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24226"/>
  <xr:revisionPtr revIDLastSave="0" documentId="13_ncr:1_{6C714BC5-DC4C-4D4B-A435-B7DF0CFEBFAC}" xr6:coauthVersionLast="47" xr6:coauthVersionMax="47" xr10:uidLastSave="{00000000-0000-0000-0000-000000000000}"/>
  <bookViews>
    <workbookView xWindow="-120" yWindow="-120" windowWidth="24240" windowHeight="13020" firstSheet="1" activeTab="5" xr2:uid="{00000000-000D-0000-FFFF-FFFF00000000}"/>
  </bookViews>
  <sheets>
    <sheet name="OP OKRA AJ313" sheetId="3" r:id="rId1"/>
    <sheet name="OP OKRA AJ315" sheetId="4" r:id="rId2"/>
    <sheet name="OP OKRA AJ314" sheetId="5" r:id="rId3"/>
    <sheet name="TD-01 AK167XAK168" sheetId="9" r:id="rId4"/>
    <sheet name="CLUSTER BEAN CB-01" sheetId="14" r:id="rId5"/>
    <sheet name="All crop mother file" sheetId="15" r:id="rId6"/>
  </sheets>
  <externalReferences>
    <externalReference r:id="rId7"/>
  </externalReferences>
  <definedNames>
    <definedName name="_xlnm._FilterDatabase" localSheetId="5" hidden="1">'All crop mother file'!$A$4:$AH$202</definedName>
    <definedName name="_xlnm._FilterDatabase" localSheetId="4" hidden="1">'CLUSTER BEAN CB-01'!$A$4:$AH$4</definedName>
    <definedName name="_xlnm._FilterDatabase" localSheetId="0" hidden="1">'OP OKRA AJ313'!$A$4:$AH$137</definedName>
    <definedName name="_xlnm._FilterDatabase" localSheetId="2" hidden="1">'OP OKRA AJ314'!$A$5:$AH$22</definedName>
    <definedName name="_xlnm._FilterDatabase" localSheetId="1" hidden="1">'OP OKRA AJ315'!$A$4:$AH$34</definedName>
    <definedName name="_xlnm._FilterDatabase" localSheetId="3" hidden="1">'TD-01 AK167XAK168'!$A$4:$AH$16</definedName>
    <definedName name="_xlnm.Print_Titles" localSheetId="0">'OP OKRA AJ313'!$4:$4</definedName>
    <definedName name="_xlnm.Print_Titles" localSheetId="2">'OP OKRA AJ314'!#REF!</definedName>
    <definedName name="_xlnm.Print_Titles" localSheetId="1">'OP OKRA AJ315'!#REF!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5" i="3"/>
  <c r="J3" i="3" s="1"/>
  <c r="J6" i="4"/>
  <c r="J7" i="4"/>
  <c r="J8" i="4"/>
  <c r="J9" i="4"/>
  <c r="J10" i="4"/>
  <c r="J11" i="4"/>
  <c r="J12" i="4"/>
  <c r="J13" i="4"/>
  <c r="J3" i="4" s="1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5" i="4"/>
  <c r="J7" i="5"/>
  <c r="J4" i="5" s="1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6" i="5"/>
  <c r="J6" i="9"/>
  <c r="J7" i="9"/>
  <c r="J8" i="9"/>
  <c r="J9" i="9"/>
  <c r="J10" i="9"/>
  <c r="J11" i="9"/>
  <c r="J12" i="9"/>
  <c r="J3" i="9" s="1"/>
  <c r="J13" i="9"/>
  <c r="J14" i="9"/>
  <c r="J15" i="9"/>
  <c r="J16" i="9"/>
  <c r="J5" i="9"/>
  <c r="J6" i="14"/>
  <c r="J3" i="14" s="1"/>
  <c r="J7" i="14"/>
  <c r="J8" i="14"/>
  <c r="J9" i="14"/>
  <c r="J10" i="14"/>
  <c r="J5" i="14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5" i="15"/>
  <c r="S6" i="14"/>
  <c r="S7" i="14"/>
  <c r="S8" i="14"/>
  <c r="S9" i="14"/>
  <c r="S10" i="14"/>
  <c r="S5" i="14"/>
  <c r="V6" i="14"/>
  <c r="V7" i="14"/>
  <c r="V8" i="14"/>
  <c r="V9" i="14"/>
  <c r="V10" i="14"/>
  <c r="V5" i="14"/>
  <c r="V7" i="5"/>
  <c r="V8" i="5"/>
  <c r="V4" i="5" s="1"/>
  <c r="V3" i="5" s="1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6" i="5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5" i="4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5" i="3"/>
  <c r="AD10" i="15"/>
  <c r="AD18" i="15"/>
  <c r="AD24" i="15"/>
  <c r="AD25" i="15"/>
  <c r="AD26" i="15"/>
  <c r="AD32" i="15"/>
  <c r="AD33" i="15"/>
  <c r="AD36" i="15"/>
  <c r="AD38" i="15"/>
  <c r="AD44" i="15"/>
  <c r="AD46" i="15"/>
  <c r="AD53" i="15"/>
  <c r="AD54" i="15"/>
  <c r="AD60" i="15"/>
  <c r="AD61" i="15"/>
  <c r="AD62" i="15"/>
  <c r="AD67" i="15"/>
  <c r="AD68" i="15"/>
  <c r="AD73" i="15"/>
  <c r="AD83" i="15"/>
  <c r="AD84" i="15"/>
  <c r="AD85" i="15"/>
  <c r="AD88" i="15"/>
  <c r="AD94" i="15"/>
  <c r="AD95" i="15"/>
  <c r="AD96" i="15"/>
  <c r="AD107" i="15"/>
  <c r="AD109" i="15"/>
  <c r="AD115" i="15"/>
  <c r="AD117" i="15"/>
  <c r="AD118" i="15"/>
  <c r="AD125" i="15"/>
  <c r="AD126" i="15"/>
  <c r="AD133" i="15"/>
  <c r="AD134" i="15"/>
  <c r="AD138" i="15"/>
  <c r="AD139" i="15"/>
  <c r="AD141" i="15"/>
  <c r="AD143" i="15"/>
  <c r="AD145" i="15"/>
  <c r="AD147" i="15"/>
  <c r="AD149" i="15"/>
  <c r="AD151" i="15"/>
  <c r="AD155" i="15"/>
  <c r="AD159" i="15"/>
  <c r="AD162" i="15"/>
  <c r="AD163" i="15"/>
  <c r="AD169" i="15"/>
  <c r="AD170" i="15"/>
  <c r="AD171" i="15"/>
  <c r="AD173" i="15"/>
  <c r="AD175" i="15"/>
  <c r="AD177" i="15"/>
  <c r="AD178" i="15"/>
  <c r="AD179" i="15"/>
  <c r="AD183" i="15"/>
  <c r="AD9" i="15"/>
  <c r="AD17" i="15"/>
  <c r="AD37" i="15"/>
  <c r="AD45" i="15"/>
  <c r="AD108" i="15"/>
  <c r="AD116" i="15"/>
  <c r="AD146" i="15"/>
  <c r="AD154" i="15"/>
  <c r="X4" i="5"/>
  <c r="X3" i="3"/>
  <c r="X3" i="4"/>
  <c r="O6" i="14"/>
  <c r="P6" i="14" s="1"/>
  <c r="O7" i="14"/>
  <c r="P7" i="14" s="1"/>
  <c r="O8" i="14"/>
  <c r="P8" i="14" s="1"/>
  <c r="O9" i="14"/>
  <c r="P9" i="14" s="1"/>
  <c r="O10" i="14"/>
  <c r="P10" i="14" s="1"/>
  <c r="O5" i="14"/>
  <c r="P5" i="14" s="1"/>
  <c r="N3" i="14"/>
  <c r="N3" i="9"/>
  <c r="O5" i="9"/>
  <c r="P5" i="9" s="1"/>
  <c r="O6" i="9"/>
  <c r="P6" i="9" s="1"/>
  <c r="O7" i="9"/>
  <c r="P7" i="9" s="1"/>
  <c r="O8" i="9"/>
  <c r="P8" i="9" s="1"/>
  <c r="O9" i="9"/>
  <c r="P9" i="9" s="1"/>
  <c r="O10" i="9"/>
  <c r="P10" i="9" s="1"/>
  <c r="O11" i="9"/>
  <c r="P11" i="9" s="1"/>
  <c r="O12" i="9"/>
  <c r="P12" i="9" s="1"/>
  <c r="O13" i="9"/>
  <c r="P13" i="9" s="1"/>
  <c r="P14" i="9"/>
  <c r="P15" i="9"/>
  <c r="P16" i="9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0" i="5"/>
  <c r="P20" i="5" s="1"/>
  <c r="O21" i="5"/>
  <c r="P21" i="5" s="1"/>
  <c r="O22" i="5"/>
  <c r="P22" i="5" s="1"/>
  <c r="O6" i="5"/>
  <c r="P6" i="5" s="1"/>
  <c r="N4" i="5"/>
  <c r="O20" i="4"/>
  <c r="P20" i="4" s="1"/>
  <c r="O19" i="4"/>
  <c r="P19" i="4" s="1"/>
  <c r="N3" i="4"/>
  <c r="K3" i="4"/>
  <c r="P34" i="4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P30" i="4"/>
  <c r="P31" i="4"/>
  <c r="P32" i="4"/>
  <c r="P33" i="4"/>
  <c r="O5" i="4"/>
  <c r="P5" i="4" s="1"/>
  <c r="N3" i="3"/>
  <c r="P137" i="3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18" i="3"/>
  <c r="P18" i="3" s="1"/>
  <c r="O19" i="3"/>
  <c r="P19" i="3" s="1"/>
  <c r="O20" i="3"/>
  <c r="P20" i="3" s="1"/>
  <c r="O21" i="3"/>
  <c r="P21" i="3" s="1"/>
  <c r="O22" i="3"/>
  <c r="P22" i="3" s="1"/>
  <c r="O23" i="3"/>
  <c r="P23" i="3" s="1"/>
  <c r="O24" i="3"/>
  <c r="P24" i="3" s="1"/>
  <c r="O25" i="3"/>
  <c r="P25" i="3" s="1"/>
  <c r="O26" i="3"/>
  <c r="P26" i="3" s="1"/>
  <c r="O27" i="3"/>
  <c r="P27" i="3" s="1"/>
  <c r="O28" i="3"/>
  <c r="P28" i="3" s="1"/>
  <c r="O29" i="3"/>
  <c r="P29" i="3" s="1"/>
  <c r="O30" i="3"/>
  <c r="P30" i="3" s="1"/>
  <c r="O31" i="3"/>
  <c r="P31" i="3" s="1"/>
  <c r="O32" i="3"/>
  <c r="P32" i="3" s="1"/>
  <c r="O34" i="3"/>
  <c r="P34" i="3" s="1"/>
  <c r="O35" i="3"/>
  <c r="P35" i="3" s="1"/>
  <c r="O36" i="3"/>
  <c r="P36" i="3" s="1"/>
  <c r="O37" i="3"/>
  <c r="P37" i="3" s="1"/>
  <c r="O38" i="3"/>
  <c r="P38" i="3" s="1"/>
  <c r="O39" i="3"/>
  <c r="P39" i="3" s="1"/>
  <c r="O40" i="3"/>
  <c r="P40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9" i="3"/>
  <c r="P49" i="3" s="1"/>
  <c r="O50" i="3"/>
  <c r="P50" i="3" s="1"/>
  <c r="O51" i="3"/>
  <c r="P51" i="3" s="1"/>
  <c r="O52" i="3"/>
  <c r="P52" i="3" s="1"/>
  <c r="O53" i="3"/>
  <c r="P53" i="3" s="1"/>
  <c r="O54" i="3"/>
  <c r="P54" i="3" s="1"/>
  <c r="O55" i="3"/>
  <c r="P55" i="3" s="1"/>
  <c r="O56" i="3"/>
  <c r="P56" i="3" s="1"/>
  <c r="O57" i="3"/>
  <c r="P57" i="3" s="1"/>
  <c r="O58" i="3"/>
  <c r="P58" i="3" s="1"/>
  <c r="O59" i="3"/>
  <c r="P59" i="3" s="1"/>
  <c r="O60" i="3"/>
  <c r="P60" i="3" s="1"/>
  <c r="O61" i="3"/>
  <c r="P61" i="3" s="1"/>
  <c r="O62" i="3"/>
  <c r="P62" i="3" s="1"/>
  <c r="O63" i="3"/>
  <c r="P63" i="3" s="1"/>
  <c r="O64" i="3"/>
  <c r="P64" i="3" s="1"/>
  <c r="O65" i="3"/>
  <c r="P65" i="3" s="1"/>
  <c r="O66" i="3"/>
  <c r="P66" i="3" s="1"/>
  <c r="O67" i="3"/>
  <c r="P67" i="3" s="1"/>
  <c r="O68" i="3"/>
  <c r="P68" i="3" s="1"/>
  <c r="O69" i="3"/>
  <c r="P69" i="3" s="1"/>
  <c r="O70" i="3"/>
  <c r="P70" i="3" s="1"/>
  <c r="O71" i="3"/>
  <c r="P71" i="3" s="1"/>
  <c r="O72" i="3"/>
  <c r="P72" i="3" s="1"/>
  <c r="O73" i="3"/>
  <c r="P73" i="3" s="1"/>
  <c r="O74" i="3"/>
  <c r="P74" i="3" s="1"/>
  <c r="O75" i="3"/>
  <c r="P75" i="3" s="1"/>
  <c r="O76" i="3"/>
  <c r="P76" i="3" s="1"/>
  <c r="O77" i="3"/>
  <c r="P77" i="3" s="1"/>
  <c r="O78" i="3"/>
  <c r="P78" i="3" s="1"/>
  <c r="O79" i="3"/>
  <c r="P79" i="3" s="1"/>
  <c r="O80" i="3"/>
  <c r="P80" i="3" s="1"/>
  <c r="O81" i="3"/>
  <c r="P81" i="3" s="1"/>
  <c r="O82" i="3"/>
  <c r="P82" i="3" s="1"/>
  <c r="O83" i="3"/>
  <c r="P83" i="3" s="1"/>
  <c r="P84" i="3"/>
  <c r="P85" i="3"/>
  <c r="P86" i="3"/>
  <c r="P87" i="3"/>
  <c r="O88" i="3"/>
  <c r="P88" i="3" s="1"/>
  <c r="O89" i="3"/>
  <c r="P89" i="3" s="1"/>
  <c r="O90" i="3"/>
  <c r="P90" i="3" s="1"/>
  <c r="O91" i="3"/>
  <c r="P91" i="3" s="1"/>
  <c r="O92" i="3"/>
  <c r="P92" i="3" s="1"/>
  <c r="O93" i="3"/>
  <c r="P93" i="3" s="1"/>
  <c r="O94" i="3"/>
  <c r="P94" i="3" s="1"/>
  <c r="O95" i="3"/>
  <c r="P95" i="3" s="1"/>
  <c r="O96" i="3"/>
  <c r="P96" i="3" s="1"/>
  <c r="O97" i="3"/>
  <c r="P97" i="3" s="1"/>
  <c r="O98" i="3"/>
  <c r="P98" i="3" s="1"/>
  <c r="O99" i="3"/>
  <c r="P99" i="3" s="1"/>
  <c r="O100" i="3"/>
  <c r="P100" i="3" s="1"/>
  <c r="P101" i="3"/>
  <c r="O102" i="3"/>
  <c r="P102" i="3" s="1"/>
  <c r="O103" i="3"/>
  <c r="P103" i="3" s="1"/>
  <c r="O104" i="3"/>
  <c r="P104" i="3" s="1"/>
  <c r="O105" i="3"/>
  <c r="P105" i="3" s="1"/>
  <c r="O106" i="3"/>
  <c r="P106" i="3" s="1"/>
  <c r="O107" i="3"/>
  <c r="P107" i="3" s="1"/>
  <c r="O108" i="3"/>
  <c r="P108" i="3" s="1"/>
  <c r="O109" i="3"/>
  <c r="P109" i="3" s="1"/>
  <c r="O110" i="3"/>
  <c r="P110" i="3" s="1"/>
  <c r="O111" i="3"/>
  <c r="P111" i="3" s="1"/>
  <c r="O112" i="3"/>
  <c r="P112" i="3" s="1"/>
  <c r="P113" i="3"/>
  <c r="O114" i="3"/>
  <c r="P114" i="3" s="1"/>
  <c r="O115" i="3"/>
  <c r="P115" i="3" s="1"/>
  <c r="O116" i="3"/>
  <c r="P116" i="3" s="1"/>
  <c r="O117" i="3"/>
  <c r="P117" i="3" s="1"/>
  <c r="O118" i="3"/>
  <c r="P118" i="3" s="1"/>
  <c r="O119" i="3"/>
  <c r="P119" i="3" s="1"/>
  <c r="O120" i="3"/>
  <c r="P120" i="3" s="1"/>
  <c r="O121" i="3"/>
  <c r="P121" i="3" s="1"/>
  <c r="O122" i="3"/>
  <c r="P122" i="3" s="1"/>
  <c r="O123" i="3"/>
  <c r="P123" i="3" s="1"/>
  <c r="O124" i="3"/>
  <c r="P124" i="3" s="1"/>
  <c r="P125" i="3"/>
  <c r="O126" i="3"/>
  <c r="P126" i="3" s="1"/>
  <c r="O127" i="3"/>
  <c r="P127" i="3" s="1"/>
  <c r="O128" i="3"/>
  <c r="P128" i="3" s="1"/>
  <c r="O129" i="3"/>
  <c r="P129" i="3" s="1"/>
  <c r="O130" i="3"/>
  <c r="P130" i="3" s="1"/>
  <c r="O131" i="3"/>
  <c r="P131" i="3" s="1"/>
  <c r="O132" i="3"/>
  <c r="P132" i="3" s="1"/>
  <c r="O133" i="3"/>
  <c r="P133" i="3" s="1"/>
  <c r="P134" i="3"/>
  <c r="P135" i="3"/>
  <c r="P136" i="3"/>
  <c r="O5" i="3"/>
  <c r="P5" i="3" s="1"/>
  <c r="Q4" i="5"/>
  <c r="K4" i="5"/>
  <c r="I4" i="5"/>
  <c r="H4" i="5"/>
  <c r="AE3" i="4"/>
  <c r="Q3" i="4"/>
  <c r="I3" i="4"/>
  <c r="H3" i="4"/>
  <c r="AE3" i="3"/>
  <c r="Q3" i="3"/>
  <c r="K3" i="3"/>
  <c r="I3" i="3"/>
  <c r="H3" i="3"/>
  <c r="N3" i="15"/>
  <c r="P136" i="15"/>
  <c r="P137" i="15"/>
  <c r="P194" i="15"/>
  <c r="P195" i="15"/>
  <c r="P196" i="15"/>
  <c r="O153" i="15"/>
  <c r="P153" i="15" s="1"/>
  <c r="O152" i="15"/>
  <c r="P152" i="15" s="1"/>
  <c r="O6" i="15"/>
  <c r="P6" i="15" s="1"/>
  <c r="O7" i="15"/>
  <c r="P7" i="15" s="1"/>
  <c r="O8" i="15"/>
  <c r="P8" i="15" s="1"/>
  <c r="O9" i="15"/>
  <c r="P9" i="15" s="1"/>
  <c r="O10" i="15"/>
  <c r="P10" i="15" s="1"/>
  <c r="O11" i="15"/>
  <c r="P11" i="15" s="1"/>
  <c r="O12" i="15"/>
  <c r="P12" i="15" s="1"/>
  <c r="O13" i="15"/>
  <c r="P13" i="15" s="1"/>
  <c r="O14" i="15"/>
  <c r="P14" i="15" s="1"/>
  <c r="O15" i="15"/>
  <c r="P15" i="15" s="1"/>
  <c r="O16" i="15"/>
  <c r="P16" i="15" s="1"/>
  <c r="O17" i="15"/>
  <c r="P17" i="15" s="1"/>
  <c r="O18" i="15"/>
  <c r="P18" i="15" s="1"/>
  <c r="O19" i="15"/>
  <c r="P19" i="15" s="1"/>
  <c r="O20" i="15"/>
  <c r="P20" i="15" s="1"/>
  <c r="O21" i="15"/>
  <c r="P21" i="15" s="1"/>
  <c r="O22" i="15"/>
  <c r="P22" i="15" s="1"/>
  <c r="O23" i="15"/>
  <c r="P23" i="15" s="1"/>
  <c r="O24" i="15"/>
  <c r="P24" i="15" s="1"/>
  <c r="O25" i="15"/>
  <c r="P25" i="15" s="1"/>
  <c r="O26" i="15"/>
  <c r="P26" i="15" s="1"/>
  <c r="O27" i="15"/>
  <c r="P27" i="15" s="1"/>
  <c r="O28" i="15"/>
  <c r="P28" i="15" s="1"/>
  <c r="O29" i="15"/>
  <c r="P29" i="15" s="1"/>
  <c r="O30" i="15"/>
  <c r="P30" i="15" s="1"/>
  <c r="O31" i="15"/>
  <c r="P31" i="15" s="1"/>
  <c r="O32" i="15"/>
  <c r="P32" i="15" s="1"/>
  <c r="O33" i="15"/>
  <c r="P33" i="15" s="1"/>
  <c r="O34" i="15"/>
  <c r="P34" i="15" s="1"/>
  <c r="O35" i="15"/>
  <c r="P35" i="15" s="1"/>
  <c r="O36" i="15"/>
  <c r="P36" i="15" s="1"/>
  <c r="O37" i="15"/>
  <c r="P37" i="15" s="1"/>
  <c r="O38" i="15"/>
  <c r="P38" i="15" s="1"/>
  <c r="O39" i="15"/>
  <c r="P39" i="15" s="1"/>
  <c r="O40" i="15"/>
  <c r="P40" i="15" s="1"/>
  <c r="O41" i="15"/>
  <c r="P41" i="15" s="1"/>
  <c r="O42" i="15"/>
  <c r="P42" i="15" s="1"/>
  <c r="O43" i="15"/>
  <c r="P43" i="15" s="1"/>
  <c r="O44" i="15"/>
  <c r="P44" i="15" s="1"/>
  <c r="O45" i="15"/>
  <c r="P45" i="15" s="1"/>
  <c r="O46" i="15"/>
  <c r="P46" i="15" s="1"/>
  <c r="O47" i="15"/>
  <c r="P47" i="15" s="1"/>
  <c r="O48" i="15"/>
  <c r="P48" i="15" s="1"/>
  <c r="O49" i="15"/>
  <c r="P49" i="15" s="1"/>
  <c r="O50" i="15"/>
  <c r="P50" i="15" s="1"/>
  <c r="O51" i="15"/>
  <c r="P51" i="15" s="1"/>
  <c r="O52" i="15"/>
  <c r="P52" i="15" s="1"/>
  <c r="O53" i="15"/>
  <c r="P53" i="15" s="1"/>
  <c r="O54" i="15"/>
  <c r="P54" i="15" s="1"/>
  <c r="O55" i="15"/>
  <c r="P55" i="15" s="1"/>
  <c r="O56" i="15"/>
  <c r="P56" i="15" s="1"/>
  <c r="O57" i="15"/>
  <c r="P57" i="15" s="1"/>
  <c r="O58" i="15"/>
  <c r="P58" i="15" s="1"/>
  <c r="O59" i="15"/>
  <c r="P59" i="15" s="1"/>
  <c r="O60" i="15"/>
  <c r="P60" i="15" s="1"/>
  <c r="O61" i="15"/>
  <c r="P61" i="15" s="1"/>
  <c r="O62" i="15"/>
  <c r="P62" i="15" s="1"/>
  <c r="O63" i="15"/>
  <c r="P63" i="15" s="1"/>
  <c r="O64" i="15"/>
  <c r="P64" i="15" s="1"/>
  <c r="O65" i="15"/>
  <c r="P65" i="15" s="1"/>
  <c r="O66" i="15"/>
  <c r="P66" i="15" s="1"/>
  <c r="O67" i="15"/>
  <c r="P67" i="15" s="1"/>
  <c r="O68" i="15"/>
  <c r="P68" i="15" s="1"/>
  <c r="O69" i="15"/>
  <c r="P69" i="15" s="1"/>
  <c r="O70" i="15"/>
  <c r="P70" i="15" s="1"/>
  <c r="O71" i="15"/>
  <c r="P71" i="15" s="1"/>
  <c r="O72" i="15"/>
  <c r="P72" i="15" s="1"/>
  <c r="O73" i="15"/>
  <c r="P73" i="15" s="1"/>
  <c r="O74" i="15"/>
  <c r="P74" i="15" s="1"/>
  <c r="O75" i="15"/>
  <c r="P75" i="15" s="1"/>
  <c r="O76" i="15"/>
  <c r="P76" i="15" s="1"/>
  <c r="O77" i="15"/>
  <c r="P77" i="15" s="1"/>
  <c r="O78" i="15"/>
  <c r="P78" i="15" s="1"/>
  <c r="O79" i="15"/>
  <c r="P79" i="15" s="1"/>
  <c r="O80" i="15"/>
  <c r="P80" i="15" s="1"/>
  <c r="O81" i="15"/>
  <c r="P81" i="15" s="1"/>
  <c r="O82" i="15"/>
  <c r="P82" i="15" s="1"/>
  <c r="O83" i="15"/>
  <c r="P83" i="15" s="1"/>
  <c r="O84" i="15"/>
  <c r="P84" i="15" s="1"/>
  <c r="O85" i="15"/>
  <c r="P85" i="15" s="1"/>
  <c r="O86" i="15"/>
  <c r="P86" i="15" s="1"/>
  <c r="O87" i="15"/>
  <c r="P87" i="15" s="1"/>
  <c r="O88" i="15"/>
  <c r="P88" i="15" s="1"/>
  <c r="O89" i="15"/>
  <c r="P89" i="15" s="1"/>
  <c r="O90" i="15"/>
  <c r="P90" i="15" s="1"/>
  <c r="O91" i="15"/>
  <c r="P91" i="15" s="1"/>
  <c r="O92" i="15"/>
  <c r="P92" i="15" s="1"/>
  <c r="O93" i="15"/>
  <c r="P93" i="15" s="1"/>
  <c r="O94" i="15"/>
  <c r="P94" i="15" s="1"/>
  <c r="O95" i="15"/>
  <c r="P95" i="15" s="1"/>
  <c r="O96" i="15"/>
  <c r="P96" i="15" s="1"/>
  <c r="O97" i="15"/>
  <c r="P97" i="15" s="1"/>
  <c r="O98" i="15"/>
  <c r="P98" i="15" s="1"/>
  <c r="O99" i="15"/>
  <c r="P99" i="15" s="1"/>
  <c r="O100" i="15"/>
  <c r="P100" i="15" s="1"/>
  <c r="O101" i="15"/>
  <c r="P101" i="15" s="1"/>
  <c r="O102" i="15"/>
  <c r="P102" i="15" s="1"/>
  <c r="O103" i="15"/>
  <c r="P103" i="15" s="1"/>
  <c r="O104" i="15"/>
  <c r="P104" i="15" s="1"/>
  <c r="O105" i="15"/>
  <c r="P105" i="15" s="1"/>
  <c r="O106" i="15"/>
  <c r="P106" i="15" s="1"/>
  <c r="O107" i="15"/>
  <c r="P107" i="15" s="1"/>
  <c r="O108" i="15"/>
  <c r="P108" i="15" s="1"/>
  <c r="O109" i="15"/>
  <c r="P109" i="15" s="1"/>
  <c r="O110" i="15"/>
  <c r="P110" i="15" s="1"/>
  <c r="O111" i="15"/>
  <c r="P111" i="15" s="1"/>
  <c r="O112" i="15"/>
  <c r="P112" i="15" s="1"/>
  <c r="O113" i="15"/>
  <c r="P113" i="15" s="1"/>
  <c r="O114" i="15"/>
  <c r="P114" i="15" s="1"/>
  <c r="O115" i="15"/>
  <c r="P115" i="15" s="1"/>
  <c r="O116" i="15"/>
  <c r="P116" i="15" s="1"/>
  <c r="O117" i="15"/>
  <c r="P117" i="15" s="1"/>
  <c r="O118" i="15"/>
  <c r="P118" i="15" s="1"/>
  <c r="O119" i="15"/>
  <c r="P119" i="15" s="1"/>
  <c r="O120" i="15"/>
  <c r="P120" i="15" s="1"/>
  <c r="O121" i="15"/>
  <c r="P121" i="15" s="1"/>
  <c r="O122" i="15"/>
  <c r="P122" i="15" s="1"/>
  <c r="O123" i="15"/>
  <c r="P123" i="15" s="1"/>
  <c r="O124" i="15"/>
  <c r="P124" i="15" s="1"/>
  <c r="O125" i="15"/>
  <c r="P125" i="15" s="1"/>
  <c r="O126" i="15"/>
  <c r="P126" i="15" s="1"/>
  <c r="O127" i="15"/>
  <c r="P127" i="15" s="1"/>
  <c r="O128" i="15"/>
  <c r="P128" i="15" s="1"/>
  <c r="O129" i="15"/>
  <c r="P129" i="15" s="1"/>
  <c r="O130" i="15"/>
  <c r="P130" i="15" s="1"/>
  <c r="O131" i="15"/>
  <c r="P131" i="15" s="1"/>
  <c r="O132" i="15"/>
  <c r="P132" i="15" s="1"/>
  <c r="O133" i="15"/>
  <c r="P133" i="15" s="1"/>
  <c r="O134" i="15"/>
  <c r="P134" i="15" s="1"/>
  <c r="O135" i="15"/>
  <c r="P135" i="15" s="1"/>
  <c r="O138" i="15"/>
  <c r="P138" i="15" s="1"/>
  <c r="O139" i="15"/>
  <c r="P139" i="15" s="1"/>
  <c r="O140" i="15"/>
  <c r="P140" i="15" s="1"/>
  <c r="O141" i="15"/>
  <c r="P141" i="15" s="1"/>
  <c r="O142" i="15"/>
  <c r="P142" i="15" s="1"/>
  <c r="O143" i="15"/>
  <c r="P143" i="15" s="1"/>
  <c r="O144" i="15"/>
  <c r="P144" i="15" s="1"/>
  <c r="O145" i="15"/>
  <c r="P145" i="15" s="1"/>
  <c r="O146" i="15"/>
  <c r="P146" i="15" s="1"/>
  <c r="O147" i="15"/>
  <c r="P147" i="15" s="1"/>
  <c r="O148" i="15"/>
  <c r="P148" i="15" s="1"/>
  <c r="O149" i="15"/>
  <c r="P149" i="15" s="1"/>
  <c r="O150" i="15"/>
  <c r="P150" i="15" s="1"/>
  <c r="O151" i="15"/>
  <c r="P151" i="15" s="1"/>
  <c r="O154" i="15"/>
  <c r="P154" i="15" s="1"/>
  <c r="O155" i="15"/>
  <c r="P155" i="15" s="1"/>
  <c r="O156" i="15"/>
  <c r="P156" i="15" s="1"/>
  <c r="O157" i="15"/>
  <c r="P157" i="15" s="1"/>
  <c r="O158" i="15"/>
  <c r="P158" i="15" s="1"/>
  <c r="O159" i="15"/>
  <c r="P159" i="15" s="1"/>
  <c r="O160" i="15"/>
  <c r="P160" i="15" s="1"/>
  <c r="O161" i="15"/>
  <c r="P161" i="15" s="1"/>
  <c r="O162" i="15"/>
  <c r="P162" i="15" s="1"/>
  <c r="O163" i="15"/>
  <c r="P163" i="15" s="1"/>
  <c r="O164" i="15"/>
  <c r="P164" i="15" s="1"/>
  <c r="O165" i="15"/>
  <c r="P165" i="15" s="1"/>
  <c r="O166" i="15"/>
  <c r="P166" i="15" s="1"/>
  <c r="O167" i="15"/>
  <c r="P167" i="15" s="1"/>
  <c r="O168" i="15"/>
  <c r="P168" i="15" s="1"/>
  <c r="O169" i="15"/>
  <c r="P169" i="15" s="1"/>
  <c r="O170" i="15"/>
  <c r="P170" i="15" s="1"/>
  <c r="O171" i="15"/>
  <c r="P171" i="15" s="1"/>
  <c r="O172" i="15"/>
  <c r="P172" i="15" s="1"/>
  <c r="O173" i="15"/>
  <c r="P173" i="15" s="1"/>
  <c r="O174" i="15"/>
  <c r="P174" i="15" s="1"/>
  <c r="O175" i="15"/>
  <c r="P175" i="15" s="1"/>
  <c r="O176" i="15"/>
  <c r="P176" i="15" s="1"/>
  <c r="O177" i="15"/>
  <c r="P177" i="15" s="1"/>
  <c r="O178" i="15"/>
  <c r="P178" i="15" s="1"/>
  <c r="O179" i="15"/>
  <c r="P179" i="15" s="1"/>
  <c r="O180" i="15"/>
  <c r="P180" i="15" s="1"/>
  <c r="O181" i="15"/>
  <c r="P181" i="15" s="1"/>
  <c r="O182" i="15"/>
  <c r="P182" i="15" s="1"/>
  <c r="O183" i="15"/>
  <c r="P183" i="15" s="1"/>
  <c r="O184" i="15"/>
  <c r="P184" i="15" s="1"/>
  <c r="O185" i="15"/>
  <c r="P185" i="15" s="1"/>
  <c r="O186" i="15"/>
  <c r="P186" i="15" s="1"/>
  <c r="O187" i="15"/>
  <c r="P187" i="15" s="1"/>
  <c r="O188" i="15"/>
  <c r="P188" i="15" s="1"/>
  <c r="O189" i="15"/>
  <c r="P189" i="15" s="1"/>
  <c r="O190" i="15"/>
  <c r="P190" i="15" s="1"/>
  <c r="O191" i="15"/>
  <c r="P191" i="15" s="1"/>
  <c r="O192" i="15"/>
  <c r="P192" i="15" s="1"/>
  <c r="O193" i="15"/>
  <c r="P193" i="15" s="1"/>
  <c r="O197" i="15"/>
  <c r="P197" i="15" s="1"/>
  <c r="O198" i="15"/>
  <c r="P198" i="15" s="1"/>
  <c r="O199" i="15"/>
  <c r="P199" i="15" s="1"/>
  <c r="O200" i="15"/>
  <c r="P200" i="15" s="1"/>
  <c r="O201" i="15"/>
  <c r="P201" i="15" s="1"/>
  <c r="O202" i="15"/>
  <c r="P202" i="15" s="1"/>
  <c r="O5" i="15"/>
  <c r="P5" i="15" s="1"/>
  <c r="G3" i="3"/>
  <c r="G3" i="4"/>
  <c r="G4" i="5"/>
  <c r="G3" i="9"/>
  <c r="AE3" i="9"/>
  <c r="X3" i="9"/>
  <c r="I3" i="9"/>
  <c r="AD3" i="14"/>
  <c r="H3" i="14"/>
  <c r="G3" i="14"/>
  <c r="I3" i="14"/>
  <c r="V3" i="14"/>
  <c r="G3" i="15"/>
  <c r="H3" i="15"/>
  <c r="I3" i="15"/>
  <c r="AD6" i="15"/>
  <c r="AD7" i="15"/>
  <c r="AD8" i="15"/>
  <c r="AD11" i="15"/>
  <c r="AD12" i="15"/>
  <c r="AD13" i="15"/>
  <c r="AD14" i="15"/>
  <c r="AD15" i="15"/>
  <c r="AD16" i="15"/>
  <c r="AD19" i="15"/>
  <c r="AD20" i="15"/>
  <c r="AD21" i="15"/>
  <c r="AD22" i="15"/>
  <c r="AD23" i="15"/>
  <c r="AD27" i="15"/>
  <c r="AD28" i="15"/>
  <c r="AD29" i="15"/>
  <c r="AD30" i="15"/>
  <c r="AD31" i="15"/>
  <c r="AD34" i="15"/>
  <c r="AD35" i="15"/>
  <c r="AD39" i="15"/>
  <c r="AD40" i="15"/>
  <c r="AD41" i="15"/>
  <c r="AD42" i="15"/>
  <c r="AD43" i="15"/>
  <c r="AD47" i="15"/>
  <c r="AD48" i="15"/>
  <c r="AD49" i="15"/>
  <c r="AD50" i="15"/>
  <c r="AD51" i="15"/>
  <c r="AD52" i="15"/>
  <c r="AD55" i="15"/>
  <c r="AD56" i="15"/>
  <c r="AD57" i="15"/>
  <c r="AD58" i="15"/>
  <c r="AD59" i="15"/>
  <c r="AD63" i="15"/>
  <c r="AD64" i="15"/>
  <c r="AD65" i="15"/>
  <c r="AD66" i="15"/>
  <c r="AD69" i="15"/>
  <c r="AD70" i="15"/>
  <c r="AD71" i="15"/>
  <c r="AD72" i="15"/>
  <c r="AD74" i="15"/>
  <c r="AD75" i="15"/>
  <c r="AD76" i="15"/>
  <c r="AD77" i="15"/>
  <c r="AD78" i="15"/>
  <c r="AD79" i="15"/>
  <c r="AD80" i="15"/>
  <c r="AD81" i="15"/>
  <c r="AD82" i="15"/>
  <c r="AD86" i="15"/>
  <c r="AD87" i="15"/>
  <c r="AD89" i="15"/>
  <c r="AD90" i="15"/>
  <c r="AD91" i="15"/>
  <c r="AD92" i="15"/>
  <c r="AD93" i="15"/>
  <c r="AD97" i="15"/>
  <c r="AD98" i="15"/>
  <c r="AD99" i="15"/>
  <c r="AD100" i="15"/>
  <c r="AD101" i="15"/>
  <c r="AD102" i="15"/>
  <c r="AD103" i="15"/>
  <c r="AD104" i="15"/>
  <c r="AD105" i="15"/>
  <c r="AD106" i="15"/>
  <c r="AD110" i="15"/>
  <c r="AD111" i="15"/>
  <c r="AD112" i="15"/>
  <c r="AD113" i="15"/>
  <c r="AD114" i="15"/>
  <c r="AD119" i="15"/>
  <c r="AD120" i="15"/>
  <c r="AD121" i="15"/>
  <c r="AD122" i="15"/>
  <c r="AD123" i="15"/>
  <c r="AD124" i="15"/>
  <c r="AD127" i="15"/>
  <c r="AD128" i="15"/>
  <c r="AD129" i="15"/>
  <c r="AD130" i="15"/>
  <c r="AD131" i="15"/>
  <c r="AD132" i="15"/>
  <c r="AD135" i="15"/>
  <c r="AD136" i="15"/>
  <c r="AD137" i="15"/>
  <c r="AD140" i="15"/>
  <c r="AD142" i="15"/>
  <c r="AD144" i="15"/>
  <c r="AD148" i="15"/>
  <c r="AD150" i="15"/>
  <c r="AD152" i="15"/>
  <c r="AD153" i="15"/>
  <c r="AD156" i="15"/>
  <c r="AD157" i="15"/>
  <c r="AD158" i="15"/>
  <c r="AD160" i="15"/>
  <c r="AD161" i="15"/>
  <c r="AD164" i="15"/>
  <c r="AD165" i="15"/>
  <c r="AD166" i="15"/>
  <c r="AD167" i="15"/>
  <c r="AD168" i="15"/>
  <c r="AD172" i="15"/>
  <c r="AD174" i="15"/>
  <c r="AD176" i="15"/>
  <c r="AD180" i="15"/>
  <c r="AD181" i="15"/>
  <c r="AD182" i="15"/>
  <c r="AD184" i="15"/>
  <c r="AD185" i="15"/>
  <c r="AD186" i="15"/>
  <c r="AD187" i="15"/>
  <c r="AD188" i="15"/>
  <c r="AD189" i="15"/>
  <c r="AD190" i="15"/>
  <c r="AD191" i="15"/>
  <c r="AD192" i="15"/>
  <c r="AD193" i="15"/>
  <c r="AD194" i="15"/>
  <c r="AD195" i="15"/>
  <c r="AD196" i="15"/>
  <c r="AD197" i="15"/>
  <c r="AD198" i="15"/>
  <c r="AD199" i="15"/>
  <c r="AD200" i="15"/>
  <c r="AD201" i="15"/>
  <c r="AD202" i="15"/>
  <c r="AD5" i="15"/>
  <c r="V3" i="3" l="1"/>
  <c r="V2" i="3" s="1"/>
  <c r="V3" i="4"/>
  <c r="V2" i="4" s="1"/>
  <c r="P3" i="14"/>
  <c r="P2" i="14" s="1"/>
  <c r="J3" i="15"/>
  <c r="H2" i="15"/>
  <c r="P3" i="9"/>
  <c r="P2" i="9" s="1"/>
  <c r="P4" i="5"/>
  <c r="P3" i="5" s="1"/>
  <c r="P3" i="4"/>
  <c r="P2" i="4" s="1"/>
  <c r="P3" i="3"/>
  <c r="P2" i="3" s="1"/>
  <c r="P3" i="15"/>
  <c r="P2" i="15" s="1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V46" i="15"/>
  <c r="V47" i="15"/>
  <c r="V48" i="15"/>
  <c r="V49" i="15"/>
  <c r="V50" i="15"/>
  <c r="V51" i="15"/>
  <c r="V52" i="15"/>
  <c r="V53" i="15"/>
  <c r="V54" i="15"/>
  <c r="V55" i="15"/>
  <c r="V56" i="15"/>
  <c r="V57" i="15"/>
  <c r="V58" i="15"/>
  <c r="V59" i="15"/>
  <c r="V60" i="15"/>
  <c r="V61" i="15"/>
  <c r="V62" i="15"/>
  <c r="V63" i="15"/>
  <c r="V64" i="15"/>
  <c r="V65" i="15"/>
  <c r="V66" i="15"/>
  <c r="V67" i="15"/>
  <c r="V68" i="15"/>
  <c r="V69" i="15"/>
  <c r="V70" i="15"/>
  <c r="V71" i="15"/>
  <c r="V72" i="15"/>
  <c r="V73" i="15"/>
  <c r="V74" i="15"/>
  <c r="V75" i="15"/>
  <c r="V76" i="15"/>
  <c r="V77" i="15"/>
  <c r="V78" i="15"/>
  <c r="V79" i="15"/>
  <c r="V80" i="15"/>
  <c r="V81" i="15"/>
  <c r="V82" i="15"/>
  <c r="V83" i="15"/>
  <c r="V84" i="15"/>
  <c r="V85" i="15"/>
  <c r="V86" i="15"/>
  <c r="V87" i="15"/>
  <c r="V88" i="15"/>
  <c r="V89" i="15"/>
  <c r="V90" i="15"/>
  <c r="V91" i="15"/>
  <c r="V92" i="15"/>
  <c r="V93" i="15"/>
  <c r="V94" i="15"/>
  <c r="V95" i="15"/>
  <c r="V96" i="15"/>
  <c r="V97" i="15"/>
  <c r="V98" i="15"/>
  <c r="V99" i="15"/>
  <c r="V100" i="15"/>
  <c r="V101" i="15"/>
  <c r="V102" i="15"/>
  <c r="V103" i="15"/>
  <c r="V104" i="15"/>
  <c r="V105" i="15"/>
  <c r="V106" i="15"/>
  <c r="V107" i="15"/>
  <c r="V108" i="15"/>
  <c r="V109" i="15"/>
  <c r="V110" i="15"/>
  <c r="V111" i="15"/>
  <c r="V112" i="15"/>
  <c r="V113" i="15"/>
  <c r="V114" i="15"/>
  <c r="V115" i="15"/>
  <c r="V116" i="15"/>
  <c r="V117" i="15"/>
  <c r="V118" i="15"/>
  <c r="V119" i="15"/>
  <c r="V120" i="15"/>
  <c r="V121" i="15"/>
  <c r="V122" i="15"/>
  <c r="V123" i="15"/>
  <c r="V124" i="15"/>
  <c r="V125" i="15"/>
  <c r="V126" i="15"/>
  <c r="V127" i="15"/>
  <c r="V128" i="15"/>
  <c r="V129" i="15"/>
  <c r="V130" i="15"/>
  <c r="V131" i="15"/>
  <c r="V132" i="15"/>
  <c r="V133" i="15"/>
  <c r="V134" i="15"/>
  <c r="V135" i="15"/>
  <c r="V136" i="15"/>
  <c r="V137" i="15"/>
  <c r="V138" i="15"/>
  <c r="V139" i="15"/>
  <c r="V140" i="15"/>
  <c r="V141" i="15"/>
  <c r="V142" i="15"/>
  <c r="V143" i="15"/>
  <c r="V144" i="15"/>
  <c r="V145" i="15"/>
  <c r="V146" i="15"/>
  <c r="V147" i="15"/>
  <c r="V148" i="15"/>
  <c r="V149" i="15"/>
  <c r="V150" i="15"/>
  <c r="V151" i="15"/>
  <c r="V152" i="15"/>
  <c r="V153" i="15"/>
  <c r="V154" i="15"/>
  <c r="V155" i="15"/>
  <c r="V156" i="15"/>
  <c r="V157" i="15"/>
  <c r="V158" i="15"/>
  <c r="V159" i="15"/>
  <c r="V160" i="15"/>
  <c r="V161" i="15"/>
  <c r="V162" i="15"/>
  <c r="V163" i="15"/>
  <c r="V164" i="15"/>
  <c r="V165" i="15"/>
  <c r="V166" i="15"/>
  <c r="V167" i="15"/>
  <c r="V168" i="15"/>
  <c r="V169" i="15"/>
  <c r="V170" i="15"/>
  <c r="V171" i="15"/>
  <c r="V172" i="15"/>
  <c r="V173" i="15"/>
  <c r="V174" i="15"/>
  <c r="V175" i="15"/>
  <c r="V176" i="15"/>
  <c r="V177" i="15"/>
  <c r="V178" i="15"/>
  <c r="V179" i="15"/>
  <c r="V180" i="15"/>
  <c r="V181" i="15"/>
  <c r="V182" i="15"/>
  <c r="V183" i="15"/>
  <c r="V184" i="15"/>
  <c r="V185" i="15"/>
  <c r="V186" i="15"/>
  <c r="V187" i="15"/>
  <c r="V188" i="15"/>
  <c r="V189" i="15"/>
  <c r="V190" i="15"/>
  <c r="V191" i="15"/>
  <c r="V192" i="15"/>
  <c r="V193" i="15"/>
  <c r="V194" i="15"/>
  <c r="V195" i="15"/>
  <c r="V196" i="15"/>
  <c r="V197" i="15"/>
  <c r="V198" i="15"/>
  <c r="V199" i="15"/>
  <c r="V200" i="15"/>
  <c r="V201" i="15"/>
  <c r="V202" i="15"/>
  <c r="V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182" i="15"/>
  <c r="S183" i="15"/>
  <c r="S184" i="15"/>
  <c r="S185" i="15"/>
  <c r="S186" i="15"/>
  <c r="S187" i="15"/>
  <c r="S188" i="15"/>
  <c r="S189" i="15"/>
  <c r="S190" i="15"/>
  <c r="S191" i="15"/>
  <c r="S192" i="15"/>
  <c r="S193" i="15"/>
  <c r="S194" i="15"/>
  <c r="S195" i="15"/>
  <c r="S196" i="15"/>
  <c r="S197" i="15"/>
  <c r="S198" i="15"/>
  <c r="S199" i="15"/>
  <c r="S200" i="15"/>
  <c r="S201" i="15"/>
  <c r="S202" i="15"/>
  <c r="S5" i="15"/>
  <c r="Q3" i="15"/>
  <c r="X3" i="15"/>
  <c r="K3" i="15"/>
  <c r="AE184" i="15"/>
  <c r="AE183" i="15"/>
  <c r="AE182" i="15"/>
  <c r="AE181" i="15"/>
  <c r="AE180" i="15"/>
  <c r="AE179" i="15"/>
  <c r="AE178" i="15"/>
  <c r="AE177" i="15"/>
  <c r="AE176" i="15"/>
  <c r="AE175" i="15"/>
  <c r="AE174" i="15"/>
  <c r="AE173" i="15"/>
  <c r="AE172" i="15"/>
  <c r="AE171" i="15"/>
  <c r="AE170" i="15"/>
  <c r="AE169" i="15"/>
  <c r="AE168" i="15"/>
  <c r="S3" i="14"/>
  <c r="S2" i="14" s="1"/>
  <c r="AE3" i="14"/>
  <c r="X3" i="14"/>
  <c r="Q3" i="14"/>
  <c r="V2" i="14" s="1"/>
  <c r="K3" i="14"/>
  <c r="AD3" i="15" l="1"/>
  <c r="AD2" i="15" s="1"/>
  <c r="S3" i="15"/>
  <c r="S2" i="15" s="1"/>
  <c r="V3" i="15"/>
  <c r="V2" i="15" s="1"/>
  <c r="AE3" i="15"/>
  <c r="AD5" i="9" l="1"/>
  <c r="AD6" i="9"/>
  <c r="AD7" i="9"/>
  <c r="AD8" i="9"/>
  <c r="AD9" i="9"/>
  <c r="AD10" i="9"/>
  <c r="AD11" i="9"/>
  <c r="AD12" i="9"/>
  <c r="AD13" i="9"/>
  <c r="AD14" i="9"/>
  <c r="AD15" i="9"/>
  <c r="AD16" i="9"/>
  <c r="V5" i="9"/>
  <c r="V6" i="9"/>
  <c r="V7" i="9"/>
  <c r="V8" i="9"/>
  <c r="V9" i="9"/>
  <c r="V10" i="9"/>
  <c r="V11" i="9"/>
  <c r="V12" i="9"/>
  <c r="V13" i="9"/>
  <c r="V14" i="9"/>
  <c r="V15" i="9"/>
  <c r="V16" i="9"/>
  <c r="S5" i="9"/>
  <c r="S6" i="9"/>
  <c r="S7" i="9"/>
  <c r="S8" i="9"/>
  <c r="S9" i="9"/>
  <c r="S10" i="9"/>
  <c r="S11" i="9"/>
  <c r="S12" i="9"/>
  <c r="S13" i="9"/>
  <c r="S14" i="9"/>
  <c r="S15" i="9"/>
  <c r="S16" i="9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6" i="5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5" i="4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5" i="3"/>
  <c r="S4" i="5" l="1"/>
  <c r="AD4" i="5"/>
  <c r="S3" i="4"/>
  <c r="S3" i="3"/>
  <c r="AD3" i="3"/>
  <c r="S3" i="9"/>
  <c r="V3" i="9"/>
  <c r="AD3" i="9"/>
  <c r="H3" i="9" l="1"/>
  <c r="Q3" i="9"/>
  <c r="K3" i="9"/>
  <c r="AE7" i="5" l="1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6" i="5"/>
  <c r="AE4" i="5" l="1"/>
  <c r="AD23" i="4"/>
  <c r="AD22" i="4"/>
  <c r="AD21" i="4"/>
  <c r="AD34" i="4" l="1"/>
  <c r="AD33" i="4"/>
  <c r="AD32" i="4"/>
  <c r="AD31" i="4"/>
  <c r="AD30" i="4"/>
  <c r="AD29" i="4"/>
  <c r="AD28" i="4"/>
  <c r="AD27" i="4"/>
  <c r="AD26" i="4"/>
  <c r="AD25" i="4"/>
  <c r="AD24" i="4"/>
  <c r="AD20" i="4"/>
  <c r="AD19" i="4"/>
  <c r="AD18" i="4"/>
  <c r="AD17" i="4"/>
  <c r="AD16" i="4"/>
  <c r="AD15" i="4"/>
  <c r="AD14" i="4"/>
  <c r="AD12" i="4"/>
  <c r="AD11" i="4"/>
  <c r="AD10" i="4"/>
  <c r="AD9" i="4"/>
  <c r="AD8" i="4"/>
  <c r="AD7" i="4"/>
  <c r="AD6" i="4"/>
  <c r="AD5" i="4"/>
  <c r="AD13" i="4" l="1"/>
  <c r="AD3" i="4" s="1"/>
</calcChain>
</file>

<file path=xl/sharedStrings.xml><?xml version="1.0" encoding="utf-8"?>
<sst xmlns="http://schemas.openxmlformats.org/spreadsheetml/2006/main" count="3887" uniqueCount="446">
  <si>
    <t>SN</t>
  </si>
  <si>
    <t>SP CODE</t>
  </si>
  <si>
    <t>FARMER NAME</t>
  </si>
  <si>
    <t>STAFF NAME</t>
  </si>
  <si>
    <t>CROP</t>
  </si>
  <si>
    <t>PRODUCTION CODE</t>
  </si>
  <si>
    <t>GPS AREA</t>
  </si>
  <si>
    <t>DATE OF SOWING</t>
  </si>
  <si>
    <t>FA NAME</t>
  </si>
  <si>
    <t>REMARKS</t>
  </si>
  <si>
    <t>LOT NO</t>
  </si>
  <si>
    <t>BAGS</t>
  </si>
  <si>
    <t>PLANT ARRIVAL DATE</t>
  </si>
  <si>
    <t>PHSRN QTY</t>
  </si>
  <si>
    <t>GERM. %</t>
  </si>
  <si>
    <t>GERM. STATUS</t>
  </si>
  <si>
    <t>GP%</t>
  </si>
  <si>
    <t>GP STATUS</t>
  </si>
  <si>
    <t>PROCESS QTY</t>
  </si>
  <si>
    <t>INCENTIVE ON GERM./ KG</t>
  </si>
  <si>
    <t>INCENTIVE ON GP./ KG</t>
  </si>
  <si>
    <t>TOTAL PROCUREMENT Price</t>
  </si>
  <si>
    <t>BASIC PROCUREMENT PRICE/ KG</t>
  </si>
  <si>
    <t>RAHULSINH S SOLANKI</t>
  </si>
  <si>
    <t>JAYPALSINH KALUSINH SOLANKI</t>
  </si>
  <si>
    <t>KANTISINH SHIVSINH SOLANKI</t>
  </si>
  <si>
    <t>RATANSINH JENAJI PARMAR</t>
  </si>
  <si>
    <t>DINESHKUMAR GORDHANLAL CHAUHAN</t>
  </si>
  <si>
    <t>PLD</t>
  </si>
  <si>
    <t xml:space="preserve"> AJ313</t>
  </si>
  <si>
    <t>AJ313</t>
  </si>
  <si>
    <t>BABUBHAI JASHABHAI PATEL</t>
  </si>
  <si>
    <t>DURGESHKUMAR SHANTILAL PATEL</t>
  </si>
  <si>
    <t>UTPALBHAI BALCHANDRABHAI PATEL</t>
  </si>
  <si>
    <t>BHAVESHKUMAR PATEL</t>
  </si>
  <si>
    <t>JASUBHAI NARANBHAI PATEL</t>
  </si>
  <si>
    <t>PRAVINBHAI MANJIBHAI PATEL</t>
  </si>
  <si>
    <t>DHARMENDRABHAI PRAHLADBHAI PATEL</t>
  </si>
  <si>
    <t>DINESHBHAI RAVAJIBHAI PATEL</t>
  </si>
  <si>
    <t>BABUBHAI KHIMJIBHAI PATEL</t>
  </si>
  <si>
    <t>MANIBHAI DUNGARBHAI PATEL</t>
  </si>
  <si>
    <t>BHARATBHAI DHANJIBHAI PATEL</t>
  </si>
  <si>
    <t>DHIRAJKUMAR NARAYANBHAI PATEL</t>
  </si>
  <si>
    <t>MUKESHBHAI KANTIBHAI PATEL</t>
  </si>
  <si>
    <t>VIJAYBHAI MOHANBHAI PATEL</t>
  </si>
  <si>
    <t>VALJIBHAI NANJIBHAI PATEL</t>
  </si>
  <si>
    <t>MUKESHKUMAR RAJUBHAI PARMAR</t>
  </si>
  <si>
    <t>BABUBHAI GOBARBHAI PATEL</t>
  </si>
  <si>
    <t>RAHULKUMAR GOVINDBHAI PATEL</t>
  </si>
  <si>
    <t>PATEL RAJESHKUMAR ISHVARBHAI</t>
  </si>
  <si>
    <t>POPATLAL NANJIBHAI PATEL</t>
  </si>
  <si>
    <t>VINODBHAI RAVJIBHAI PATEL</t>
  </si>
  <si>
    <t>VISHNUBHAI CHUNIBHAI RAY</t>
  </si>
  <si>
    <t>KAUSHALKUMAR DINESHBHAI PATEL</t>
  </si>
  <si>
    <t>PATEL MUKESHBHAI RAVAJIBHAI</t>
  </si>
  <si>
    <t>ASHOKBHAI NARSINHBHAI PATEL</t>
  </si>
  <si>
    <t>BHARATKUMAR BABUBHAI PATEL</t>
  </si>
  <si>
    <t>DINESHBHAI HIRJIBHAI PATEL</t>
  </si>
  <si>
    <t>PATEL PRAGNESHBHAI DINESHBHAI</t>
  </si>
  <si>
    <t>GIRISHBHAI MULJIBHAI PATEL</t>
  </si>
  <si>
    <t>GHANSHYAMBHAI RATILAL PATEL</t>
  </si>
  <si>
    <t>KIRTANBHAI MOHANBHAI PATEL</t>
  </si>
  <si>
    <t>PATEL KISHORBHAI GORDHANBHAI</t>
  </si>
  <si>
    <t>PRAFULKUMAR AMBALAL PATEL</t>
  </si>
  <si>
    <t>PRAVINBHAI HARJIBHAI PATEL</t>
  </si>
  <si>
    <t>RAVINDRABHAI KANTIBHAI PATEL</t>
  </si>
  <si>
    <t>PATEL TULSIBHAI AMBALAL</t>
  </si>
  <si>
    <t>VINODBHAI NARSINHBHAI PATEL</t>
  </si>
  <si>
    <t>BHARATBHAI RANCHHODBHAI PATEL</t>
  </si>
  <si>
    <t>ISHVARBHAI MANILAL PATEL</t>
  </si>
  <si>
    <t>JAYESHKUMAR D PATEL</t>
  </si>
  <si>
    <t>MADHUBEN MAHESHBHAI PATEL</t>
  </si>
  <si>
    <t>PRAVINBHAI MAGANBHAI PATEL</t>
  </si>
  <si>
    <t>JAYMINKUMAR BIPINCHANDRA PATEL</t>
  </si>
  <si>
    <t>JITENDRAKUMAR DAHYABHAI PATEL</t>
  </si>
  <si>
    <t>Bhikhusinh</t>
  </si>
  <si>
    <t xml:space="preserve"> AJ315</t>
  </si>
  <si>
    <t>JAYDIP KUMAR AMRUTBHAI PATEL</t>
  </si>
  <si>
    <t>JITENDRAKUMAR HIRABHAI PATEL</t>
  </si>
  <si>
    <t>VINODKUMAR CHUNILAL PATEL</t>
  </si>
  <si>
    <t>AJ314</t>
  </si>
  <si>
    <t>SURESHBHAI KANTIBHAI PATEL</t>
  </si>
  <si>
    <t>RAJESHBHAI KESHBHAI PATEL</t>
  </si>
  <si>
    <t>RUPESH NAVINBHAI PATEL</t>
  </si>
  <si>
    <t>SHAILESHBHAI KESHAVBHAI</t>
  </si>
  <si>
    <t>KANTIBHAI SHIVABHAI KHANT</t>
  </si>
  <si>
    <t>PRATAPSINH NATHUSINH SOLANKI</t>
  </si>
  <si>
    <t>BHIKHUSINH</t>
  </si>
  <si>
    <t>ACHCHEYLAL</t>
  </si>
  <si>
    <t>OP OKRA</t>
  </si>
  <si>
    <t>N.A</t>
  </si>
  <si>
    <t>OK-01</t>
  </si>
  <si>
    <t>OK-02</t>
  </si>
  <si>
    <t>OK-03</t>
  </si>
  <si>
    <t>1.5 ACRE IS PLD</t>
  </si>
  <si>
    <t>4.56 ACRE IS PLD</t>
  </si>
  <si>
    <t>PLD AREA</t>
  </si>
  <si>
    <t>VISHNUGIRI SOMGIRI GOSWAMI</t>
  </si>
  <si>
    <t>JAYESHGIRI BALDEVGIRI GOSWAMI</t>
  </si>
  <si>
    <t>KIRITKUMAR KESHUBHAI PATEL</t>
  </si>
  <si>
    <t>KAMLESHBHAI PARSHOTAMBHAI PATEL</t>
  </si>
  <si>
    <t>JAGDISHKUMAR PRABHUDASBHAI PATEL</t>
  </si>
  <si>
    <t>HARESHKUMAR TALASHIBHAI PATEL</t>
  </si>
  <si>
    <t>JAYESHGIRI AMRUTGIRI GOSWAMI</t>
  </si>
  <si>
    <t>BABUBHAI KALABHAI PATEL</t>
  </si>
  <si>
    <t>VINODBHAI MAGANBHAI PATEL</t>
  </si>
  <si>
    <t>CHANDRAKANT VADILAL PATEL</t>
  </si>
  <si>
    <t>PRAFULKUMAR KESHABHAI PATEL</t>
  </si>
  <si>
    <t>VASANTBHAI KESHAVLAL PATEL</t>
  </si>
  <si>
    <t>BHAVINBHAI LALJIBHAI PATEL</t>
  </si>
  <si>
    <t>VIRALKUMAR NATVARLAL PATEL</t>
  </si>
  <si>
    <t>KESHUBHAI HIRJIBHAI PATEL</t>
  </si>
  <si>
    <t>AMITBHAI GORDHANBHAI PATEL</t>
  </si>
  <si>
    <t>PATEL ALPESHKUMAR ISHVARBHAI</t>
  </si>
  <si>
    <t>SATISHKUMAR CHHAGANBHAI PATEL</t>
  </si>
  <si>
    <t>NARENDRA BEHECHARBHAI PATEL</t>
  </si>
  <si>
    <t>PANKAJKUMAR KHIMJIBHAI PATEL</t>
  </si>
  <si>
    <t>GHANSHYAMBHAI T PATEL</t>
  </si>
  <si>
    <t>TARUNKUMAR MANILAL PATEL</t>
  </si>
  <si>
    <t>MAHENDRAKUMAR KANTIBHAI PATEL</t>
  </si>
  <si>
    <t>BHARGAV GORDHANDAS PATEL</t>
  </si>
  <si>
    <t>DINESHKUMAR BABULAL PATEL</t>
  </si>
  <si>
    <t>BALCHANDRA K PATEL</t>
  </si>
  <si>
    <t>AMRUTKUMAR GANGARAM PATEL</t>
  </si>
  <si>
    <t>CHNDRAKANT DEVAJIBHAI PATEL</t>
  </si>
  <si>
    <t>HITENDRAKUMAR DEVJIBHAI PATEL</t>
  </si>
  <si>
    <t>ANILKUMAR DEVJIBHAI PATEL</t>
  </si>
  <si>
    <t>DILIPKUMAR DAHYABHAI PATEL</t>
  </si>
  <si>
    <t>BABUBHAI KARSHANBHAI PATEL</t>
  </si>
  <si>
    <t>BACHUBHAI HIRJIBHAI PATEL</t>
  </si>
  <si>
    <t>JAYANTIBHAI NANJIBHAI PATEL</t>
  </si>
  <si>
    <t>BHAGWANDAS NATHUBHAI PATEL</t>
  </si>
  <si>
    <t>MANILAL SHAMJIBHAI PATEL</t>
  </si>
  <si>
    <t>MANSUKBHAI KARAMSHIBHAI PATEL</t>
  </si>
  <si>
    <t>ATUL CHHAGAN PATEL</t>
  </si>
  <si>
    <t>GANGARAM SHAMAJIBHAI PATEL</t>
  </si>
  <si>
    <t>AMBALAL SHAMJIBHAI PATEL</t>
  </si>
  <si>
    <t>ISHVARBHAI RATANSHIBHAI PATEL</t>
  </si>
  <si>
    <t>MUKESHKUMAR HARIBHAI PATEL</t>
  </si>
  <si>
    <t>ASHOKKUMAR PATEL</t>
  </si>
  <si>
    <t>NATWARBHAI ISHWARBHAI PATEL</t>
  </si>
  <si>
    <t>KUSUMBEN SURESHKUMAR PATEL</t>
  </si>
  <si>
    <t>SUBHASHKUMAR KANTILAL PATEL</t>
  </si>
  <si>
    <t>KIRANKUMAR CHHAGANBHAI PATEL</t>
  </si>
  <si>
    <t>RAJESHKUMAR DHANJIBHAI PATEL</t>
  </si>
  <si>
    <t>ARVINDBHAI DEVJIBHAI PATEL</t>
  </si>
  <si>
    <t>JAYENDRAKUMAR HANSHRAJBHAI PATEL</t>
  </si>
  <si>
    <t>DINESHKUMAR BHAILALBHAI PATEL</t>
  </si>
  <si>
    <t>SACHIN M PATEL</t>
  </si>
  <si>
    <t>ASHWINBHAI NATVARBHAI PATEL</t>
  </si>
  <si>
    <t>RANCHHODBHAI KHIMJIBHAI PATEL</t>
  </si>
  <si>
    <t>MAHENDRABHAI AMBALAL PATEL</t>
  </si>
  <si>
    <t>HARESHBHAI TULSIBHAI PATEL</t>
  </si>
  <si>
    <t>JAYESHKUMAR MANHARBHAI BHOJANI</t>
  </si>
  <si>
    <t>MANOJ AMBALLAL PATEL</t>
  </si>
  <si>
    <t>PATEL JAYPRAKASHBHAI SANTILAL</t>
  </si>
  <si>
    <t>ANILKUMAR SAVDASBHAI PATEL</t>
  </si>
  <si>
    <t>PRAKASH VITTHALBHAI PATEL</t>
  </si>
  <si>
    <t>KENABEN VINODBHAI PATEL</t>
  </si>
  <si>
    <t>ASUTOSHBHAI BALCHANDRA PATEL</t>
  </si>
  <si>
    <t>CHIMANLAL TULSIDAS PATEL</t>
  </si>
  <si>
    <t>MAHESHKUMAR CHHAGANBHAI PATEL</t>
  </si>
  <si>
    <t>PANKAJKUMAR HARIBHAI PATEL</t>
  </si>
  <si>
    <t>RUDRADATT BHAILALBHAI PATEL</t>
  </si>
  <si>
    <t>URMILABEN DAMODARDAS PATEL</t>
  </si>
  <si>
    <t>HARIBHAI KESHARBHAI PATEL</t>
  </si>
  <si>
    <t>JITENDRA PATEL</t>
  </si>
  <si>
    <t>MANISHKUMAR BEHECHARBHAI PATEL</t>
  </si>
  <si>
    <t>PARESHKUMAR N PATEL</t>
  </si>
  <si>
    <t>THIS LOT PAYMENT IN FOUR ACCOUNT</t>
  </si>
  <si>
    <t>GHANSHYAMBHAI BHAILALBHAI PATEL</t>
  </si>
  <si>
    <t>MUKESHKUMAR AMARATBHAI PATEL</t>
  </si>
  <si>
    <t>MAHENDRA JAISINGBHAI PATEL</t>
  </si>
  <si>
    <t>BHARATBHAI KESHABHAI PAGI</t>
  </si>
  <si>
    <t>DHRUVKUMAR RMANAI</t>
  </si>
  <si>
    <t>JIGNESHKUMAR SHANKARBHAI PATEL</t>
  </si>
  <si>
    <t>INDRAVADAN RAMANLAL PATEL</t>
  </si>
  <si>
    <t>NIMESHKUMAR JASHUBHAI PATEL</t>
  </si>
  <si>
    <t>TEJAS KUMAR SURESHBHAI PATEL</t>
  </si>
  <si>
    <t>SURESHBHAI KESHAVBHAI PATEL</t>
  </si>
  <si>
    <t>MAHENDRABHAI PARSHOTTAMBHAI PATEL</t>
  </si>
  <si>
    <t>ZAVERBHAI P PATEL</t>
  </si>
  <si>
    <t>JAYMIN B PATEL</t>
  </si>
  <si>
    <t>RAJENDRAKUMAR SHANKARLAL PATEL</t>
  </si>
  <si>
    <t>KAMLESHBHAI MOHANBHAI PATEL</t>
  </si>
  <si>
    <t>CHANDUBHAI HIRJIBHAI PATEL</t>
  </si>
  <si>
    <t>GHANSHYAMBHAI SOMABHAI PATEL</t>
  </si>
  <si>
    <t>DAHYABHAI RANCHODBHAI PATEL</t>
  </si>
  <si>
    <t>BHAILALBHAI HANSRAJBHAI PATEL</t>
  </si>
  <si>
    <t>GOVINDBHAI RANCHHODBHAI PATEL</t>
  </si>
  <si>
    <t>MANHARBHAI MANIBHAI PATEL</t>
  </si>
  <si>
    <t>KANTIBHAI SHAMALBHAI PATEL</t>
  </si>
  <si>
    <t>KALPESH PATEL</t>
  </si>
  <si>
    <t>DIPAKKUMAR CHIMANBHAI PATEL</t>
  </si>
  <si>
    <t>BHARATBHAI CHABILDAS PANDYA</t>
  </si>
  <si>
    <t>SANKET NIRANJANBHAI PATEL</t>
  </si>
  <si>
    <t>MEHULKUMAR RAYSINHBHAI PARMAR</t>
  </si>
  <si>
    <t>ASHOK LALJIBHAI POKAR</t>
  </si>
  <si>
    <t>HINABEN RAJENDRABHAI PATEL</t>
  </si>
  <si>
    <t>JASHVANTBHAI KODARBHAI JAYSWAL</t>
  </si>
  <si>
    <t>C31205</t>
  </si>
  <si>
    <t>C31206</t>
  </si>
  <si>
    <t>C31207</t>
  </si>
  <si>
    <t>C31208</t>
  </si>
  <si>
    <t>C31209</t>
  </si>
  <si>
    <t>C31210</t>
  </si>
  <si>
    <t>C31211</t>
  </si>
  <si>
    <t>C31212</t>
  </si>
  <si>
    <t>C31213</t>
  </si>
  <si>
    <t>C31214</t>
  </si>
  <si>
    <t>C31215</t>
  </si>
  <si>
    <t>C31216</t>
  </si>
  <si>
    <t>C31251</t>
  </si>
  <si>
    <t>C31252</t>
  </si>
  <si>
    <t>C31253</t>
  </si>
  <si>
    <t>C31254</t>
  </si>
  <si>
    <t>C31255</t>
  </si>
  <si>
    <t>C31256</t>
  </si>
  <si>
    <t>C31257</t>
  </si>
  <si>
    <t>C31258</t>
  </si>
  <si>
    <t>C31259</t>
  </si>
  <si>
    <t>C31260</t>
  </si>
  <si>
    <t>C31261</t>
  </si>
  <si>
    <t>C31262</t>
  </si>
  <si>
    <t>C31284</t>
  </si>
  <si>
    <t>C31285</t>
  </si>
  <si>
    <t>C31286</t>
  </si>
  <si>
    <t>C31287</t>
  </si>
  <si>
    <t>C31288</t>
  </si>
  <si>
    <t>C31289</t>
  </si>
  <si>
    <t>C31290</t>
  </si>
  <si>
    <t>C31291</t>
  </si>
  <si>
    <t>C31292</t>
  </si>
  <si>
    <t>C31293</t>
  </si>
  <si>
    <t>C31294</t>
  </si>
  <si>
    <t>C31295</t>
  </si>
  <si>
    <t>C31296</t>
  </si>
  <si>
    <t>C31297</t>
  </si>
  <si>
    <t>C31298</t>
  </si>
  <si>
    <t>C31299</t>
  </si>
  <si>
    <t>C31300</t>
  </si>
  <si>
    <t>C31301</t>
  </si>
  <si>
    <t>C31302</t>
  </si>
  <si>
    <t>C31303</t>
  </si>
  <si>
    <t>C31304</t>
  </si>
  <si>
    <t>C31305</t>
  </si>
  <si>
    <t>C31306</t>
  </si>
  <si>
    <t>C31307</t>
  </si>
  <si>
    <t>C31308</t>
  </si>
  <si>
    <t>C31309</t>
  </si>
  <si>
    <t>C31310</t>
  </si>
  <si>
    <t>C31311</t>
  </si>
  <si>
    <t>C31312</t>
  </si>
  <si>
    <t>C31332</t>
  </si>
  <si>
    <t>C31333</t>
  </si>
  <si>
    <t>C31334</t>
  </si>
  <si>
    <t>C31335</t>
  </si>
  <si>
    <t>C31336</t>
  </si>
  <si>
    <t>C31337</t>
  </si>
  <si>
    <t>C31338</t>
  </si>
  <si>
    <t>C31339</t>
  </si>
  <si>
    <t>C31340</t>
  </si>
  <si>
    <t>C31341</t>
  </si>
  <si>
    <t>C31342</t>
  </si>
  <si>
    <t>C31343</t>
  </si>
  <si>
    <t>C31344</t>
  </si>
  <si>
    <t>C31345</t>
  </si>
  <si>
    <t>C31346</t>
  </si>
  <si>
    <t>C31347</t>
  </si>
  <si>
    <t>C31348</t>
  </si>
  <si>
    <t>C31349</t>
  </si>
  <si>
    <t>C31350</t>
  </si>
  <si>
    <t>C31351</t>
  </si>
  <si>
    <t>C31352</t>
  </si>
  <si>
    <t>C31353</t>
  </si>
  <si>
    <t>C31354</t>
  </si>
  <si>
    <t>C31355</t>
  </si>
  <si>
    <t>C31356</t>
  </si>
  <si>
    <t>C31357</t>
  </si>
  <si>
    <t>C31358</t>
  </si>
  <si>
    <t>C31359</t>
  </si>
  <si>
    <t>C31360</t>
  </si>
  <si>
    <t>C31361</t>
  </si>
  <si>
    <t>C31362</t>
  </si>
  <si>
    <t>C31363</t>
  </si>
  <si>
    <t>C31364</t>
  </si>
  <si>
    <t>C31365</t>
  </si>
  <si>
    <t>C31366</t>
  </si>
  <si>
    <t>C31367</t>
  </si>
  <si>
    <t>C31368</t>
  </si>
  <si>
    <t>C31369</t>
  </si>
  <si>
    <t>C31370</t>
  </si>
  <si>
    <t>C31371</t>
  </si>
  <si>
    <t>C31372</t>
  </si>
  <si>
    <t>C31373</t>
  </si>
  <si>
    <t>C31374</t>
  </si>
  <si>
    <t>C31375</t>
  </si>
  <si>
    <t>C31376</t>
  </si>
  <si>
    <t>C31377</t>
  </si>
  <si>
    <t>C31378</t>
  </si>
  <si>
    <t>C31379</t>
  </si>
  <si>
    <t>C31427</t>
  </si>
  <si>
    <t>C31428</t>
  </si>
  <si>
    <t>C31429</t>
  </si>
  <si>
    <t>C31430</t>
  </si>
  <si>
    <t>C31431</t>
  </si>
  <si>
    <t>C31432</t>
  </si>
  <si>
    <t>C31433</t>
  </si>
  <si>
    <t>C31434</t>
  </si>
  <si>
    <t>C31435</t>
  </si>
  <si>
    <t>C31436</t>
  </si>
  <si>
    <t>C31437</t>
  </si>
  <si>
    <t>C31438</t>
  </si>
  <si>
    <t>C31439</t>
  </si>
  <si>
    <t>C31440</t>
  </si>
  <si>
    <t>C31441</t>
  </si>
  <si>
    <t>C31442</t>
  </si>
  <si>
    <t>C31443</t>
  </si>
  <si>
    <t>C31444</t>
  </si>
  <si>
    <t>C31445</t>
  </si>
  <si>
    <t>C31446</t>
  </si>
  <si>
    <t>C31447</t>
  </si>
  <si>
    <t>C31448</t>
  </si>
  <si>
    <t>C31449</t>
  </si>
  <si>
    <t>C31450</t>
  </si>
  <si>
    <t>C31451</t>
  </si>
  <si>
    <t>C31452</t>
  </si>
  <si>
    <t>C31453</t>
  </si>
  <si>
    <t>C31454</t>
  </si>
  <si>
    <t>C31455</t>
  </si>
  <si>
    <t>C31456</t>
  </si>
  <si>
    <t>C31457</t>
  </si>
  <si>
    <t>C31458</t>
  </si>
  <si>
    <t>C31459</t>
  </si>
  <si>
    <t>C31460</t>
  </si>
  <si>
    <t>C31461</t>
  </si>
  <si>
    <t>C31462</t>
  </si>
  <si>
    <t>C31463</t>
  </si>
  <si>
    <t>C31464</t>
  </si>
  <si>
    <t>C31465</t>
  </si>
  <si>
    <t>C31466</t>
  </si>
  <si>
    <t>C31467</t>
  </si>
  <si>
    <t>C31468</t>
  </si>
  <si>
    <t>C31469</t>
  </si>
  <si>
    <t>C31470</t>
  </si>
  <si>
    <t>C31471</t>
  </si>
  <si>
    <t>C31472</t>
  </si>
  <si>
    <t>C31473</t>
  </si>
  <si>
    <t>C31474</t>
  </si>
  <si>
    <t>C31475</t>
  </si>
  <si>
    <t>C31476</t>
  </si>
  <si>
    <t>C31477</t>
  </si>
  <si>
    <t>C31478</t>
  </si>
  <si>
    <t>C31479</t>
  </si>
  <si>
    <t>C31480</t>
  </si>
  <si>
    <t>C31481</t>
  </si>
  <si>
    <t>C31482</t>
  </si>
  <si>
    <t>DINESHBHAI RANCHHODBHAI PATEL</t>
  </si>
  <si>
    <t>C31483</t>
  </si>
  <si>
    <t>C31493</t>
  </si>
  <si>
    <t>Second lot</t>
  </si>
  <si>
    <t>Pass</t>
  </si>
  <si>
    <t>3rd lot</t>
  </si>
  <si>
    <t>C31619</t>
  </si>
  <si>
    <t>C31620</t>
  </si>
  <si>
    <t>C31621</t>
  </si>
  <si>
    <t>C31795</t>
  </si>
  <si>
    <t>RAJESHBHAI VIRAMBHAI PATEL</t>
  </si>
  <si>
    <t>C32073</t>
  </si>
  <si>
    <t>C32074</t>
  </si>
  <si>
    <t>C32075</t>
  </si>
  <si>
    <t>C32076</t>
  </si>
  <si>
    <t>C32077</t>
  </si>
  <si>
    <t>C32081</t>
  </si>
  <si>
    <t>C32082</t>
  </si>
  <si>
    <t>C32086</t>
  </si>
  <si>
    <t>Second Lot</t>
  </si>
  <si>
    <t>C32142</t>
  </si>
  <si>
    <t>PASS</t>
  </si>
  <si>
    <t>C32201</t>
  </si>
  <si>
    <t>C32202</t>
  </si>
  <si>
    <t>C32203</t>
  </si>
  <si>
    <t>C32221</t>
  </si>
  <si>
    <t>Incentive (+ -)on Remenent %</t>
  </si>
  <si>
    <t>DRASHYKUMAR PRAVINBHAI PATEL</t>
  </si>
  <si>
    <t>C32604</t>
  </si>
  <si>
    <t>C32605</t>
  </si>
  <si>
    <t>DEENESHBHAI AMBALAL PATEL</t>
  </si>
  <si>
    <t>RINKUBEN NILESHKUMAR PATEL</t>
  </si>
  <si>
    <t>C32670</t>
  </si>
  <si>
    <t>all payment Advance daimond</t>
  </si>
  <si>
    <t>All payment advance</t>
  </si>
  <si>
    <t>PASS-B</t>
  </si>
  <si>
    <t xml:space="preserve">OK </t>
  </si>
  <si>
    <t>OK</t>
  </si>
  <si>
    <t>TINDA</t>
  </si>
  <si>
    <t>AK167XAK168</t>
  </si>
  <si>
    <t>TD-01</t>
  </si>
  <si>
    <t>BHAVANSINH BIJALSINH SOLANKI</t>
  </si>
  <si>
    <t>U36094</t>
  </si>
  <si>
    <t>JESINGSINH HATHISINH SOLANKI</t>
  </si>
  <si>
    <t>U36095</t>
  </si>
  <si>
    <t>KANTISINH GEDALSINH SOLANKI</t>
  </si>
  <si>
    <t>U36096</t>
  </si>
  <si>
    <t>MALSINH REVSINH SOLANKI</t>
  </si>
  <si>
    <t>U36097</t>
  </si>
  <si>
    <t>NATVARSINH ABHESINH SOLANKI</t>
  </si>
  <si>
    <t>U36098</t>
  </si>
  <si>
    <t>U36099</t>
  </si>
  <si>
    <t>SOLANKI AMBABEN</t>
  </si>
  <si>
    <t>U36100</t>
  </si>
  <si>
    <t>U36104</t>
  </si>
  <si>
    <t>U36111</t>
  </si>
  <si>
    <t>GP %</t>
  </si>
  <si>
    <t>AK 161</t>
  </si>
  <si>
    <t>CB-01</t>
  </si>
  <si>
    <t>BHIKHABHAI LALJI PATEL</t>
  </si>
  <si>
    <t>U37542</t>
  </si>
  <si>
    <t>CHINTANKUMAR AMBALAL PATEL</t>
  </si>
  <si>
    <t>U37543</t>
  </si>
  <si>
    <t>DINESH HARIBHAI PATEL</t>
  </si>
  <si>
    <t>U37544</t>
  </si>
  <si>
    <t>MUKUNDKUMAR RAMESHBHAI PATEL</t>
  </si>
  <si>
    <t>U37545</t>
  </si>
  <si>
    <t>CHHAGANBHAI BABUBHAI PUROHIT</t>
  </si>
  <si>
    <t>U37546</t>
  </si>
  <si>
    <t>KANTIBHAI DEVSIBHAI PATEL</t>
  </si>
  <si>
    <t>U37547</t>
  </si>
  <si>
    <t>AVERAGE GERM %</t>
  </si>
  <si>
    <t>AVERAGE GP %</t>
  </si>
  <si>
    <t>AVERAGE PROCUREMENT RATE</t>
  </si>
  <si>
    <t>FARMER AMOUNT</t>
  </si>
  <si>
    <t>Incentive (+ -) on Remenent %</t>
  </si>
  <si>
    <t>INCENTIVE (+ -)ON REMANANT/ KG</t>
  </si>
  <si>
    <t>CLUSTER BEAN</t>
  </si>
  <si>
    <t>ACHCHEYLAL CHAUHAN</t>
  </si>
  <si>
    <t>CLUSTER BEAN FARMER &amp; LOT WISE PRODUCTION DATA 2021-22</t>
  </si>
  <si>
    <t>HYBRID TINDA FARMER &amp; LOT WISE PRODUCTION DATA 2021-22</t>
  </si>
  <si>
    <t>OP BHINDI FARMER &amp; LOT WISE PRODUCTION DATA 2021-22</t>
  </si>
  <si>
    <t>OP BHINDI</t>
  </si>
  <si>
    <t>DELIVERY DAYS</t>
  </si>
  <si>
    <t>AVERAGE DELIVERY DAYS</t>
  </si>
  <si>
    <t>TARGETED DELIVERY DAYS</t>
  </si>
  <si>
    <t>ALL CROP FARMER &amp; LOT WISE MOTHER FILE</t>
  </si>
  <si>
    <t>PLANNED SOWING AREA</t>
  </si>
  <si>
    <t>DISPATCHED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</si>
</sst>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8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6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ABF8F"/>
      </patternFill>
    </fill>
    <fill>
      <patternFill patternType="solid">
        <fgColor rgb="FFFFC000"/>
        <bgColor rgb="FFDAEEF3"/>
      </patternFill>
    </fill>
    <fill>
      <patternFill patternType="solid">
        <fgColor rgb="FFFFC000"/>
        <bgColor rgb="FFD6E3BC"/>
      </patternFill>
    </fill>
    <fill>
      <patternFill patternType="solid">
        <fgColor rgb="FF92D050"/>
        <bgColor rgb="FFDAEEF3"/>
      </patternFill>
    </fill>
    <fill>
      <patternFill patternType="solid">
        <fgColor rgb="FF92D050"/>
        <bgColor rgb="FFB2A1C7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wrapText="1"/>
    </xf>
    <xf numFmtId="0" fontId="6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horizontal="right" indent="1"/>
    </xf>
    <xf numFmtId="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right"/>
    </xf>
    <xf numFmtId="2" fontId="3" fillId="0" borderId="1" xfId="0" applyNumberFormat="1" applyFont="1" applyBorder="1" applyAlignment="1">
      <alignment horizontal="right" indent="1"/>
    </xf>
    <xf numFmtId="1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 wrapText="1"/>
    </xf>
    <xf numFmtId="14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/>
    <xf numFmtId="0" fontId="0" fillId="0" borderId="1" xfId="0" applyBorder="1" applyAlignment="1">
      <alignment horizontal="left" wrapText="1"/>
    </xf>
    <xf numFmtId="1" fontId="3" fillId="0" borderId="1" xfId="0" applyNumberFormat="1" applyFont="1" applyBorder="1" applyAlignment="1">
      <alignment horizontal="right"/>
    </xf>
    <xf numFmtId="0" fontId="7" fillId="0" borderId="0" xfId="0" applyFont="1"/>
    <xf numFmtId="1" fontId="0" fillId="0" borderId="1" xfId="0" applyNumberFormat="1" applyBorder="1"/>
    <xf numFmtId="2" fontId="0" fillId="0" borderId="0" xfId="0" applyNumberFormat="1"/>
    <xf numFmtId="0" fontId="8" fillId="0" borderId="1" xfId="0" applyFont="1" applyBorder="1"/>
    <xf numFmtId="0" fontId="8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center" wrapText="1"/>
    </xf>
    <xf numFmtId="0" fontId="5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 vertical="center"/>
    </xf>
    <xf numFmtId="0" fontId="0" fillId="0" borderId="0" xfId="0" applyAlignment="1">
      <alignment horizontal="right"/>
    </xf>
    <xf numFmtId="2" fontId="3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2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6" xfId="0" applyBorder="1"/>
    <xf numFmtId="14" fontId="3" fillId="0" borderId="6" xfId="0" applyNumberFormat="1" applyFont="1" applyBorder="1"/>
    <xf numFmtId="0" fontId="3" fillId="0" borderId="6" xfId="0" applyFont="1" applyBorder="1" applyAlignment="1">
      <alignment wrapText="1"/>
    </xf>
    <xf numFmtId="14" fontId="0" fillId="0" borderId="6" xfId="0" applyNumberFormat="1" applyBorder="1"/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6" xfId="0" applyFont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10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0" fillId="0" borderId="4" xfId="0" applyFont="1" applyBorder="1"/>
    <xf numFmtId="2" fontId="3" fillId="0" borderId="2" xfId="0" applyNumberFormat="1" applyFont="1" applyBorder="1" applyAlignment="1">
      <alignment horizontal="right"/>
    </xf>
    <xf numFmtId="2" fontId="3" fillId="0" borderId="5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center"/>
    </xf>
    <xf numFmtId="0" fontId="0" fillId="0" borderId="6" xfId="0" applyBorder="1" applyAlignment="1">
      <alignment wrapText="1"/>
    </xf>
    <xf numFmtId="0" fontId="13" fillId="0" borderId="0" xfId="0" applyFont="1"/>
    <xf numFmtId="164" fontId="3" fillId="0" borderId="6" xfId="0" applyNumberFormat="1" applyFont="1" applyBorder="1" applyAlignment="1">
      <alignment horizontal="center" wrapText="1"/>
    </xf>
    <xf numFmtId="2" fontId="3" fillId="0" borderId="6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2" fontId="5" fillId="0" borderId="1" xfId="0" applyNumberFormat="1" applyFont="1" applyBorder="1"/>
    <xf numFmtId="2" fontId="5" fillId="0" borderId="1" xfId="0" applyNumberFormat="1" applyFont="1" applyBorder="1" applyAlignment="1">
      <alignment horizontal="right" indent="1"/>
    </xf>
    <xf numFmtId="1" fontId="5" fillId="0" borderId="1" xfId="0" applyNumberFormat="1" applyFont="1" applyBorder="1"/>
    <xf numFmtId="14" fontId="5" fillId="0" borderId="1" xfId="0" applyNumberFormat="1" applyFont="1" applyBorder="1" applyAlignment="1">
      <alignment horizontal="center" wrapText="1"/>
    </xf>
    <xf numFmtId="14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14" fontId="5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vertical="top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wrapText="1"/>
    </xf>
    <xf numFmtId="0" fontId="7" fillId="3" borderId="1" xfId="0" applyFont="1" applyFill="1" applyBorder="1"/>
    <xf numFmtId="2" fontId="0" fillId="3" borderId="3" xfId="0" applyNumberFormat="1" applyFill="1" applyBorder="1"/>
    <xf numFmtId="0" fontId="0" fillId="3" borderId="3" xfId="0" applyFill="1" applyBorder="1" applyAlignment="1">
      <alignment horizontal="right"/>
    </xf>
    <xf numFmtId="0" fontId="3" fillId="0" borderId="2" xfId="0" applyFont="1" applyBorder="1" applyAlignment="1">
      <alignment horizontal="center"/>
    </xf>
    <xf numFmtId="2" fontId="0" fillId="4" borderId="1" xfId="0" applyNumberFormat="1" applyFill="1" applyBorder="1"/>
    <xf numFmtId="0" fontId="0" fillId="4" borderId="1" xfId="0" applyFill="1" applyBorder="1"/>
    <xf numFmtId="0" fontId="0" fillId="3" borderId="1" xfId="0" applyFill="1" applyBorder="1"/>
    <xf numFmtId="2" fontId="0" fillId="3" borderId="1" xfId="0" applyNumberFormat="1" applyFill="1" applyBorder="1"/>
    <xf numFmtId="0" fontId="2" fillId="7" borderId="7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2" fontId="7" fillId="3" borderId="1" xfId="0" applyNumberFormat="1" applyFont="1" applyFill="1" applyBorder="1"/>
    <xf numFmtId="164" fontId="0" fillId="0" borderId="1" xfId="0" applyNumberFormat="1" applyBorder="1"/>
    <xf numFmtId="164" fontId="3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left"/>
    </xf>
    <xf numFmtId="0" fontId="0" fillId="0" borderId="10" xfId="0" applyBorder="1"/>
    <xf numFmtId="0" fontId="10" fillId="0" borderId="1" xfId="0" applyFont="1" applyBorder="1"/>
    <xf numFmtId="2" fontId="9" fillId="0" borderId="1" xfId="0" applyNumberFormat="1" applyFont="1" applyBorder="1" applyAlignment="1">
      <alignment horizontal="right"/>
    </xf>
    <xf numFmtId="2" fontId="0" fillId="3" borderId="3" xfId="0" applyNumberFormat="1" applyFill="1" applyBorder="1" applyAlignment="1">
      <alignment horizontal="right"/>
    </xf>
    <xf numFmtId="0" fontId="3" fillId="0" borderId="12" xfId="0" applyFont="1" applyBorder="1" applyAlignment="1">
      <alignment wrapText="1"/>
    </xf>
    <xf numFmtId="164" fontId="3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CROP%20PAYMENT%20SHEET%202021-2022/OP%20OKRA%20ALL%20PAYMENT%20LIST%202021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31">
          <cell r="L131" t="str">
            <v>C31468</v>
          </cell>
          <cell r="M131">
            <v>19</v>
          </cell>
          <cell r="N131">
            <v>44546</v>
          </cell>
          <cell r="O131">
            <v>71</v>
          </cell>
          <cell r="P131">
            <v>5001.72</v>
          </cell>
          <cell r="Q131">
            <v>9</v>
          </cell>
          <cell r="R131">
            <v>90</v>
          </cell>
          <cell r="S131"/>
          <cell r="T131">
            <v>91</v>
          </cell>
          <cell r="U131">
            <v>4551.5652</v>
          </cell>
          <cell r="V131">
            <v>5001.72</v>
          </cell>
          <cell r="W131">
            <v>80</v>
          </cell>
          <cell r="X131">
            <v>0.8</v>
          </cell>
          <cell r="Y131">
            <v>2</v>
          </cell>
          <cell r="Z131">
            <v>0</v>
          </cell>
          <cell r="AA131">
            <v>82.8</v>
          </cell>
          <cell r="AB131">
            <v>414142.41600000003</v>
          </cell>
        </row>
        <row r="132">
          <cell r="L132" t="str">
            <v>C31469</v>
          </cell>
          <cell r="M132">
            <v>8</v>
          </cell>
          <cell r="N132">
            <v>44546</v>
          </cell>
          <cell r="O132">
            <v>43</v>
          </cell>
          <cell r="P132">
            <v>2984.3</v>
          </cell>
          <cell r="Q132">
            <v>6</v>
          </cell>
          <cell r="R132">
            <v>88</v>
          </cell>
          <cell r="S132"/>
          <cell r="T132">
            <v>94</v>
          </cell>
          <cell r="U132">
            <v>2805.2420000000002</v>
          </cell>
          <cell r="V132">
            <v>2984.3</v>
          </cell>
          <cell r="W132">
            <v>80</v>
          </cell>
          <cell r="X132">
            <v>3.2</v>
          </cell>
          <cell r="Y132">
            <v>2</v>
          </cell>
          <cell r="Z132">
            <v>0</v>
          </cell>
          <cell r="AA132">
            <v>85.2</v>
          </cell>
          <cell r="AB132">
            <v>254262.36000000002</v>
          </cell>
        </row>
        <row r="133">
          <cell r="L133" t="str">
            <v>C31470</v>
          </cell>
          <cell r="M133">
            <v>8</v>
          </cell>
          <cell r="N133">
            <v>44546</v>
          </cell>
          <cell r="O133">
            <v>27</v>
          </cell>
          <cell r="P133">
            <v>1860.58</v>
          </cell>
          <cell r="Q133">
            <v>6</v>
          </cell>
          <cell r="R133">
            <v>81</v>
          </cell>
          <cell r="S133"/>
          <cell r="T133">
            <v>94</v>
          </cell>
          <cell r="U133">
            <v>1748.9451999999999</v>
          </cell>
          <cell r="V133">
            <v>1860.58</v>
          </cell>
          <cell r="W133">
            <v>80</v>
          </cell>
          <cell r="X133">
            <v>3.2</v>
          </cell>
          <cell r="Y133">
            <v>0</v>
          </cell>
          <cell r="Z133">
            <v>0</v>
          </cell>
          <cell r="AA133">
            <v>83.2</v>
          </cell>
          <cell r="AB133">
            <v>154800.25599999999</v>
          </cell>
        </row>
        <row r="134">
          <cell r="L134" t="str">
            <v>C31472</v>
          </cell>
          <cell r="M134">
            <v>9</v>
          </cell>
          <cell r="N134">
            <v>44539</v>
          </cell>
          <cell r="O134">
            <v>56</v>
          </cell>
          <cell r="P134">
            <v>3948.04</v>
          </cell>
          <cell r="Q134">
            <v>6</v>
          </cell>
          <cell r="R134">
            <v>88</v>
          </cell>
          <cell r="S134"/>
          <cell r="T134">
            <v>94</v>
          </cell>
          <cell r="U134">
            <v>3711.1576</v>
          </cell>
          <cell r="V134">
            <v>3948.04</v>
          </cell>
          <cell r="W134">
            <v>80</v>
          </cell>
          <cell r="X134">
            <v>3.2</v>
          </cell>
          <cell r="Y134">
            <v>2</v>
          </cell>
          <cell r="Z134">
            <v>0</v>
          </cell>
          <cell r="AA134">
            <v>85.2</v>
          </cell>
          <cell r="AB134">
            <v>336373.00800000003</v>
          </cell>
        </row>
        <row r="135">
          <cell r="L135" t="str">
            <v>C31473</v>
          </cell>
          <cell r="M135">
            <v>23</v>
          </cell>
          <cell r="N135">
            <v>44546</v>
          </cell>
          <cell r="O135">
            <v>49</v>
          </cell>
          <cell r="P135">
            <v>3418.58</v>
          </cell>
          <cell r="Q135">
            <v>17</v>
          </cell>
          <cell r="R135">
            <v>83</v>
          </cell>
          <cell r="S135"/>
          <cell r="T135">
            <v>83</v>
          </cell>
          <cell r="U135">
            <v>2837.4214000000002</v>
          </cell>
          <cell r="V135">
            <v>3418.58</v>
          </cell>
          <cell r="W135">
            <v>80</v>
          </cell>
          <cell r="X135">
            <v>-1.6</v>
          </cell>
          <cell r="Y135">
            <v>0</v>
          </cell>
          <cell r="Z135">
            <v>0</v>
          </cell>
          <cell r="AA135">
            <v>78.400000000000006</v>
          </cell>
          <cell r="AB135">
            <v>268016.67200000002</v>
          </cell>
        </row>
        <row r="136">
          <cell r="L136" t="str">
            <v>C31307</v>
          </cell>
          <cell r="M136">
            <v>17</v>
          </cell>
          <cell r="N136">
            <v>44550</v>
          </cell>
          <cell r="O136">
            <v>38</v>
          </cell>
          <cell r="P136">
            <v>2647.96</v>
          </cell>
          <cell r="Q136">
            <v>6</v>
          </cell>
          <cell r="R136">
            <v>76</v>
          </cell>
          <cell r="S136"/>
          <cell r="T136">
            <v>94</v>
          </cell>
          <cell r="U136">
            <v>2489.0823999999998</v>
          </cell>
          <cell r="V136">
            <v>2647.96</v>
          </cell>
          <cell r="W136">
            <v>80</v>
          </cell>
          <cell r="X136">
            <v>3.2</v>
          </cell>
          <cell r="Y136">
            <v>-4</v>
          </cell>
          <cell r="Z136">
            <v>0</v>
          </cell>
          <cell r="AA136">
            <v>79.2</v>
          </cell>
          <cell r="AB136">
            <v>209718.432</v>
          </cell>
        </row>
        <row r="137">
          <cell r="L137" t="str">
            <v>C32086</v>
          </cell>
          <cell r="M137"/>
          <cell r="N137">
            <v>44539</v>
          </cell>
          <cell r="O137">
            <v>6</v>
          </cell>
          <cell r="P137">
            <v>397.72</v>
          </cell>
          <cell r="Q137">
            <v>8</v>
          </cell>
          <cell r="R137">
            <v>87</v>
          </cell>
          <cell r="S137"/>
          <cell r="T137">
            <v>92</v>
          </cell>
          <cell r="U137">
            <v>365.90240000000006</v>
          </cell>
          <cell r="V137">
            <v>397.72</v>
          </cell>
          <cell r="W137">
            <v>80</v>
          </cell>
          <cell r="X137">
            <v>1.6</v>
          </cell>
          <cell r="Y137">
            <v>2</v>
          </cell>
          <cell r="Z137">
            <v>0</v>
          </cell>
          <cell r="AA137">
            <v>83.6</v>
          </cell>
          <cell r="AB137">
            <v>33249.392</v>
          </cell>
        </row>
        <row r="138">
          <cell r="L138" t="str">
            <v>C31308</v>
          </cell>
          <cell r="M138">
            <v>34</v>
          </cell>
          <cell r="N138">
            <v>44550</v>
          </cell>
          <cell r="O138">
            <v>87</v>
          </cell>
          <cell r="P138">
            <v>6102</v>
          </cell>
          <cell r="Q138">
            <v>6</v>
          </cell>
          <cell r="R138">
            <v>83</v>
          </cell>
          <cell r="S138"/>
          <cell r="T138">
            <v>94</v>
          </cell>
          <cell r="U138">
            <v>5735.88</v>
          </cell>
          <cell r="V138">
            <v>6102</v>
          </cell>
          <cell r="W138">
            <v>80</v>
          </cell>
          <cell r="X138">
            <v>3.2</v>
          </cell>
          <cell r="Y138">
            <v>0</v>
          </cell>
          <cell r="Z138">
            <v>0</v>
          </cell>
          <cell r="AA138">
            <v>83.2</v>
          </cell>
          <cell r="AB138">
            <v>507686.40000000002</v>
          </cell>
        </row>
        <row r="139">
          <cell r="L139" t="str">
            <v>C31309</v>
          </cell>
          <cell r="M139">
            <v>14</v>
          </cell>
          <cell r="N139">
            <v>44550</v>
          </cell>
          <cell r="O139">
            <v>27</v>
          </cell>
          <cell r="P139">
            <v>1840.02</v>
          </cell>
          <cell r="Q139">
            <v>6</v>
          </cell>
          <cell r="R139">
            <v>80</v>
          </cell>
          <cell r="S139"/>
          <cell r="T139">
            <v>94</v>
          </cell>
          <cell r="U139">
            <v>1729.6188</v>
          </cell>
          <cell r="V139">
            <v>1840.02</v>
          </cell>
          <cell r="W139">
            <v>80</v>
          </cell>
          <cell r="X139">
            <v>3.2</v>
          </cell>
          <cell r="Y139">
            <v>0</v>
          </cell>
          <cell r="Z139">
            <v>0</v>
          </cell>
          <cell r="AA139">
            <v>83.2</v>
          </cell>
          <cell r="AB139">
            <v>153089.66399999999</v>
          </cell>
        </row>
        <row r="140">
          <cell r="L140" t="str">
            <v>C31310</v>
          </cell>
          <cell r="M140">
            <v>8</v>
          </cell>
          <cell r="N140">
            <v>44550</v>
          </cell>
          <cell r="O140">
            <v>25</v>
          </cell>
          <cell r="P140">
            <v>1721.72</v>
          </cell>
          <cell r="Q140">
            <v>6</v>
          </cell>
          <cell r="R140">
            <v>82</v>
          </cell>
          <cell r="S140"/>
          <cell r="T140">
            <v>94</v>
          </cell>
          <cell r="U140">
            <v>1618.4168</v>
          </cell>
          <cell r="V140">
            <v>1721.72</v>
          </cell>
          <cell r="W140">
            <v>80</v>
          </cell>
          <cell r="X140">
            <v>3.2</v>
          </cell>
          <cell r="Y140">
            <v>0</v>
          </cell>
          <cell r="Z140">
            <v>0</v>
          </cell>
          <cell r="AA140">
            <v>83.2</v>
          </cell>
          <cell r="AB140">
            <v>143247.10400000002</v>
          </cell>
        </row>
        <row r="141">
          <cell r="L141" t="str">
            <v>C31311</v>
          </cell>
          <cell r="M141">
            <v>3</v>
          </cell>
          <cell r="N141">
            <v>44550</v>
          </cell>
          <cell r="O141">
            <v>9</v>
          </cell>
          <cell r="P141">
            <v>578.28</v>
          </cell>
          <cell r="Q141">
            <v>7.1958592485829991</v>
          </cell>
          <cell r="R141">
            <v>80</v>
          </cell>
          <cell r="S141"/>
          <cell r="T141">
            <v>92.804140751416995</v>
          </cell>
          <cell r="U141">
            <v>536.66778513729423</v>
          </cell>
          <cell r="V141">
            <v>578.28</v>
          </cell>
          <cell r="W141">
            <v>80</v>
          </cell>
          <cell r="X141">
            <v>2.4</v>
          </cell>
          <cell r="Y141">
            <v>0</v>
          </cell>
          <cell r="Z141">
            <v>0</v>
          </cell>
          <cell r="AA141">
            <v>82.4</v>
          </cell>
          <cell r="AB141">
            <v>47650.272000000004</v>
          </cell>
        </row>
        <row r="142">
          <cell r="L142" t="str">
            <v>C31312</v>
          </cell>
          <cell r="M142">
            <v>15</v>
          </cell>
          <cell r="N142">
            <v>44550</v>
          </cell>
          <cell r="O142">
            <v>22</v>
          </cell>
          <cell r="P142">
            <v>1542.75</v>
          </cell>
          <cell r="Q142">
            <v>6</v>
          </cell>
          <cell r="R142">
            <v>74</v>
          </cell>
          <cell r="S142"/>
          <cell r="T142">
            <v>94</v>
          </cell>
          <cell r="U142">
            <v>1450.1849999999999</v>
          </cell>
          <cell r="V142">
            <v>1542.75</v>
          </cell>
          <cell r="W142">
            <v>80</v>
          </cell>
          <cell r="X142">
            <v>3.2</v>
          </cell>
          <cell r="Y142">
            <v>-8</v>
          </cell>
          <cell r="Z142">
            <v>0</v>
          </cell>
          <cell r="AA142">
            <v>75.2</v>
          </cell>
          <cell r="AB142">
            <v>116014.8</v>
          </cell>
        </row>
        <row r="143">
          <cell r="L143" t="str">
            <v>C31313</v>
          </cell>
          <cell r="M143">
            <v>7</v>
          </cell>
          <cell r="N143">
            <v>44519</v>
          </cell>
          <cell r="O143">
            <v>25</v>
          </cell>
          <cell r="P143">
            <v>1702.7</v>
          </cell>
          <cell r="Q143">
            <v>8</v>
          </cell>
          <cell r="R143">
            <v>90</v>
          </cell>
          <cell r="S143"/>
          <cell r="T143">
            <v>92</v>
          </cell>
          <cell r="U143">
            <v>1566.4839999999999</v>
          </cell>
          <cell r="V143">
            <v>1702.7</v>
          </cell>
          <cell r="W143">
            <v>80</v>
          </cell>
          <cell r="X143">
            <v>1.6</v>
          </cell>
          <cell r="Y143">
            <v>2</v>
          </cell>
          <cell r="Z143">
            <v>0</v>
          </cell>
          <cell r="AA143">
            <v>83.6</v>
          </cell>
          <cell r="AB143">
            <v>142345.72</v>
          </cell>
        </row>
        <row r="144">
          <cell r="L144" t="str">
            <v>C31314</v>
          </cell>
          <cell r="M144">
            <v>8</v>
          </cell>
          <cell r="N144">
            <v>44519</v>
          </cell>
          <cell r="O144">
            <v>25</v>
          </cell>
          <cell r="P144">
            <v>1741.06</v>
          </cell>
          <cell r="Q144">
            <v>10</v>
          </cell>
          <cell r="R144">
            <v>84</v>
          </cell>
          <cell r="S144"/>
          <cell r="T144">
            <v>90</v>
          </cell>
          <cell r="U144">
            <v>1566.954</v>
          </cell>
          <cell r="V144">
            <v>1741.06</v>
          </cell>
          <cell r="W144">
            <v>80</v>
          </cell>
          <cell r="X144">
            <v>0</v>
          </cell>
          <cell r="Y144">
            <v>0</v>
          </cell>
          <cell r="Z144">
            <v>0</v>
          </cell>
          <cell r="AA144">
            <v>80</v>
          </cell>
          <cell r="AB144">
            <v>139284.79999999999</v>
          </cell>
        </row>
        <row r="145">
          <cell r="L145" t="str">
            <v>C31315</v>
          </cell>
          <cell r="M145">
            <v>12</v>
          </cell>
          <cell r="N145">
            <v>44519</v>
          </cell>
          <cell r="O145">
            <v>11</v>
          </cell>
          <cell r="P145">
            <v>775.77</v>
          </cell>
          <cell r="Q145">
            <v>13</v>
          </cell>
          <cell r="R145">
            <v>81</v>
          </cell>
          <cell r="S145"/>
          <cell r="T145">
            <v>87</v>
          </cell>
          <cell r="U145">
            <v>674.9199000000001</v>
          </cell>
          <cell r="V145">
            <v>775.77</v>
          </cell>
          <cell r="W145">
            <v>80</v>
          </cell>
          <cell r="X145">
            <v>0</v>
          </cell>
          <cell r="Y145">
            <v>0</v>
          </cell>
          <cell r="Z145">
            <v>0</v>
          </cell>
          <cell r="AA145">
            <v>80</v>
          </cell>
          <cell r="AB145">
            <v>62061.599999999999</v>
          </cell>
        </row>
        <row r="146">
          <cell r="L146" t="str">
            <v>C31316</v>
          </cell>
          <cell r="M146">
            <v>21</v>
          </cell>
          <cell r="N146">
            <v>44519</v>
          </cell>
          <cell r="O146">
            <v>35</v>
          </cell>
          <cell r="P146">
            <v>2430.23</v>
          </cell>
          <cell r="Q146">
            <v>23</v>
          </cell>
          <cell r="R146">
            <v>80</v>
          </cell>
          <cell r="S146"/>
          <cell r="T146">
            <v>77</v>
          </cell>
          <cell r="U146">
            <v>1871.2771</v>
          </cell>
          <cell r="V146">
            <v>2430.23</v>
          </cell>
          <cell r="W146">
            <v>80</v>
          </cell>
          <cell r="X146">
            <v>-2.4</v>
          </cell>
          <cell r="Y146">
            <v>0</v>
          </cell>
          <cell r="Z146">
            <v>0</v>
          </cell>
          <cell r="AA146">
            <v>77.599999999999994</v>
          </cell>
          <cell r="AB146">
            <v>188585.848</v>
          </cell>
        </row>
        <row r="147">
          <cell r="L147" t="str">
            <v>C31317</v>
          </cell>
          <cell r="M147">
            <v>66</v>
          </cell>
          <cell r="N147">
            <v>44519</v>
          </cell>
          <cell r="O147">
            <v>16</v>
          </cell>
          <cell r="P147">
            <v>1108.32</v>
          </cell>
          <cell r="Q147">
            <v>6</v>
          </cell>
          <cell r="R147">
            <v>82</v>
          </cell>
          <cell r="S147"/>
          <cell r="T147">
            <v>94</v>
          </cell>
          <cell r="U147">
            <v>1041.8208</v>
          </cell>
          <cell r="V147">
            <v>1108.32</v>
          </cell>
          <cell r="W147">
            <v>80</v>
          </cell>
          <cell r="X147">
            <v>3.2</v>
          </cell>
          <cell r="Y147">
            <v>0</v>
          </cell>
          <cell r="Z147">
            <v>0</v>
          </cell>
          <cell r="AA147">
            <v>83.2</v>
          </cell>
          <cell r="AB147">
            <v>92212.224000000002</v>
          </cell>
        </row>
        <row r="148">
          <cell r="L148" t="str">
            <v>C31318</v>
          </cell>
          <cell r="M148">
            <v>9</v>
          </cell>
          <cell r="N148">
            <v>44519</v>
          </cell>
          <cell r="O148">
            <v>22</v>
          </cell>
          <cell r="P148">
            <v>1555.89</v>
          </cell>
          <cell r="Q148">
            <v>16</v>
          </cell>
          <cell r="R148">
            <v>81</v>
          </cell>
          <cell r="S148"/>
          <cell r="T148">
            <v>84</v>
          </cell>
          <cell r="U148">
            <v>1306.9476000000002</v>
          </cell>
          <cell r="V148">
            <v>1555.89</v>
          </cell>
          <cell r="W148">
            <v>80</v>
          </cell>
          <cell r="X148">
            <v>0</v>
          </cell>
          <cell r="Y148">
            <v>0</v>
          </cell>
          <cell r="Z148">
            <v>0</v>
          </cell>
          <cell r="AA148">
            <v>80</v>
          </cell>
          <cell r="AB148">
            <v>124471.20000000001</v>
          </cell>
        </row>
        <row r="149">
          <cell r="L149" t="str">
            <v>C31319</v>
          </cell>
          <cell r="M149">
            <v>18</v>
          </cell>
          <cell r="N149">
            <v>44519</v>
          </cell>
          <cell r="O149">
            <v>70</v>
          </cell>
          <cell r="P149">
            <v>4885.17</v>
          </cell>
          <cell r="Q149">
            <v>16</v>
          </cell>
          <cell r="R149">
            <v>85</v>
          </cell>
          <cell r="S149"/>
          <cell r="T149">
            <v>84</v>
          </cell>
          <cell r="U149">
            <v>4103.5428000000002</v>
          </cell>
          <cell r="V149">
            <v>4885.17</v>
          </cell>
          <cell r="W149">
            <v>80</v>
          </cell>
          <cell r="X149">
            <v>0</v>
          </cell>
          <cell r="Y149">
            <v>2</v>
          </cell>
          <cell r="Z149">
            <v>0</v>
          </cell>
          <cell r="AA149">
            <v>82</v>
          </cell>
          <cell r="AB149">
            <v>400583.94</v>
          </cell>
        </row>
        <row r="150">
          <cell r="L150" t="str">
            <v>C31320</v>
          </cell>
          <cell r="M150">
            <v>6</v>
          </cell>
          <cell r="N150">
            <v>44519</v>
          </cell>
          <cell r="O150">
            <v>15</v>
          </cell>
          <cell r="P150">
            <v>1014.97</v>
          </cell>
          <cell r="Q150">
            <v>27</v>
          </cell>
          <cell r="R150">
            <v>80</v>
          </cell>
          <cell r="S150"/>
          <cell r="T150">
            <v>73</v>
          </cell>
          <cell r="U150">
            <v>740.92809999999997</v>
          </cell>
          <cell r="V150">
            <v>1014.97</v>
          </cell>
          <cell r="W150">
            <v>80</v>
          </cell>
          <cell r="X150">
            <v>-4</v>
          </cell>
          <cell r="Y150">
            <v>0</v>
          </cell>
          <cell r="Z150">
            <v>0</v>
          </cell>
          <cell r="AA150">
            <v>76</v>
          </cell>
          <cell r="AB150">
            <v>77137.72</v>
          </cell>
        </row>
        <row r="151">
          <cell r="L151" t="str">
            <v>C31321</v>
          </cell>
          <cell r="M151">
            <v>3</v>
          </cell>
          <cell r="N151">
            <v>44519</v>
          </cell>
          <cell r="O151">
            <v>14</v>
          </cell>
          <cell r="P151">
            <v>980.2</v>
          </cell>
          <cell r="Q151">
            <v>8</v>
          </cell>
          <cell r="R151">
            <v>81</v>
          </cell>
          <cell r="S151"/>
          <cell r="T151">
            <v>92</v>
          </cell>
          <cell r="U151">
            <v>901.78400000000011</v>
          </cell>
          <cell r="V151">
            <v>980.2</v>
          </cell>
          <cell r="W151">
            <v>80</v>
          </cell>
          <cell r="X151">
            <v>1.6</v>
          </cell>
          <cell r="Y151">
            <v>0</v>
          </cell>
          <cell r="Z151">
            <v>0</v>
          </cell>
          <cell r="AA151">
            <v>81.599999999999994</v>
          </cell>
          <cell r="AB151">
            <v>79984.319999999992</v>
          </cell>
        </row>
        <row r="152">
          <cell r="L152" t="str">
            <v>C31322</v>
          </cell>
          <cell r="M152">
            <v>7</v>
          </cell>
          <cell r="N152">
            <v>44519</v>
          </cell>
          <cell r="O152">
            <v>16</v>
          </cell>
          <cell r="P152">
            <v>1096.8599999999999</v>
          </cell>
          <cell r="Q152">
            <v>10</v>
          </cell>
          <cell r="R152">
            <v>86</v>
          </cell>
          <cell r="S152"/>
          <cell r="T152">
            <v>90</v>
          </cell>
          <cell r="U152">
            <v>987.17399999999998</v>
          </cell>
          <cell r="V152">
            <v>1096.8599999999999</v>
          </cell>
          <cell r="W152">
            <v>80</v>
          </cell>
          <cell r="X152">
            <v>0</v>
          </cell>
          <cell r="Y152">
            <v>2</v>
          </cell>
          <cell r="Z152">
            <v>0</v>
          </cell>
          <cell r="AA152">
            <v>82</v>
          </cell>
          <cell r="AB152">
            <v>89942.51999999999</v>
          </cell>
        </row>
        <row r="153">
          <cell r="L153" t="str">
            <v>C31323</v>
          </cell>
          <cell r="M153">
            <v>16</v>
          </cell>
          <cell r="N153">
            <v>44519</v>
          </cell>
          <cell r="O153">
            <v>16</v>
          </cell>
          <cell r="P153">
            <v>1104.02</v>
          </cell>
          <cell r="Q153">
            <v>10</v>
          </cell>
          <cell r="R153">
            <v>80</v>
          </cell>
          <cell r="S153"/>
          <cell r="T153">
            <v>90</v>
          </cell>
          <cell r="U153">
            <v>993.61800000000005</v>
          </cell>
          <cell r="V153">
            <v>1104.02</v>
          </cell>
          <cell r="W153">
            <v>80</v>
          </cell>
          <cell r="X153">
            <v>0</v>
          </cell>
          <cell r="Y153">
            <v>0</v>
          </cell>
          <cell r="Z153">
            <v>0</v>
          </cell>
          <cell r="AA153">
            <v>80</v>
          </cell>
          <cell r="AB153">
            <v>88321.600000000006</v>
          </cell>
        </row>
        <row r="154">
          <cell r="L154" t="str">
            <v>C31324</v>
          </cell>
          <cell r="M154">
            <v>20</v>
          </cell>
          <cell r="N154">
            <v>44519</v>
          </cell>
          <cell r="O154">
            <v>25</v>
          </cell>
          <cell r="P154">
            <v>1755.23</v>
          </cell>
          <cell r="Q154">
            <v>6</v>
          </cell>
          <cell r="R154">
            <v>84</v>
          </cell>
          <cell r="S154"/>
          <cell r="T154">
            <v>94</v>
          </cell>
          <cell r="U154">
            <v>1649.9161999999999</v>
          </cell>
          <cell r="V154">
            <v>1755.23</v>
          </cell>
          <cell r="W154">
            <v>80</v>
          </cell>
          <cell r="X154">
            <v>3.2</v>
          </cell>
          <cell r="Y154">
            <v>0</v>
          </cell>
          <cell r="Z154">
            <v>0</v>
          </cell>
          <cell r="AA154">
            <v>83.2</v>
          </cell>
          <cell r="AB154">
            <v>146035.136</v>
          </cell>
        </row>
        <row r="155">
          <cell r="L155" t="str">
            <v>C31325</v>
          </cell>
          <cell r="M155">
            <v>16</v>
          </cell>
          <cell r="N155">
            <v>44519</v>
          </cell>
          <cell r="O155">
            <v>28</v>
          </cell>
          <cell r="P155">
            <v>1976.47</v>
          </cell>
          <cell r="Q155">
            <v>6</v>
          </cell>
          <cell r="R155">
            <v>82</v>
          </cell>
          <cell r="S155"/>
          <cell r="T155">
            <v>94</v>
          </cell>
          <cell r="U155">
            <v>1857.8817999999999</v>
          </cell>
          <cell r="V155">
            <v>1976.47</v>
          </cell>
          <cell r="W155">
            <v>80</v>
          </cell>
          <cell r="X155">
            <v>3.2</v>
          </cell>
          <cell r="Y155">
            <v>0</v>
          </cell>
          <cell r="Z155">
            <v>0</v>
          </cell>
          <cell r="AA155">
            <v>83.2</v>
          </cell>
          <cell r="AB155">
            <v>164442.304</v>
          </cell>
        </row>
        <row r="156">
          <cell r="L156" t="str">
            <v>C31326</v>
          </cell>
          <cell r="M156">
            <v>19</v>
          </cell>
          <cell r="N156">
            <v>44519</v>
          </cell>
          <cell r="O156">
            <v>52</v>
          </cell>
          <cell r="P156">
            <v>3623.06</v>
          </cell>
          <cell r="Q156">
            <v>8</v>
          </cell>
          <cell r="R156">
            <v>83</v>
          </cell>
          <cell r="S156"/>
          <cell r="T156">
            <v>92</v>
          </cell>
          <cell r="U156">
            <v>3333.2152000000001</v>
          </cell>
          <cell r="V156">
            <v>3623.06</v>
          </cell>
          <cell r="W156">
            <v>80</v>
          </cell>
          <cell r="X156">
            <v>1.6</v>
          </cell>
          <cell r="Y156">
            <v>0</v>
          </cell>
          <cell r="Z156">
            <v>0</v>
          </cell>
          <cell r="AA156">
            <v>81.599999999999994</v>
          </cell>
          <cell r="AB156">
            <v>295641.696</v>
          </cell>
        </row>
        <row r="157">
          <cell r="L157" t="str">
            <v>C31327</v>
          </cell>
          <cell r="M157">
            <v>7</v>
          </cell>
          <cell r="N157">
            <v>44519</v>
          </cell>
          <cell r="O157">
            <v>6</v>
          </cell>
          <cell r="P157">
            <v>408.83</v>
          </cell>
          <cell r="Q157">
            <v>6</v>
          </cell>
          <cell r="R157">
            <v>85</v>
          </cell>
          <cell r="S157"/>
          <cell r="T157">
            <v>94</v>
          </cell>
          <cell r="U157">
            <v>384.30019999999996</v>
          </cell>
          <cell r="V157">
            <v>408.83</v>
          </cell>
          <cell r="W157">
            <v>80</v>
          </cell>
          <cell r="X157">
            <v>3.2</v>
          </cell>
          <cell r="Y157">
            <v>2</v>
          </cell>
          <cell r="Z157">
            <v>0</v>
          </cell>
          <cell r="AA157">
            <v>85.2</v>
          </cell>
          <cell r="AB157">
            <v>34832.315999999999</v>
          </cell>
        </row>
        <row r="158">
          <cell r="L158" t="str">
            <v>C31328</v>
          </cell>
          <cell r="M158">
            <v>7</v>
          </cell>
          <cell r="N158">
            <v>44519</v>
          </cell>
          <cell r="O158">
            <v>10</v>
          </cell>
          <cell r="P158">
            <v>702.43</v>
          </cell>
          <cell r="Q158">
            <v>53</v>
          </cell>
          <cell r="R158">
            <v>86</v>
          </cell>
          <cell r="S158"/>
          <cell r="T158">
            <v>47</v>
          </cell>
          <cell r="U158">
            <v>330.14209999999997</v>
          </cell>
          <cell r="V158">
            <v>702.43</v>
          </cell>
          <cell r="W158">
            <v>80</v>
          </cell>
          <cell r="X158">
            <v>-4</v>
          </cell>
          <cell r="Y158">
            <v>2</v>
          </cell>
          <cell r="Z158">
            <v>0</v>
          </cell>
          <cell r="AA158">
            <v>78</v>
          </cell>
          <cell r="AB158">
            <v>54789.539999999994</v>
          </cell>
        </row>
        <row r="159">
          <cell r="L159" t="str">
            <v>C31329</v>
          </cell>
          <cell r="M159">
            <v>7</v>
          </cell>
          <cell r="N159">
            <v>44519</v>
          </cell>
          <cell r="O159">
            <v>14</v>
          </cell>
          <cell r="P159">
            <v>977.65</v>
          </cell>
          <cell r="Q159">
            <v>6</v>
          </cell>
          <cell r="R159">
            <v>85</v>
          </cell>
          <cell r="S159"/>
          <cell r="T159">
            <v>94</v>
          </cell>
          <cell r="U159">
            <v>918.99099999999987</v>
          </cell>
          <cell r="V159">
            <v>977.65</v>
          </cell>
          <cell r="W159">
            <v>80</v>
          </cell>
          <cell r="X159">
            <v>3.2</v>
          </cell>
          <cell r="Y159">
            <v>2</v>
          </cell>
          <cell r="Z159">
            <v>0</v>
          </cell>
          <cell r="AA159">
            <v>85.2</v>
          </cell>
          <cell r="AB159">
            <v>83295.78</v>
          </cell>
        </row>
        <row r="160">
          <cell r="L160" t="str">
            <v>C31330</v>
          </cell>
          <cell r="M160">
            <v>7</v>
          </cell>
          <cell r="N160">
            <v>44550</v>
          </cell>
          <cell r="O160">
            <v>3</v>
          </cell>
          <cell r="P160">
            <v>184.64</v>
          </cell>
          <cell r="Q160">
            <v>6</v>
          </cell>
          <cell r="R160">
            <v>94</v>
          </cell>
          <cell r="S160"/>
          <cell r="T160">
            <v>94</v>
          </cell>
          <cell r="U160">
            <v>173.5616</v>
          </cell>
          <cell r="V160">
            <v>184.64</v>
          </cell>
          <cell r="W160">
            <v>80</v>
          </cell>
          <cell r="X160">
            <v>3.2</v>
          </cell>
          <cell r="Y160">
            <v>2</v>
          </cell>
          <cell r="Z160">
            <v>0</v>
          </cell>
          <cell r="AA160">
            <v>85.2</v>
          </cell>
          <cell r="AB160">
            <v>15731.328</v>
          </cell>
        </row>
        <row r="161">
          <cell r="L161" t="str">
            <v>C31331</v>
          </cell>
          <cell r="M161">
            <v>14</v>
          </cell>
          <cell r="N161">
            <v>44519</v>
          </cell>
          <cell r="O161">
            <v>24</v>
          </cell>
          <cell r="P161">
            <v>1637.66</v>
          </cell>
          <cell r="Q161">
            <v>9</v>
          </cell>
          <cell r="R161">
            <v>88</v>
          </cell>
          <cell r="S161"/>
          <cell r="T161">
            <v>91</v>
          </cell>
          <cell r="U161">
            <v>1490.2706000000001</v>
          </cell>
          <cell r="V161">
            <v>1637.66</v>
          </cell>
          <cell r="W161">
            <v>80</v>
          </cell>
          <cell r="X161">
            <v>0.8</v>
          </cell>
          <cell r="Y161">
            <v>2</v>
          </cell>
          <cell r="Z161">
            <v>0</v>
          </cell>
          <cell r="AA161">
            <v>82.8</v>
          </cell>
          <cell r="AB161">
            <v>135598.24799999999</v>
          </cell>
        </row>
        <row r="162">
          <cell r="L162" t="str">
            <v>C31332</v>
          </cell>
          <cell r="M162">
            <v>4</v>
          </cell>
          <cell r="N162">
            <v>44526</v>
          </cell>
          <cell r="O162">
            <v>10</v>
          </cell>
          <cell r="P162">
            <v>690.24</v>
          </cell>
          <cell r="Q162">
            <v>6</v>
          </cell>
          <cell r="R162">
            <v>81</v>
          </cell>
          <cell r="S162"/>
          <cell r="T162">
            <v>94</v>
          </cell>
          <cell r="U162">
            <v>648.82560000000001</v>
          </cell>
          <cell r="V162">
            <v>690.24</v>
          </cell>
          <cell r="W162">
            <v>80</v>
          </cell>
          <cell r="X162">
            <v>3.2</v>
          </cell>
          <cell r="Y162">
            <v>0</v>
          </cell>
          <cell r="Z162">
            <v>0</v>
          </cell>
          <cell r="AA162">
            <v>83.2</v>
          </cell>
          <cell r="AB162">
            <v>57427.968000000001</v>
          </cell>
        </row>
        <row r="163">
          <cell r="L163" t="str">
            <v>C31333</v>
          </cell>
          <cell r="M163">
            <v>7</v>
          </cell>
          <cell r="N163">
            <v>44526</v>
          </cell>
          <cell r="O163">
            <v>13</v>
          </cell>
          <cell r="P163">
            <v>893.34</v>
          </cell>
          <cell r="Q163">
            <v>13</v>
          </cell>
          <cell r="R163">
            <v>82</v>
          </cell>
          <cell r="S163"/>
          <cell r="T163">
            <v>87</v>
          </cell>
          <cell r="U163">
            <v>777.20580000000007</v>
          </cell>
          <cell r="V163">
            <v>893.34</v>
          </cell>
          <cell r="W163">
            <v>80</v>
          </cell>
          <cell r="X163">
            <v>0</v>
          </cell>
          <cell r="Y163">
            <v>0</v>
          </cell>
          <cell r="Z163">
            <v>0</v>
          </cell>
          <cell r="AA163">
            <v>80</v>
          </cell>
          <cell r="AB163">
            <v>71467.199999999997</v>
          </cell>
        </row>
        <row r="164">
          <cell r="L164" t="str">
            <v>C31334</v>
          </cell>
          <cell r="M164">
            <v>7</v>
          </cell>
          <cell r="N164">
            <v>44526</v>
          </cell>
          <cell r="O164">
            <v>20</v>
          </cell>
          <cell r="P164">
            <v>1379.4</v>
          </cell>
          <cell r="Q164">
            <v>14</v>
          </cell>
          <cell r="R164">
            <v>81</v>
          </cell>
          <cell r="S164"/>
          <cell r="T164">
            <v>86</v>
          </cell>
          <cell r="U164">
            <v>1186.2840000000001</v>
          </cell>
          <cell r="V164">
            <v>1379.4</v>
          </cell>
          <cell r="W164">
            <v>80</v>
          </cell>
          <cell r="X164">
            <v>0</v>
          </cell>
          <cell r="Y164">
            <v>0</v>
          </cell>
          <cell r="Z164">
            <v>0</v>
          </cell>
          <cell r="AA164">
            <v>80</v>
          </cell>
          <cell r="AB164">
            <v>110352</v>
          </cell>
        </row>
        <row r="165">
          <cell r="L165" t="str">
            <v>C31335</v>
          </cell>
          <cell r="M165">
            <v>15</v>
          </cell>
          <cell r="N165">
            <v>44550</v>
          </cell>
          <cell r="O165">
            <v>24</v>
          </cell>
          <cell r="P165">
            <v>1697.56</v>
          </cell>
          <cell r="Q165">
            <v>6</v>
          </cell>
          <cell r="R165">
            <v>94</v>
          </cell>
          <cell r="S165"/>
          <cell r="T165">
            <v>94</v>
          </cell>
          <cell r="U165">
            <v>1595.7063999999998</v>
          </cell>
          <cell r="V165">
            <v>1697.56</v>
          </cell>
          <cell r="W165">
            <v>80</v>
          </cell>
          <cell r="X165">
            <v>3.2</v>
          </cell>
          <cell r="Y165">
            <v>2</v>
          </cell>
          <cell r="Z165">
            <v>0</v>
          </cell>
          <cell r="AA165">
            <v>85.2</v>
          </cell>
          <cell r="AB165">
            <v>144632.11199999999</v>
          </cell>
        </row>
        <row r="166">
          <cell r="L166" t="str">
            <v>C31336</v>
          </cell>
          <cell r="M166">
            <v>7</v>
          </cell>
          <cell r="N166">
            <v>44526</v>
          </cell>
          <cell r="O166">
            <v>13</v>
          </cell>
          <cell r="P166">
            <v>901.85</v>
          </cell>
          <cell r="Q166">
            <v>38</v>
          </cell>
          <cell r="R166">
            <v>90</v>
          </cell>
          <cell r="S166"/>
          <cell r="T166">
            <v>62</v>
          </cell>
          <cell r="U166">
            <v>559.14700000000005</v>
          </cell>
          <cell r="V166">
            <v>901.85</v>
          </cell>
          <cell r="W166">
            <v>80</v>
          </cell>
          <cell r="X166">
            <v>-4</v>
          </cell>
          <cell r="Y166">
            <v>2</v>
          </cell>
          <cell r="Z166">
            <v>0</v>
          </cell>
          <cell r="AA166">
            <v>78</v>
          </cell>
          <cell r="AB166">
            <v>70344.3</v>
          </cell>
        </row>
        <row r="167">
          <cell r="L167" t="str">
            <v>C31337</v>
          </cell>
          <cell r="M167">
            <v>11</v>
          </cell>
          <cell r="N167">
            <v>44526</v>
          </cell>
          <cell r="O167">
            <v>18</v>
          </cell>
          <cell r="P167">
            <v>1270.5899999999999</v>
          </cell>
          <cell r="Q167">
            <v>25</v>
          </cell>
          <cell r="R167">
            <v>82</v>
          </cell>
          <cell r="S167"/>
          <cell r="T167">
            <v>75</v>
          </cell>
          <cell r="U167">
            <v>952.9425</v>
          </cell>
          <cell r="V167">
            <v>1270.5899999999999</v>
          </cell>
          <cell r="W167">
            <v>80</v>
          </cell>
          <cell r="X167">
            <v>-4</v>
          </cell>
          <cell r="Y167">
            <v>0</v>
          </cell>
          <cell r="Z167">
            <v>0</v>
          </cell>
          <cell r="AA167">
            <v>76</v>
          </cell>
          <cell r="AB167">
            <v>96564.84</v>
          </cell>
        </row>
        <row r="168">
          <cell r="L168" t="str">
            <v>C31338</v>
          </cell>
          <cell r="M168">
            <v>9</v>
          </cell>
          <cell r="N168">
            <v>44526</v>
          </cell>
          <cell r="O168">
            <v>10</v>
          </cell>
          <cell r="P168">
            <v>678.53</v>
          </cell>
          <cell r="Q168">
            <v>41.559264851468761</v>
          </cell>
          <cell r="R168">
            <v>80</v>
          </cell>
          <cell r="S168"/>
          <cell r="T168">
            <v>58.440735148531239</v>
          </cell>
          <cell r="U168">
            <v>396.53792020332895</v>
          </cell>
          <cell r="V168">
            <v>678.53</v>
          </cell>
          <cell r="W168">
            <v>80</v>
          </cell>
          <cell r="X168">
            <v>-4</v>
          </cell>
          <cell r="Y168">
            <v>0</v>
          </cell>
          <cell r="Z168">
            <v>0</v>
          </cell>
          <cell r="AA168">
            <v>76</v>
          </cell>
          <cell r="AB168">
            <v>51568.28</v>
          </cell>
        </row>
        <row r="169">
          <cell r="L169" t="str">
            <v>C31339</v>
          </cell>
          <cell r="M169">
            <v>14</v>
          </cell>
          <cell r="N169">
            <v>44526</v>
          </cell>
          <cell r="O169">
            <v>32</v>
          </cell>
          <cell r="P169">
            <v>2238.6799999999998</v>
          </cell>
          <cell r="Q169">
            <v>6</v>
          </cell>
          <cell r="R169">
            <v>80</v>
          </cell>
          <cell r="S169"/>
          <cell r="T169">
            <v>94</v>
          </cell>
          <cell r="U169">
            <v>2104.3591999999999</v>
          </cell>
          <cell r="V169">
            <v>2238.6799999999998</v>
          </cell>
          <cell r="W169">
            <v>80</v>
          </cell>
          <cell r="X169">
            <v>3.2</v>
          </cell>
          <cell r="Y169">
            <v>0</v>
          </cell>
          <cell r="Z169">
            <v>0</v>
          </cell>
          <cell r="AA169">
            <v>83.2</v>
          </cell>
          <cell r="AB169">
            <v>186258.17600000001</v>
          </cell>
        </row>
        <row r="170">
          <cell r="L170" t="str">
            <v>C31340</v>
          </cell>
          <cell r="M170">
            <v>9</v>
          </cell>
          <cell r="N170">
            <v>44526</v>
          </cell>
          <cell r="O170">
            <v>29</v>
          </cell>
          <cell r="P170">
            <v>2038.59</v>
          </cell>
          <cell r="Q170">
            <v>16</v>
          </cell>
          <cell r="R170">
            <v>83</v>
          </cell>
          <cell r="S170"/>
          <cell r="T170">
            <v>84</v>
          </cell>
          <cell r="U170">
            <v>1712.4156</v>
          </cell>
          <cell r="V170">
            <v>2038.59</v>
          </cell>
          <cell r="W170">
            <v>80</v>
          </cell>
          <cell r="X170">
            <v>0</v>
          </cell>
          <cell r="Y170">
            <v>0</v>
          </cell>
          <cell r="Z170">
            <v>0</v>
          </cell>
          <cell r="AA170">
            <v>80</v>
          </cell>
          <cell r="AB170">
            <v>163087.19999999998</v>
          </cell>
        </row>
        <row r="171">
          <cell r="L171" t="str">
            <v>C31341</v>
          </cell>
          <cell r="M171">
            <v>7</v>
          </cell>
          <cell r="N171">
            <v>44526</v>
          </cell>
          <cell r="O171">
            <v>14</v>
          </cell>
          <cell r="P171">
            <v>936.5</v>
          </cell>
          <cell r="Q171">
            <v>11.672357702498701</v>
          </cell>
          <cell r="R171">
            <v>80</v>
          </cell>
          <cell r="S171"/>
          <cell r="T171">
            <v>88.327642297501299</v>
          </cell>
          <cell r="U171">
            <v>827.18837011609969</v>
          </cell>
          <cell r="V171">
            <v>936.5</v>
          </cell>
          <cell r="W171">
            <v>80</v>
          </cell>
          <cell r="X171">
            <v>0</v>
          </cell>
          <cell r="Y171">
            <v>0</v>
          </cell>
          <cell r="Z171">
            <v>0</v>
          </cell>
          <cell r="AA171">
            <v>80</v>
          </cell>
          <cell r="AB171">
            <v>74920</v>
          </cell>
        </row>
        <row r="172">
          <cell r="L172" t="str">
            <v>C31342</v>
          </cell>
          <cell r="M172">
            <v>14</v>
          </cell>
          <cell r="N172">
            <v>44526</v>
          </cell>
          <cell r="O172">
            <v>14</v>
          </cell>
          <cell r="P172">
            <v>968.79</v>
          </cell>
          <cell r="Q172">
            <v>22.70198890100464</v>
          </cell>
          <cell r="R172">
            <v>80</v>
          </cell>
          <cell r="S172"/>
          <cell r="T172">
            <v>77.29801109899536</v>
          </cell>
          <cell r="U172">
            <v>748.85540172595711</v>
          </cell>
          <cell r="V172">
            <v>968.79</v>
          </cell>
          <cell r="W172">
            <v>80</v>
          </cell>
          <cell r="X172">
            <v>-2.4</v>
          </cell>
          <cell r="Y172">
            <v>0</v>
          </cell>
          <cell r="Z172">
            <v>0</v>
          </cell>
          <cell r="AA172">
            <v>77.599999999999994</v>
          </cell>
          <cell r="AB172">
            <v>75178.103999999992</v>
          </cell>
        </row>
        <row r="173">
          <cell r="L173" t="str">
            <v>C31343</v>
          </cell>
          <cell r="M173">
            <v>7</v>
          </cell>
          <cell r="N173">
            <v>44526</v>
          </cell>
          <cell r="O173">
            <v>14</v>
          </cell>
          <cell r="P173">
            <v>936.73</v>
          </cell>
          <cell r="Q173">
            <v>22.355445836106064</v>
          </cell>
          <cell r="R173">
            <v>75</v>
          </cell>
          <cell r="S173"/>
          <cell r="T173">
            <v>77.644554163893929</v>
          </cell>
          <cell r="U173">
            <v>727.31983221944358</v>
          </cell>
          <cell r="V173">
            <v>936.73</v>
          </cell>
          <cell r="W173">
            <v>80</v>
          </cell>
          <cell r="X173">
            <v>-1.6</v>
          </cell>
          <cell r="Y173">
            <v>-4</v>
          </cell>
          <cell r="Z173">
            <v>0</v>
          </cell>
          <cell r="AA173">
            <v>74.400000000000006</v>
          </cell>
          <cell r="AB173">
            <v>69692.712</v>
          </cell>
        </row>
        <row r="174">
          <cell r="L174" t="str">
            <v>C31344</v>
          </cell>
          <cell r="M174">
            <v>36</v>
          </cell>
          <cell r="N174">
            <v>44522</v>
          </cell>
          <cell r="O174">
            <v>26</v>
          </cell>
          <cell r="P174">
            <v>1829.6</v>
          </cell>
          <cell r="Q174">
            <v>24</v>
          </cell>
          <cell r="R174">
            <v>86</v>
          </cell>
          <cell r="S174"/>
          <cell r="T174">
            <v>76</v>
          </cell>
          <cell r="U174">
            <v>1390.4960000000001</v>
          </cell>
          <cell r="V174">
            <v>1829.6</v>
          </cell>
          <cell r="W174">
            <v>80</v>
          </cell>
          <cell r="X174">
            <v>-3.2</v>
          </cell>
          <cell r="Y174">
            <v>2</v>
          </cell>
          <cell r="Z174">
            <v>0</v>
          </cell>
          <cell r="AA174">
            <v>78.8</v>
          </cell>
          <cell r="AB174">
            <v>144172.47999999998</v>
          </cell>
        </row>
        <row r="175">
          <cell r="L175" t="str">
            <v>C31345</v>
          </cell>
          <cell r="M175">
            <v>14</v>
          </cell>
          <cell r="N175">
            <v>44522</v>
          </cell>
          <cell r="O175">
            <v>39</v>
          </cell>
          <cell r="P175">
            <v>2752.05</v>
          </cell>
          <cell r="Q175">
            <v>18</v>
          </cell>
          <cell r="R175">
            <v>85</v>
          </cell>
          <cell r="S175"/>
          <cell r="T175">
            <v>82</v>
          </cell>
          <cell r="U175">
            <v>2256.681</v>
          </cell>
          <cell r="V175">
            <v>2752.05</v>
          </cell>
          <cell r="W175">
            <v>80</v>
          </cell>
          <cell r="X175">
            <v>0</v>
          </cell>
          <cell r="Y175">
            <v>2</v>
          </cell>
          <cell r="Z175">
            <v>0</v>
          </cell>
          <cell r="AA175">
            <v>82</v>
          </cell>
          <cell r="AB175">
            <v>225668.1</v>
          </cell>
        </row>
        <row r="176">
          <cell r="L176" t="str">
            <v>C31346</v>
          </cell>
          <cell r="M176">
            <v>7</v>
          </cell>
          <cell r="N176">
            <v>44526</v>
          </cell>
          <cell r="O176">
            <v>15</v>
          </cell>
          <cell r="P176">
            <v>1016.02</v>
          </cell>
          <cell r="Q176">
            <v>33.053752939656555</v>
          </cell>
          <cell r="R176">
            <v>80</v>
          </cell>
          <cell r="S176"/>
          <cell r="T176">
            <v>66.946247060343438</v>
          </cell>
          <cell r="U176">
            <v>680.18725938250134</v>
          </cell>
          <cell r="V176">
            <v>1016.02</v>
          </cell>
          <cell r="W176">
            <v>80</v>
          </cell>
          <cell r="X176">
            <v>-4</v>
          </cell>
          <cell r="Y176">
            <v>0</v>
          </cell>
          <cell r="Z176">
            <v>0</v>
          </cell>
          <cell r="AA176">
            <v>76</v>
          </cell>
          <cell r="AB176">
            <v>77217.52</v>
          </cell>
        </row>
        <row r="177">
          <cell r="L177" t="str">
            <v>C31347</v>
          </cell>
          <cell r="M177">
            <v>7</v>
          </cell>
          <cell r="N177">
            <v>44522</v>
          </cell>
          <cell r="O177">
            <v>31</v>
          </cell>
          <cell r="P177">
            <v>2146.9299999999998</v>
          </cell>
          <cell r="Q177">
            <v>17</v>
          </cell>
          <cell r="R177">
            <v>80</v>
          </cell>
          <cell r="S177"/>
          <cell r="T177">
            <v>83</v>
          </cell>
          <cell r="U177">
            <v>1781.9518999999998</v>
          </cell>
          <cell r="V177">
            <v>2146.9299999999998</v>
          </cell>
          <cell r="W177">
            <v>80</v>
          </cell>
          <cell r="X177">
            <v>0</v>
          </cell>
          <cell r="Y177">
            <v>0</v>
          </cell>
          <cell r="Z177">
            <v>0</v>
          </cell>
          <cell r="AA177">
            <v>80</v>
          </cell>
          <cell r="AB177">
            <v>171754.4</v>
          </cell>
        </row>
        <row r="178">
          <cell r="L178" t="str">
            <v>C31348</v>
          </cell>
          <cell r="M178">
            <v>10</v>
          </cell>
          <cell r="N178">
            <v>44550</v>
          </cell>
          <cell r="O178">
            <v>19</v>
          </cell>
          <cell r="P178">
            <v>1279.94</v>
          </cell>
          <cell r="Q178">
            <v>9.8277354797772976</v>
          </cell>
          <cell r="R178">
            <v>75</v>
          </cell>
          <cell r="S178"/>
          <cell r="T178">
            <v>90.172264520222697</v>
          </cell>
          <cell r="U178">
            <v>1154.1508825001383</v>
          </cell>
          <cell r="V178">
            <v>1279.94</v>
          </cell>
          <cell r="W178">
            <v>80</v>
          </cell>
          <cell r="X178">
            <v>0</v>
          </cell>
          <cell r="Y178">
            <v>-4</v>
          </cell>
          <cell r="Z178">
            <v>0</v>
          </cell>
          <cell r="AA178">
            <v>76</v>
          </cell>
          <cell r="AB178">
            <v>97275.44</v>
          </cell>
        </row>
        <row r="179">
          <cell r="L179" t="str">
            <v>C31349</v>
          </cell>
          <cell r="M179">
            <v>10</v>
          </cell>
          <cell r="N179">
            <v>44526</v>
          </cell>
          <cell r="O179">
            <v>36</v>
          </cell>
          <cell r="P179">
            <v>2497.67</v>
          </cell>
          <cell r="Q179">
            <v>35</v>
          </cell>
          <cell r="R179">
            <v>70</v>
          </cell>
          <cell r="S179"/>
          <cell r="T179">
            <v>65</v>
          </cell>
          <cell r="U179">
            <v>1623.4855000000002</v>
          </cell>
          <cell r="V179">
            <v>2497.67</v>
          </cell>
          <cell r="W179">
            <v>80</v>
          </cell>
          <cell r="X179">
            <v>-4</v>
          </cell>
          <cell r="Y179">
            <v>-8</v>
          </cell>
          <cell r="Z179">
            <v>0</v>
          </cell>
          <cell r="AA179">
            <v>68</v>
          </cell>
          <cell r="AB179">
            <v>169841.56</v>
          </cell>
        </row>
        <row r="180">
          <cell r="L180" t="str">
            <v>C31350</v>
          </cell>
          <cell r="M180">
            <v>17</v>
          </cell>
          <cell r="N180">
            <v>44526</v>
          </cell>
          <cell r="O180">
            <v>42</v>
          </cell>
          <cell r="P180">
            <v>2936.83</v>
          </cell>
          <cell r="Q180">
            <v>11.102874914008556</v>
          </cell>
          <cell r="R180">
            <v>80</v>
          </cell>
          <cell r="S180"/>
          <cell r="T180">
            <v>88.897125085991448</v>
          </cell>
          <cell r="U180">
            <v>2610.7574386629226</v>
          </cell>
          <cell r="V180">
            <v>2936.83</v>
          </cell>
          <cell r="W180">
            <v>80</v>
          </cell>
          <cell r="X180">
            <v>0</v>
          </cell>
          <cell r="Y180">
            <v>0</v>
          </cell>
          <cell r="Z180">
            <v>0</v>
          </cell>
          <cell r="AA180">
            <v>80</v>
          </cell>
          <cell r="AB180">
            <v>234946.4</v>
          </cell>
        </row>
        <row r="181">
          <cell r="L181" t="str">
            <v>C31351</v>
          </cell>
          <cell r="M181">
            <v>15</v>
          </cell>
          <cell r="N181">
            <v>44519</v>
          </cell>
          <cell r="O181">
            <v>31</v>
          </cell>
          <cell r="P181">
            <v>2122.8000000000002</v>
          </cell>
          <cell r="Q181">
            <v>7</v>
          </cell>
          <cell r="R181">
            <v>82</v>
          </cell>
          <cell r="S181"/>
          <cell r="T181">
            <v>93</v>
          </cell>
          <cell r="U181">
            <v>1974.2040000000002</v>
          </cell>
          <cell r="V181">
            <v>2122.8000000000002</v>
          </cell>
          <cell r="W181">
            <v>80</v>
          </cell>
          <cell r="X181">
            <v>2.4</v>
          </cell>
          <cell r="Y181">
            <v>0</v>
          </cell>
          <cell r="Z181">
            <v>0</v>
          </cell>
          <cell r="AA181">
            <v>82.4</v>
          </cell>
          <cell r="AB181">
            <v>174918.72000000003</v>
          </cell>
        </row>
        <row r="182">
          <cell r="L182" t="str">
            <v>C31352</v>
          </cell>
          <cell r="M182">
            <v>9</v>
          </cell>
          <cell r="N182">
            <v>44519</v>
          </cell>
          <cell r="O182">
            <v>30</v>
          </cell>
          <cell r="P182">
            <v>2093.9</v>
          </cell>
          <cell r="Q182">
            <v>30</v>
          </cell>
          <cell r="R182">
            <v>80</v>
          </cell>
          <cell r="S182"/>
          <cell r="T182">
            <v>70</v>
          </cell>
          <cell r="U182">
            <v>1465.73</v>
          </cell>
          <cell r="V182">
            <v>2093.9</v>
          </cell>
          <cell r="W182">
            <v>80</v>
          </cell>
          <cell r="X182">
            <v>-4</v>
          </cell>
          <cell r="Y182">
            <v>0</v>
          </cell>
          <cell r="Z182">
            <v>0</v>
          </cell>
          <cell r="AA182">
            <v>76</v>
          </cell>
          <cell r="AB182">
            <v>159136.4</v>
          </cell>
        </row>
        <row r="183">
          <cell r="L183" t="str">
            <v>C31353</v>
          </cell>
          <cell r="M183">
            <v>15</v>
          </cell>
          <cell r="N183">
            <v>44528</v>
          </cell>
          <cell r="O183">
            <v>13</v>
          </cell>
          <cell r="P183">
            <v>855.37</v>
          </cell>
          <cell r="Q183">
            <v>31</v>
          </cell>
          <cell r="R183">
            <v>74</v>
          </cell>
          <cell r="S183"/>
          <cell r="T183">
            <v>69</v>
          </cell>
          <cell r="U183">
            <v>590.20529999999997</v>
          </cell>
          <cell r="V183">
            <v>855.37</v>
          </cell>
          <cell r="W183">
            <v>80</v>
          </cell>
          <cell r="X183">
            <v>0</v>
          </cell>
          <cell r="Y183">
            <v>-8</v>
          </cell>
          <cell r="Z183">
            <v>0</v>
          </cell>
          <cell r="AA183">
            <v>72</v>
          </cell>
          <cell r="AB183">
            <v>61586.64</v>
          </cell>
        </row>
        <row r="184">
          <cell r="L184" t="str">
            <v>C31354</v>
          </cell>
          <cell r="M184">
            <v>13</v>
          </cell>
          <cell r="N184">
            <v>44533</v>
          </cell>
          <cell r="O184">
            <v>26</v>
          </cell>
          <cell r="P184">
            <v>1828.62</v>
          </cell>
          <cell r="Q184">
            <v>18.726947891203828</v>
          </cell>
          <cell r="R184">
            <v>82</v>
          </cell>
          <cell r="S184"/>
          <cell r="T184">
            <v>81.273052108796179</v>
          </cell>
          <cell r="U184">
            <v>1486.1752854718686</v>
          </cell>
          <cell r="V184">
            <v>1828.62</v>
          </cell>
          <cell r="W184">
            <v>80</v>
          </cell>
          <cell r="X184">
            <v>0</v>
          </cell>
          <cell r="Y184">
            <v>0</v>
          </cell>
          <cell r="Z184">
            <v>0</v>
          </cell>
          <cell r="AA184">
            <v>80</v>
          </cell>
          <cell r="AB184">
            <v>146289.59999999998</v>
          </cell>
        </row>
        <row r="185">
          <cell r="L185" t="str">
            <v>C31355</v>
          </cell>
          <cell r="M185">
            <v>8</v>
          </cell>
          <cell r="N185">
            <v>44528</v>
          </cell>
          <cell r="O185">
            <v>10</v>
          </cell>
          <cell r="P185">
            <v>696.59</v>
          </cell>
          <cell r="Q185">
            <v>12.16313463650587</v>
          </cell>
          <cell r="R185">
            <v>75</v>
          </cell>
          <cell r="S185"/>
          <cell r="T185">
            <v>87.836865363494127</v>
          </cell>
          <cell r="U185">
            <v>611.86282043556378</v>
          </cell>
          <cell r="V185">
            <v>696.59</v>
          </cell>
          <cell r="W185">
            <v>80</v>
          </cell>
          <cell r="X185">
            <v>0</v>
          </cell>
          <cell r="Y185">
            <v>-4</v>
          </cell>
          <cell r="Z185">
            <v>0</v>
          </cell>
          <cell r="AA185">
            <v>76</v>
          </cell>
          <cell r="AB185">
            <v>52940.840000000004</v>
          </cell>
        </row>
        <row r="186">
          <cell r="L186" t="str">
            <v>C31356</v>
          </cell>
          <cell r="M186">
            <v>18</v>
          </cell>
          <cell r="N186">
            <v>44533</v>
          </cell>
          <cell r="O186">
            <v>24</v>
          </cell>
          <cell r="P186">
            <v>1650.81</v>
          </cell>
          <cell r="Q186">
            <v>10.512423238414033</v>
          </cell>
          <cell r="R186">
            <v>80</v>
          </cell>
          <cell r="S186"/>
          <cell r="T186">
            <v>89.48757676158597</v>
          </cell>
          <cell r="U186">
            <v>1477.2698659379373</v>
          </cell>
          <cell r="V186">
            <v>1650.81</v>
          </cell>
          <cell r="W186">
            <v>80</v>
          </cell>
          <cell r="X186">
            <v>0</v>
          </cell>
          <cell r="Y186">
            <v>0</v>
          </cell>
          <cell r="Z186">
            <v>0</v>
          </cell>
          <cell r="AA186">
            <v>80</v>
          </cell>
          <cell r="AB186">
            <v>132064.79999999999</v>
          </cell>
        </row>
        <row r="187">
          <cell r="L187" t="str">
            <v>C31357</v>
          </cell>
          <cell r="M187">
            <v>7</v>
          </cell>
          <cell r="N187">
            <v>44533</v>
          </cell>
          <cell r="O187">
            <v>6</v>
          </cell>
          <cell r="P187">
            <v>406.5</v>
          </cell>
          <cell r="Q187">
            <v>12.620168148350066</v>
          </cell>
          <cell r="R187">
            <v>91</v>
          </cell>
          <cell r="S187"/>
          <cell r="T187">
            <v>87.379831851649939</v>
          </cell>
          <cell r="U187">
            <v>355.19901647695696</v>
          </cell>
          <cell r="V187">
            <v>406.5</v>
          </cell>
          <cell r="W187">
            <v>80</v>
          </cell>
          <cell r="X187">
            <v>0</v>
          </cell>
          <cell r="Y187">
            <v>2</v>
          </cell>
          <cell r="Z187">
            <v>0</v>
          </cell>
          <cell r="AA187">
            <v>82</v>
          </cell>
          <cell r="AB187">
            <v>33333</v>
          </cell>
        </row>
        <row r="188">
          <cell r="L188" t="str">
            <v>C31358</v>
          </cell>
          <cell r="M188">
            <v>12</v>
          </cell>
          <cell r="N188">
            <v>44528</v>
          </cell>
          <cell r="O188">
            <v>13</v>
          </cell>
          <cell r="P188">
            <v>909.86</v>
          </cell>
          <cell r="Q188">
            <v>12.117731597010115</v>
          </cell>
          <cell r="R188">
            <v>75</v>
          </cell>
          <cell r="S188"/>
          <cell r="T188">
            <v>87.88226840298988</v>
          </cell>
          <cell r="U188">
            <v>799.60560729144379</v>
          </cell>
          <cell r="V188">
            <v>909.86</v>
          </cell>
          <cell r="W188">
            <v>80</v>
          </cell>
          <cell r="X188">
            <v>0</v>
          </cell>
          <cell r="Y188">
            <v>-4</v>
          </cell>
          <cell r="Z188">
            <v>0</v>
          </cell>
          <cell r="AA188">
            <v>76</v>
          </cell>
          <cell r="AB188">
            <v>69149.36</v>
          </cell>
        </row>
        <row r="189">
          <cell r="L189" t="str">
            <v>C31359</v>
          </cell>
          <cell r="M189">
            <v>11</v>
          </cell>
          <cell r="N189">
            <v>44533</v>
          </cell>
          <cell r="O189">
            <v>6</v>
          </cell>
          <cell r="P189">
            <v>372.03</v>
          </cell>
          <cell r="Q189">
            <v>22</v>
          </cell>
          <cell r="R189">
            <v>80</v>
          </cell>
          <cell r="S189"/>
          <cell r="T189">
            <v>78</v>
          </cell>
          <cell r="U189">
            <v>290.18339999999995</v>
          </cell>
          <cell r="V189">
            <v>372.03</v>
          </cell>
          <cell r="W189">
            <v>80</v>
          </cell>
          <cell r="X189">
            <v>-1.6</v>
          </cell>
          <cell r="Y189">
            <v>0</v>
          </cell>
          <cell r="Z189">
            <v>0</v>
          </cell>
          <cell r="AA189">
            <v>78.400000000000006</v>
          </cell>
          <cell r="AB189">
            <v>29167.151999999998</v>
          </cell>
        </row>
        <row r="190">
          <cell r="L190" t="str">
            <v>C31360</v>
          </cell>
          <cell r="M190">
            <v>5</v>
          </cell>
          <cell r="N190">
            <v>44533</v>
          </cell>
          <cell r="O190">
            <v>8</v>
          </cell>
          <cell r="P190">
            <v>516.9</v>
          </cell>
          <cell r="Q190">
            <v>25</v>
          </cell>
          <cell r="R190">
            <v>80</v>
          </cell>
          <cell r="S190"/>
          <cell r="T190">
            <v>75</v>
          </cell>
          <cell r="U190">
            <v>387.67500000000001</v>
          </cell>
          <cell r="V190">
            <v>516.9</v>
          </cell>
          <cell r="W190">
            <v>80</v>
          </cell>
          <cell r="X190">
            <v>0</v>
          </cell>
          <cell r="Y190">
            <v>0</v>
          </cell>
          <cell r="Z190">
            <v>0</v>
          </cell>
          <cell r="AA190">
            <v>80</v>
          </cell>
          <cell r="AB190">
            <v>41352</v>
          </cell>
        </row>
        <row r="191">
          <cell r="L191" t="str">
            <v>C31361</v>
          </cell>
          <cell r="M191">
            <v>10</v>
          </cell>
          <cell r="N191">
            <v>44533</v>
          </cell>
          <cell r="O191">
            <v>17</v>
          </cell>
          <cell r="P191">
            <v>1155</v>
          </cell>
          <cell r="Q191">
            <v>25</v>
          </cell>
          <cell r="R191">
            <v>81</v>
          </cell>
          <cell r="S191"/>
          <cell r="T191">
            <v>75</v>
          </cell>
          <cell r="U191">
            <v>866.25</v>
          </cell>
          <cell r="V191">
            <v>1155</v>
          </cell>
          <cell r="W191">
            <v>80</v>
          </cell>
          <cell r="X191">
            <v>0</v>
          </cell>
          <cell r="Y191">
            <v>0</v>
          </cell>
          <cell r="Z191">
            <v>0</v>
          </cell>
          <cell r="AA191">
            <v>80</v>
          </cell>
          <cell r="AB191">
            <v>92400</v>
          </cell>
        </row>
        <row r="192">
          <cell r="L192" t="str">
            <v>C31464</v>
          </cell>
          <cell r="M192">
            <v>6</v>
          </cell>
          <cell r="N192">
            <v>44553</v>
          </cell>
          <cell r="O192">
            <v>41</v>
          </cell>
          <cell r="P192">
            <v>2878.8</v>
          </cell>
          <cell r="Q192">
            <v>9.5122067853415171</v>
          </cell>
          <cell r="R192">
            <v>80</v>
          </cell>
          <cell r="S192"/>
          <cell r="T192">
            <v>90.487793214658481</v>
          </cell>
          <cell r="U192">
            <v>2604.9625910635887</v>
          </cell>
          <cell r="V192">
            <v>2878.8</v>
          </cell>
          <cell r="W192">
            <v>80</v>
          </cell>
          <cell r="X192">
            <v>0</v>
          </cell>
          <cell r="Y192">
            <v>0</v>
          </cell>
          <cell r="Z192">
            <v>0</v>
          </cell>
          <cell r="AA192">
            <v>80</v>
          </cell>
          <cell r="AB192">
            <v>230304</v>
          </cell>
        </row>
        <row r="193">
          <cell r="L193" t="str">
            <v>C31465</v>
          </cell>
          <cell r="M193">
            <v>31</v>
          </cell>
          <cell r="N193">
            <v>44498</v>
          </cell>
          <cell r="O193">
            <v>101</v>
          </cell>
          <cell r="P193">
            <v>7097.43</v>
          </cell>
          <cell r="Q193">
            <v>15</v>
          </cell>
          <cell r="R193">
            <v>80</v>
          </cell>
          <cell r="S193"/>
          <cell r="T193">
            <v>85</v>
          </cell>
          <cell r="U193">
            <v>6032.8155000000006</v>
          </cell>
          <cell r="V193">
            <v>7097.43</v>
          </cell>
          <cell r="W193">
            <v>80</v>
          </cell>
          <cell r="X193">
            <v>0</v>
          </cell>
          <cell r="Y193">
            <v>0</v>
          </cell>
          <cell r="Z193">
            <v>0</v>
          </cell>
          <cell r="AA193">
            <v>80</v>
          </cell>
          <cell r="AB193">
            <v>567794.4</v>
          </cell>
        </row>
        <row r="194">
          <cell r="L194" t="str">
            <v>C31466</v>
          </cell>
          <cell r="M194">
            <v>5</v>
          </cell>
          <cell r="N194">
            <v>44502</v>
          </cell>
          <cell r="O194">
            <v>28</v>
          </cell>
          <cell r="P194">
            <v>1948.29</v>
          </cell>
          <cell r="Q194">
            <v>8</v>
          </cell>
          <cell r="R194">
            <v>80</v>
          </cell>
          <cell r="S194"/>
          <cell r="T194">
            <v>92</v>
          </cell>
          <cell r="U194">
            <v>1792.4268</v>
          </cell>
          <cell r="V194">
            <v>1948.29</v>
          </cell>
          <cell r="W194">
            <v>80</v>
          </cell>
          <cell r="X194">
            <v>1.6</v>
          </cell>
          <cell r="Y194">
            <v>0</v>
          </cell>
          <cell r="Z194">
            <v>0</v>
          </cell>
          <cell r="AA194">
            <v>81.599999999999994</v>
          </cell>
          <cell r="AB194">
            <v>158980.46399999998</v>
          </cell>
        </row>
        <row r="195">
          <cell r="L195" t="str">
            <v>C31467</v>
          </cell>
          <cell r="M195">
            <v>21</v>
          </cell>
          <cell r="N195">
            <v>44519</v>
          </cell>
          <cell r="O195">
            <v>71</v>
          </cell>
          <cell r="P195">
            <v>4966.3900000000003</v>
          </cell>
          <cell r="Q195">
            <v>7</v>
          </cell>
          <cell r="R195">
            <v>85</v>
          </cell>
          <cell r="S195"/>
          <cell r="T195">
            <v>93</v>
          </cell>
          <cell r="U195">
            <v>4618.7426999999998</v>
          </cell>
          <cell r="V195">
            <v>4966.3900000000003</v>
          </cell>
          <cell r="W195">
            <v>80</v>
          </cell>
          <cell r="X195">
            <v>2.4</v>
          </cell>
          <cell r="Y195">
            <v>2</v>
          </cell>
          <cell r="Z195">
            <v>0</v>
          </cell>
          <cell r="AA195">
            <v>84.4</v>
          </cell>
          <cell r="AB195">
            <v>419163.31600000005</v>
          </cell>
        </row>
        <row r="196">
          <cell r="L196" t="str">
            <v>C31483</v>
          </cell>
          <cell r="M196">
            <v>30</v>
          </cell>
          <cell r="N196">
            <v>44498</v>
          </cell>
          <cell r="O196">
            <v>111</v>
          </cell>
          <cell r="P196">
            <v>7801.36</v>
          </cell>
          <cell r="Q196">
            <v>6</v>
          </cell>
          <cell r="R196">
            <v>80</v>
          </cell>
          <cell r="S196"/>
          <cell r="T196">
            <v>94</v>
          </cell>
          <cell r="U196">
            <v>7333.2783999999992</v>
          </cell>
          <cell r="V196">
            <v>7801.36</v>
          </cell>
          <cell r="W196">
            <v>80</v>
          </cell>
          <cell r="X196">
            <v>3.2</v>
          </cell>
          <cell r="Y196">
            <v>0</v>
          </cell>
          <cell r="Z196">
            <v>0</v>
          </cell>
          <cell r="AA196">
            <v>83.2</v>
          </cell>
          <cell r="AB196">
            <v>649073.152</v>
          </cell>
        </row>
        <row r="197">
          <cell r="L197" t="str">
            <v>C31493</v>
          </cell>
          <cell r="M197">
            <v>0</v>
          </cell>
          <cell r="N197">
            <v>44498</v>
          </cell>
          <cell r="O197">
            <v>2</v>
          </cell>
          <cell r="P197">
            <v>140.57</v>
          </cell>
          <cell r="Q197">
            <v>29</v>
          </cell>
          <cell r="R197">
            <v>80</v>
          </cell>
          <cell r="S197"/>
          <cell r="T197">
            <v>71</v>
          </cell>
          <cell r="U197">
            <v>99.804699999999997</v>
          </cell>
          <cell r="V197">
            <v>140.57</v>
          </cell>
          <cell r="W197">
            <v>80</v>
          </cell>
          <cell r="X197">
            <v>-11.2</v>
          </cell>
          <cell r="Y197">
            <v>0</v>
          </cell>
          <cell r="Z197">
            <v>0</v>
          </cell>
          <cell r="AA197">
            <v>68.8</v>
          </cell>
          <cell r="AB197">
            <v>9671.2159999999985</v>
          </cell>
        </row>
        <row r="198">
          <cell r="L198" t="str">
            <v>C31362</v>
          </cell>
          <cell r="M198">
            <v>31</v>
          </cell>
          <cell r="N198">
            <v>44533</v>
          </cell>
          <cell r="O198">
            <v>33</v>
          </cell>
          <cell r="P198">
            <v>2312.29</v>
          </cell>
          <cell r="Q198">
            <v>12.356396581131088</v>
          </cell>
          <cell r="R198">
            <v>81</v>
          </cell>
          <cell r="S198"/>
          <cell r="T198">
            <v>87.643603418868906</v>
          </cell>
          <cell r="U198">
            <v>2026.5742774941639</v>
          </cell>
          <cell r="V198">
            <v>2312.29</v>
          </cell>
          <cell r="W198">
            <v>80</v>
          </cell>
          <cell r="X198">
            <v>0</v>
          </cell>
          <cell r="Y198">
            <v>0</v>
          </cell>
          <cell r="Z198">
            <v>0</v>
          </cell>
          <cell r="AA198">
            <v>80</v>
          </cell>
          <cell r="AB198">
            <v>184983.2</v>
          </cell>
        </row>
        <row r="199">
          <cell r="L199" t="str">
            <v>C31363</v>
          </cell>
          <cell r="M199">
            <v>15</v>
          </cell>
          <cell r="N199">
            <v>44533</v>
          </cell>
          <cell r="O199">
            <v>12</v>
          </cell>
          <cell r="P199">
            <v>796.37</v>
          </cell>
          <cell r="Q199">
            <v>17.650316662392434</v>
          </cell>
          <cell r="R199">
            <v>86</v>
          </cell>
          <cell r="S199"/>
          <cell r="T199">
            <v>82.349683337607559</v>
          </cell>
          <cell r="U199">
            <v>655.80817319570531</v>
          </cell>
          <cell r="V199">
            <v>796.37</v>
          </cell>
          <cell r="W199">
            <v>80</v>
          </cell>
          <cell r="X199">
            <v>0</v>
          </cell>
          <cell r="Y199">
            <v>2</v>
          </cell>
          <cell r="Z199">
            <v>0</v>
          </cell>
          <cell r="AA199">
            <v>82</v>
          </cell>
          <cell r="AB199">
            <v>65302.340000000004</v>
          </cell>
        </row>
        <row r="200">
          <cell r="L200" t="str">
            <v>C31619</v>
          </cell>
          <cell r="M200">
            <v>0</v>
          </cell>
          <cell r="N200">
            <v>44519</v>
          </cell>
          <cell r="O200">
            <v>26</v>
          </cell>
          <cell r="P200">
            <v>1778.46</v>
          </cell>
          <cell r="Q200">
            <v>22</v>
          </cell>
          <cell r="R200">
            <v>85</v>
          </cell>
          <cell r="S200"/>
          <cell r="T200">
            <v>78</v>
          </cell>
          <cell r="U200">
            <v>1387.1988000000001</v>
          </cell>
          <cell r="V200">
            <v>1778.46</v>
          </cell>
          <cell r="W200">
            <v>80</v>
          </cell>
          <cell r="X200">
            <v>-7</v>
          </cell>
          <cell r="Y200">
            <v>2</v>
          </cell>
          <cell r="Z200">
            <v>0</v>
          </cell>
          <cell r="AA200">
            <v>75</v>
          </cell>
          <cell r="AB200">
            <v>133384.5</v>
          </cell>
        </row>
        <row r="201">
          <cell r="L201" t="str">
            <v>C31620</v>
          </cell>
          <cell r="M201">
            <v>0</v>
          </cell>
          <cell r="N201">
            <v>44519</v>
          </cell>
          <cell r="O201">
            <v>16</v>
          </cell>
          <cell r="P201">
            <v>1128.05</v>
          </cell>
          <cell r="Q201">
            <v>7</v>
          </cell>
          <cell r="R201">
            <v>90</v>
          </cell>
          <cell r="S201"/>
          <cell r="T201">
            <v>93</v>
          </cell>
          <cell r="U201">
            <v>1049.0864999999999</v>
          </cell>
          <cell r="V201">
            <v>1128.05</v>
          </cell>
          <cell r="W201">
            <v>80</v>
          </cell>
          <cell r="X201">
            <v>2.4</v>
          </cell>
          <cell r="Y201">
            <v>2</v>
          </cell>
          <cell r="Z201">
            <v>0</v>
          </cell>
          <cell r="AA201">
            <v>84.4</v>
          </cell>
          <cell r="AB201">
            <v>95207.42</v>
          </cell>
        </row>
        <row r="202">
          <cell r="L202" t="str">
            <v>C31621</v>
          </cell>
          <cell r="M202">
            <v>0</v>
          </cell>
          <cell r="N202">
            <v>44550</v>
          </cell>
          <cell r="O202">
            <v>11</v>
          </cell>
          <cell r="P202">
            <v>721.1</v>
          </cell>
          <cell r="Q202">
            <v>8.8717383139095389</v>
          </cell>
          <cell r="R202">
            <v>80</v>
          </cell>
          <cell r="S202"/>
          <cell r="T202">
            <v>91.128261686090468</v>
          </cell>
          <cell r="U202">
            <v>657.12589501839841</v>
          </cell>
          <cell r="V202">
            <v>721.1</v>
          </cell>
          <cell r="W202">
            <v>80</v>
          </cell>
          <cell r="X202">
            <v>0.8</v>
          </cell>
          <cell r="Y202">
            <v>0</v>
          </cell>
          <cell r="Z202">
            <v>0</v>
          </cell>
          <cell r="AA202">
            <v>80.8</v>
          </cell>
          <cell r="AB202">
            <v>58264.88</v>
          </cell>
        </row>
        <row r="203">
          <cell r="L203" t="str">
            <v>C32142</v>
          </cell>
          <cell r="M203">
            <v>0</v>
          </cell>
          <cell r="N203">
            <v>44550</v>
          </cell>
          <cell r="O203">
            <v>17</v>
          </cell>
          <cell r="P203">
            <v>1151.42</v>
          </cell>
          <cell r="Q203">
            <v>11.135456137582104</v>
          </cell>
          <cell r="R203">
            <v>80</v>
          </cell>
          <cell r="S203"/>
          <cell r="T203">
            <v>88.864543862417889</v>
          </cell>
          <cell r="U203">
            <v>1023.2041309406521</v>
          </cell>
          <cell r="V203">
            <v>1151.42</v>
          </cell>
          <cell r="W203">
            <v>80</v>
          </cell>
          <cell r="X203">
            <v>0</v>
          </cell>
          <cell r="Y203">
            <v>0</v>
          </cell>
          <cell r="Z203">
            <v>0</v>
          </cell>
          <cell r="AA203">
            <v>80</v>
          </cell>
          <cell r="AB203">
            <v>92113.600000000006</v>
          </cell>
        </row>
        <row r="204">
          <cell r="L204" t="str">
            <v>C31364</v>
          </cell>
          <cell r="M204">
            <v>12</v>
          </cell>
          <cell r="N204">
            <v>44533</v>
          </cell>
          <cell r="O204">
            <v>15</v>
          </cell>
          <cell r="P204">
            <v>1029.95</v>
          </cell>
          <cell r="Q204">
            <v>27</v>
          </cell>
          <cell r="R204">
            <v>84</v>
          </cell>
          <cell r="S204"/>
          <cell r="T204">
            <v>73</v>
          </cell>
          <cell r="U204">
            <v>751.86350000000004</v>
          </cell>
          <cell r="V204">
            <v>1029.95</v>
          </cell>
          <cell r="W204">
            <v>80</v>
          </cell>
          <cell r="X204">
            <v>0</v>
          </cell>
          <cell r="Y204">
            <v>0</v>
          </cell>
          <cell r="Z204">
            <v>0</v>
          </cell>
          <cell r="AA204">
            <v>80</v>
          </cell>
          <cell r="AB204">
            <v>82396</v>
          </cell>
        </row>
        <row r="205">
          <cell r="L205" t="str">
            <v>C31365</v>
          </cell>
          <cell r="M205">
            <v>15</v>
          </cell>
          <cell r="N205">
            <v>44533</v>
          </cell>
          <cell r="O205">
            <v>26</v>
          </cell>
          <cell r="P205">
            <v>1806.01</v>
          </cell>
          <cell r="Q205">
            <v>17</v>
          </cell>
          <cell r="R205">
            <v>86</v>
          </cell>
          <cell r="S205"/>
          <cell r="T205">
            <v>83</v>
          </cell>
          <cell r="U205">
            <v>1498.9883</v>
          </cell>
          <cell r="V205">
            <v>1806.01</v>
          </cell>
          <cell r="W205">
            <v>80</v>
          </cell>
          <cell r="X205">
            <v>0</v>
          </cell>
          <cell r="Y205">
            <v>2</v>
          </cell>
          <cell r="Z205">
            <v>0</v>
          </cell>
          <cell r="AA205">
            <v>82</v>
          </cell>
          <cell r="AB205">
            <v>148092.82</v>
          </cell>
        </row>
        <row r="206">
          <cell r="L206" t="str">
            <v>C31366</v>
          </cell>
          <cell r="M206">
            <v>10</v>
          </cell>
          <cell r="N206">
            <v>44533</v>
          </cell>
          <cell r="O206">
            <v>13</v>
          </cell>
          <cell r="P206">
            <v>902.19</v>
          </cell>
          <cell r="Q206">
            <v>31.080710992240178</v>
          </cell>
          <cell r="R206">
            <v>80</v>
          </cell>
          <cell r="S206"/>
          <cell r="T206">
            <v>68.919289007759829</v>
          </cell>
          <cell r="U206">
            <v>621.78293349910848</v>
          </cell>
          <cell r="V206">
            <v>902.19</v>
          </cell>
          <cell r="W206">
            <v>80</v>
          </cell>
          <cell r="X206">
            <v>-4</v>
          </cell>
          <cell r="Y206">
            <v>0</v>
          </cell>
          <cell r="Z206">
            <v>0</v>
          </cell>
          <cell r="AA206">
            <v>76</v>
          </cell>
          <cell r="AB206">
            <v>68566.44</v>
          </cell>
        </row>
        <row r="207">
          <cell r="L207" t="str">
            <v>C31367</v>
          </cell>
          <cell r="M207">
            <v>22</v>
          </cell>
          <cell r="N207">
            <v>44528</v>
          </cell>
          <cell r="O207">
            <v>30</v>
          </cell>
          <cell r="P207">
            <v>2105.0500000000002</v>
          </cell>
          <cell r="Q207">
            <v>12</v>
          </cell>
          <cell r="R207">
            <v>70</v>
          </cell>
          <cell r="S207"/>
          <cell r="T207">
            <v>88</v>
          </cell>
          <cell r="U207">
            <v>1852.4440000000002</v>
          </cell>
          <cell r="V207">
            <v>2105.0500000000002</v>
          </cell>
          <cell r="W207">
            <v>80</v>
          </cell>
          <cell r="X207">
            <v>0</v>
          </cell>
          <cell r="Y207">
            <v>-8</v>
          </cell>
          <cell r="Z207">
            <v>0</v>
          </cell>
          <cell r="AA207">
            <v>72</v>
          </cell>
          <cell r="AB207">
            <v>151563.6</v>
          </cell>
        </row>
        <row r="208">
          <cell r="L208" t="str">
            <v>C31368</v>
          </cell>
          <cell r="M208">
            <v>10</v>
          </cell>
          <cell r="N208">
            <v>44533</v>
          </cell>
          <cell r="O208">
            <v>6</v>
          </cell>
          <cell r="P208">
            <v>386.14</v>
          </cell>
          <cell r="Q208">
            <v>22.329815976446259</v>
          </cell>
          <cell r="R208">
            <v>84</v>
          </cell>
          <cell r="S208"/>
          <cell r="T208">
            <v>77.670184023553745</v>
          </cell>
          <cell r="U208">
            <v>299.91564858855043</v>
          </cell>
          <cell r="V208">
            <v>386.14</v>
          </cell>
          <cell r="W208">
            <v>80</v>
          </cell>
          <cell r="X208">
            <v>-1.6</v>
          </cell>
          <cell r="Y208">
            <v>0</v>
          </cell>
          <cell r="Z208">
            <v>0</v>
          </cell>
          <cell r="AA208">
            <v>78.400000000000006</v>
          </cell>
          <cell r="AB208">
            <v>30273.376</v>
          </cell>
        </row>
        <row r="209">
          <cell r="L209" t="str">
            <v>C31369</v>
          </cell>
          <cell r="M209">
            <v>10</v>
          </cell>
          <cell r="N209">
            <v>44533</v>
          </cell>
          <cell r="O209">
            <v>9</v>
          </cell>
          <cell r="P209">
            <v>589.54</v>
          </cell>
          <cell r="Q209">
            <v>15.168444335725281</v>
          </cell>
          <cell r="R209">
            <v>83</v>
          </cell>
          <cell r="S209"/>
          <cell r="T209">
            <v>84.831555664274717</v>
          </cell>
          <cell r="U209">
            <v>500.11595326316512</v>
          </cell>
          <cell r="V209">
            <v>589.54</v>
          </cell>
          <cell r="W209">
            <v>80</v>
          </cell>
          <cell r="X209">
            <v>0</v>
          </cell>
          <cell r="Y209">
            <v>0</v>
          </cell>
          <cell r="Z209">
            <v>0</v>
          </cell>
          <cell r="AA209">
            <v>80</v>
          </cell>
          <cell r="AB209">
            <v>47163.199999999997</v>
          </cell>
        </row>
        <row r="210">
          <cell r="L210" t="str">
            <v>C31370</v>
          </cell>
          <cell r="M210">
            <v>15</v>
          </cell>
          <cell r="N210">
            <v>44533</v>
          </cell>
          <cell r="O210">
            <v>10</v>
          </cell>
          <cell r="P210">
            <v>670.56</v>
          </cell>
          <cell r="Q210">
            <v>12.98985873959832</v>
          </cell>
          <cell r="R210">
            <v>80</v>
          </cell>
          <cell r="S210"/>
          <cell r="T210">
            <v>87.010141260401682</v>
          </cell>
          <cell r="U210">
            <v>583.45520323574942</v>
          </cell>
          <cell r="V210">
            <v>670.56</v>
          </cell>
          <cell r="W210">
            <v>80</v>
          </cell>
          <cell r="X210">
            <v>0</v>
          </cell>
          <cell r="Y210">
            <v>0</v>
          </cell>
          <cell r="Z210">
            <v>0</v>
          </cell>
          <cell r="AA210">
            <v>80</v>
          </cell>
          <cell r="AB210">
            <v>53644.799999999996</v>
          </cell>
        </row>
        <row r="211">
          <cell r="L211" t="str">
            <v>C31371</v>
          </cell>
          <cell r="M211">
            <v>7</v>
          </cell>
          <cell r="N211">
            <v>44533</v>
          </cell>
          <cell r="O211">
            <v>12</v>
          </cell>
          <cell r="P211">
            <v>782.94</v>
          </cell>
          <cell r="Q211">
            <v>25.369584755283032</v>
          </cell>
          <cell r="R211">
            <v>87</v>
          </cell>
          <cell r="S211"/>
          <cell r="T211">
            <v>74.630415244716971</v>
          </cell>
          <cell r="U211">
            <v>584.31137311698706</v>
          </cell>
          <cell r="V211">
            <v>782.94</v>
          </cell>
          <cell r="W211">
            <v>80</v>
          </cell>
          <cell r="X211">
            <v>-4</v>
          </cell>
          <cell r="Y211">
            <v>2</v>
          </cell>
          <cell r="Z211">
            <v>0</v>
          </cell>
          <cell r="AA211">
            <v>78</v>
          </cell>
          <cell r="AB211">
            <v>61069.320000000007</v>
          </cell>
        </row>
        <row r="212">
          <cell r="L212" t="str">
            <v>C31372</v>
          </cell>
          <cell r="M212">
            <v>16</v>
          </cell>
          <cell r="N212">
            <v>44534</v>
          </cell>
          <cell r="O212">
            <v>35</v>
          </cell>
          <cell r="P212">
            <v>2465.91</v>
          </cell>
          <cell r="Q212">
            <v>18</v>
          </cell>
          <cell r="R212">
            <v>84</v>
          </cell>
          <cell r="S212"/>
          <cell r="T212">
            <v>82</v>
          </cell>
          <cell r="U212">
            <v>2022.0462</v>
          </cell>
          <cell r="V212">
            <v>2465.91</v>
          </cell>
          <cell r="W212">
            <v>80</v>
          </cell>
          <cell r="X212">
            <v>0</v>
          </cell>
          <cell r="Y212">
            <v>0</v>
          </cell>
          <cell r="Z212">
            <v>0</v>
          </cell>
          <cell r="AA212">
            <v>80</v>
          </cell>
          <cell r="AB212">
            <v>197272.8</v>
          </cell>
        </row>
        <row r="213">
          <cell r="L213" t="str">
            <v>C31373</v>
          </cell>
          <cell r="M213">
            <v>19</v>
          </cell>
          <cell r="N213">
            <v>44550</v>
          </cell>
          <cell r="O213">
            <v>29</v>
          </cell>
          <cell r="P213">
            <v>2003.68</v>
          </cell>
          <cell r="Q213">
            <v>7.6284299905844479</v>
          </cell>
          <cell r="R213">
            <v>85</v>
          </cell>
          <cell r="S213"/>
          <cell r="T213">
            <v>92.371570009415549</v>
          </cell>
          <cell r="U213">
            <v>1850.8306739646575</v>
          </cell>
          <cell r="V213">
            <v>2003.68</v>
          </cell>
          <cell r="W213">
            <v>80</v>
          </cell>
          <cell r="X213">
            <v>1.6</v>
          </cell>
          <cell r="Y213">
            <v>2</v>
          </cell>
          <cell r="Z213">
            <v>0</v>
          </cell>
          <cell r="AA213">
            <v>83.6</v>
          </cell>
          <cell r="AB213">
            <v>167507.64799999999</v>
          </cell>
        </row>
        <row r="214">
          <cell r="L214" t="str">
            <v>C31374</v>
          </cell>
          <cell r="M214">
            <v>14</v>
          </cell>
          <cell r="N214">
            <v>44534</v>
          </cell>
          <cell r="O214">
            <v>19</v>
          </cell>
          <cell r="P214">
            <v>1339.24</v>
          </cell>
          <cell r="Q214">
            <v>20</v>
          </cell>
          <cell r="R214">
            <v>85</v>
          </cell>
          <cell r="S214"/>
          <cell r="T214">
            <v>80</v>
          </cell>
          <cell r="U214">
            <v>1071.3920000000001</v>
          </cell>
          <cell r="V214">
            <v>1339.24</v>
          </cell>
          <cell r="W214">
            <v>80</v>
          </cell>
          <cell r="X214">
            <v>0</v>
          </cell>
          <cell r="Y214">
            <v>2</v>
          </cell>
          <cell r="Z214">
            <v>0</v>
          </cell>
          <cell r="AA214">
            <v>82</v>
          </cell>
          <cell r="AB214">
            <v>109817.68000000001</v>
          </cell>
        </row>
        <row r="215">
          <cell r="L215" t="str">
            <v>C31375</v>
          </cell>
          <cell r="M215">
            <v>15</v>
          </cell>
          <cell r="N215">
            <v>44534</v>
          </cell>
          <cell r="O215">
            <v>32</v>
          </cell>
          <cell r="P215">
            <v>2232.2199999999998</v>
          </cell>
          <cell r="Q215">
            <v>18</v>
          </cell>
          <cell r="R215">
            <v>84</v>
          </cell>
          <cell r="S215"/>
          <cell r="T215">
            <v>82</v>
          </cell>
          <cell r="U215">
            <v>1830.4203999999997</v>
          </cell>
          <cell r="V215">
            <v>2232.2199999999998</v>
          </cell>
          <cell r="W215">
            <v>80</v>
          </cell>
          <cell r="X215">
            <v>0</v>
          </cell>
          <cell r="Y215">
            <v>0</v>
          </cell>
          <cell r="Z215">
            <v>0</v>
          </cell>
          <cell r="AA215">
            <v>80</v>
          </cell>
          <cell r="AB215">
            <v>178577.59999999998</v>
          </cell>
        </row>
        <row r="216">
          <cell r="L216" t="str">
            <v>C31376</v>
          </cell>
          <cell r="M216">
            <v>11</v>
          </cell>
          <cell r="N216">
            <v>44534</v>
          </cell>
          <cell r="O216">
            <v>22</v>
          </cell>
          <cell r="P216">
            <v>1525.79</v>
          </cell>
          <cell r="Q216">
            <v>18</v>
          </cell>
          <cell r="R216">
            <v>85</v>
          </cell>
          <cell r="S216"/>
          <cell r="T216">
            <v>82</v>
          </cell>
          <cell r="U216">
            <v>1251.1478</v>
          </cell>
          <cell r="V216">
            <v>1525.79</v>
          </cell>
          <cell r="W216">
            <v>80</v>
          </cell>
          <cell r="X216">
            <v>0</v>
          </cell>
          <cell r="Y216">
            <v>2</v>
          </cell>
          <cell r="Z216">
            <v>0</v>
          </cell>
          <cell r="AA216">
            <v>82</v>
          </cell>
          <cell r="AB216">
            <v>125114.78</v>
          </cell>
        </row>
        <row r="217">
          <cell r="L217" t="str">
            <v>C31377</v>
          </cell>
          <cell r="M217">
            <v>16</v>
          </cell>
          <cell r="N217">
            <v>44534</v>
          </cell>
          <cell r="O217">
            <v>31</v>
          </cell>
          <cell r="P217">
            <v>2152.27</v>
          </cell>
          <cell r="Q217">
            <v>18</v>
          </cell>
          <cell r="R217">
            <v>81</v>
          </cell>
          <cell r="S217"/>
          <cell r="T217">
            <v>82</v>
          </cell>
          <cell r="U217">
            <v>1764.8613999999998</v>
          </cell>
          <cell r="V217">
            <v>2152.27</v>
          </cell>
          <cell r="W217">
            <v>80</v>
          </cell>
          <cell r="X217">
            <v>0</v>
          </cell>
          <cell r="Y217">
            <v>0</v>
          </cell>
          <cell r="Z217">
            <v>0</v>
          </cell>
          <cell r="AA217">
            <v>80</v>
          </cell>
          <cell r="AB217">
            <v>172181.6</v>
          </cell>
        </row>
        <row r="218">
          <cell r="L218" t="str">
            <v>C31378</v>
          </cell>
          <cell r="M218">
            <v>14</v>
          </cell>
          <cell r="N218">
            <v>44534</v>
          </cell>
          <cell r="O218">
            <v>24</v>
          </cell>
          <cell r="P218">
            <v>1632.18</v>
          </cell>
          <cell r="Q218">
            <v>19</v>
          </cell>
          <cell r="R218">
            <v>86</v>
          </cell>
          <cell r="S218"/>
          <cell r="T218">
            <v>81</v>
          </cell>
          <cell r="U218">
            <v>1322.0658000000001</v>
          </cell>
          <cell r="V218">
            <v>1632.18</v>
          </cell>
          <cell r="W218">
            <v>80</v>
          </cell>
          <cell r="X218">
            <v>0</v>
          </cell>
          <cell r="Y218">
            <v>2</v>
          </cell>
          <cell r="Z218">
            <v>0</v>
          </cell>
          <cell r="AA218">
            <v>82</v>
          </cell>
          <cell r="AB218">
            <v>133838.76</v>
          </cell>
        </row>
        <row r="219">
          <cell r="L219" t="str">
            <v>C31379</v>
          </cell>
          <cell r="M219">
            <v>14</v>
          </cell>
          <cell r="N219">
            <v>44534</v>
          </cell>
          <cell r="O219">
            <v>20</v>
          </cell>
          <cell r="P219">
            <v>1411.82</v>
          </cell>
          <cell r="Q219">
            <v>20</v>
          </cell>
          <cell r="R219">
            <v>90</v>
          </cell>
          <cell r="S219"/>
          <cell r="T219">
            <v>80</v>
          </cell>
          <cell r="U219">
            <v>1129.4559999999999</v>
          </cell>
          <cell r="V219">
            <v>1411.82</v>
          </cell>
          <cell r="W219">
            <v>80</v>
          </cell>
          <cell r="X219">
            <v>0</v>
          </cell>
          <cell r="Y219">
            <v>2</v>
          </cell>
          <cell r="Z219">
            <v>0</v>
          </cell>
          <cell r="AA219">
            <v>82</v>
          </cell>
          <cell r="AB219">
            <v>115769.23999999999</v>
          </cell>
        </row>
        <row r="220">
          <cell r="L220" t="str">
            <v>C31380</v>
          </cell>
          <cell r="M220">
            <v>7</v>
          </cell>
          <cell r="N220">
            <v>44550</v>
          </cell>
          <cell r="O220">
            <v>15</v>
          </cell>
          <cell r="P220">
            <v>1045.28</v>
          </cell>
          <cell r="Q220">
            <v>6</v>
          </cell>
          <cell r="R220">
            <v>94</v>
          </cell>
          <cell r="S220"/>
          <cell r="T220">
            <v>94</v>
          </cell>
          <cell r="U220">
            <v>982.56319999999994</v>
          </cell>
          <cell r="V220">
            <v>1045.28</v>
          </cell>
          <cell r="W220">
            <v>80</v>
          </cell>
          <cell r="X220">
            <v>3.2</v>
          </cell>
          <cell r="Y220">
            <v>2</v>
          </cell>
          <cell r="Z220">
            <v>0</v>
          </cell>
          <cell r="AA220">
            <v>85.2</v>
          </cell>
          <cell r="AB220">
            <v>89057.856</v>
          </cell>
        </row>
        <row r="221">
          <cell r="L221" t="str">
            <v>C31381</v>
          </cell>
          <cell r="M221">
            <v>3</v>
          </cell>
          <cell r="N221">
            <v>44537</v>
          </cell>
          <cell r="O221">
            <v>5</v>
          </cell>
          <cell r="P221">
            <v>310.86</v>
          </cell>
          <cell r="Q221">
            <v>12.382755266173952</v>
          </cell>
          <cell r="R221">
            <v>90</v>
          </cell>
          <cell r="S221"/>
          <cell r="T221">
            <v>87.617244733826055</v>
          </cell>
          <cell r="U221">
            <v>272.36696697957171</v>
          </cell>
          <cell r="V221">
            <v>310.86</v>
          </cell>
          <cell r="W221">
            <v>80</v>
          </cell>
          <cell r="X221">
            <v>0</v>
          </cell>
          <cell r="Y221">
            <v>2</v>
          </cell>
          <cell r="Z221">
            <v>0</v>
          </cell>
          <cell r="AA221">
            <v>82</v>
          </cell>
          <cell r="AB221">
            <v>25490.52</v>
          </cell>
        </row>
        <row r="222">
          <cell r="L222" t="str">
            <v>C31382</v>
          </cell>
          <cell r="M222">
            <v>7</v>
          </cell>
          <cell r="N222">
            <v>44537</v>
          </cell>
          <cell r="O222">
            <v>17</v>
          </cell>
          <cell r="P222">
            <v>1178.54</v>
          </cell>
          <cell r="Q222">
            <v>7.5642488233151575</v>
          </cell>
          <cell r="R222">
            <v>83</v>
          </cell>
          <cell r="S222"/>
          <cell r="T222">
            <v>92.435751176684846</v>
          </cell>
          <cell r="U222">
            <v>1089.3923019177016</v>
          </cell>
          <cell r="V222">
            <v>1178.54</v>
          </cell>
          <cell r="W222">
            <v>80</v>
          </cell>
          <cell r="X222">
            <v>1.6</v>
          </cell>
          <cell r="Y222">
            <v>0</v>
          </cell>
          <cell r="Z222">
            <v>0</v>
          </cell>
          <cell r="AA222">
            <v>81.599999999999994</v>
          </cell>
          <cell r="AB222">
            <v>96168.863999999987</v>
          </cell>
        </row>
        <row r="223">
          <cell r="L223" t="str">
            <v>C31383</v>
          </cell>
          <cell r="M223">
            <v>7</v>
          </cell>
          <cell r="N223">
            <v>44537</v>
          </cell>
          <cell r="O223">
            <v>19</v>
          </cell>
          <cell r="P223">
            <v>1338.36</v>
          </cell>
          <cell r="Q223">
            <v>7.2160067057315214</v>
          </cell>
          <cell r="R223">
            <v>82</v>
          </cell>
          <cell r="S223"/>
          <cell r="T223">
            <v>92.783993294268484</v>
          </cell>
          <cell r="U223">
            <v>1241.7838526531716</v>
          </cell>
          <cell r="V223">
            <v>1338.36</v>
          </cell>
          <cell r="W223">
            <v>80</v>
          </cell>
          <cell r="X223">
            <v>2.4</v>
          </cell>
          <cell r="Y223">
            <v>0</v>
          </cell>
          <cell r="Z223">
            <v>0</v>
          </cell>
          <cell r="AA223">
            <v>82.4</v>
          </cell>
          <cell r="AB223">
            <v>110280.864</v>
          </cell>
        </row>
        <row r="224">
          <cell r="L224" t="str">
            <v>C31384</v>
          </cell>
          <cell r="M224">
            <v>7</v>
          </cell>
          <cell r="N224">
            <v>44537</v>
          </cell>
          <cell r="O224">
            <v>17</v>
          </cell>
          <cell r="P224">
            <v>1137.0899999999999</v>
          </cell>
          <cell r="Q224">
            <v>9.6335931375569217</v>
          </cell>
          <cell r="R224">
            <v>83</v>
          </cell>
          <cell r="S224"/>
          <cell r="T224">
            <v>90.366406862443085</v>
          </cell>
          <cell r="U224">
            <v>1027.5473757921541</v>
          </cell>
          <cell r="V224">
            <v>1137.0899999999999</v>
          </cell>
          <cell r="W224">
            <v>80</v>
          </cell>
          <cell r="X224">
            <v>0</v>
          </cell>
          <cell r="Y224">
            <v>0</v>
          </cell>
          <cell r="Z224">
            <v>0</v>
          </cell>
          <cell r="AA224">
            <v>80</v>
          </cell>
          <cell r="AB224">
            <v>90967.2</v>
          </cell>
        </row>
        <row r="225">
          <cell r="L225" t="str">
            <v>C31385</v>
          </cell>
          <cell r="M225">
            <v>4</v>
          </cell>
          <cell r="N225">
            <v>44537</v>
          </cell>
          <cell r="O225">
            <v>12</v>
          </cell>
          <cell r="P225">
            <v>801.74</v>
          </cell>
          <cell r="Q225">
            <v>12.699234124642111</v>
          </cell>
          <cell r="R225">
            <v>87</v>
          </cell>
          <cell r="S225"/>
          <cell r="T225">
            <v>87.300765875357882</v>
          </cell>
          <cell r="U225">
            <v>699.92516032909441</v>
          </cell>
          <cell r="V225">
            <v>801.74</v>
          </cell>
          <cell r="W225">
            <v>80</v>
          </cell>
          <cell r="X225">
            <v>0</v>
          </cell>
          <cell r="Y225">
            <v>2</v>
          </cell>
          <cell r="Z225">
            <v>0</v>
          </cell>
          <cell r="AA225">
            <v>82</v>
          </cell>
          <cell r="AB225">
            <v>65742.680000000008</v>
          </cell>
        </row>
        <row r="226">
          <cell r="L226" t="str">
            <v>C31386</v>
          </cell>
          <cell r="M226">
            <v>14</v>
          </cell>
          <cell r="N226">
            <v>44537</v>
          </cell>
          <cell r="O226">
            <v>21</v>
          </cell>
          <cell r="P226">
            <v>1415.8</v>
          </cell>
          <cell r="Q226">
            <v>7.31152186833814</v>
          </cell>
          <cell r="R226">
            <v>86</v>
          </cell>
          <cell r="S226"/>
          <cell r="T226">
            <v>92.688478131661867</v>
          </cell>
          <cell r="U226">
            <v>1312.2834733880686</v>
          </cell>
          <cell r="V226">
            <v>1415.8</v>
          </cell>
          <cell r="W226">
            <v>80</v>
          </cell>
          <cell r="X226">
            <v>2.4</v>
          </cell>
          <cell r="Y226">
            <v>2</v>
          </cell>
          <cell r="Z226">
            <v>0</v>
          </cell>
          <cell r="AA226">
            <v>84.4</v>
          </cell>
          <cell r="AB226">
            <v>119493.52</v>
          </cell>
        </row>
        <row r="227">
          <cell r="L227" t="str">
            <v>C31387</v>
          </cell>
          <cell r="M227">
            <v>5</v>
          </cell>
          <cell r="N227">
            <v>44537</v>
          </cell>
          <cell r="O227">
            <v>9</v>
          </cell>
          <cell r="P227">
            <v>601.08000000000004</v>
          </cell>
          <cell r="Q227">
            <v>7.2203288248351605</v>
          </cell>
          <cell r="R227">
            <v>82</v>
          </cell>
          <cell r="S227"/>
          <cell r="T227">
            <v>92.779671175164836</v>
          </cell>
          <cell r="U227">
            <v>557.68004749968077</v>
          </cell>
          <cell r="V227">
            <v>601.08000000000004</v>
          </cell>
          <cell r="W227">
            <v>80</v>
          </cell>
          <cell r="X227">
            <v>2.4</v>
          </cell>
          <cell r="Y227">
            <v>0</v>
          </cell>
          <cell r="Z227">
            <v>0</v>
          </cell>
          <cell r="AA227">
            <v>82.4</v>
          </cell>
          <cell r="AB227">
            <v>49528.992000000006</v>
          </cell>
        </row>
        <row r="228">
          <cell r="L228" t="str">
            <v>C31388</v>
          </cell>
          <cell r="M228">
            <v>7</v>
          </cell>
          <cell r="N228">
            <v>44537</v>
          </cell>
          <cell r="O228">
            <v>16</v>
          </cell>
          <cell r="P228">
            <v>1087.1099999999999</v>
          </cell>
          <cell r="Q228">
            <v>12.366897585001714</v>
          </cell>
          <cell r="R228">
            <v>87</v>
          </cell>
          <cell r="S228"/>
          <cell r="T228">
            <v>87.633102414998291</v>
          </cell>
          <cell r="U228">
            <v>952.66821966368775</v>
          </cell>
          <cell r="V228">
            <v>1087.1099999999999</v>
          </cell>
          <cell r="W228">
            <v>80</v>
          </cell>
          <cell r="X228">
            <v>0</v>
          </cell>
          <cell r="Y228">
            <v>2</v>
          </cell>
          <cell r="Z228">
            <v>0</v>
          </cell>
          <cell r="AA228">
            <v>82</v>
          </cell>
          <cell r="AB228">
            <v>89143.01999999999</v>
          </cell>
        </row>
        <row r="229">
          <cell r="L229" t="str">
            <v>C31389</v>
          </cell>
          <cell r="M229">
            <v>7</v>
          </cell>
          <cell r="N229">
            <v>44537</v>
          </cell>
          <cell r="O229">
            <v>17</v>
          </cell>
          <cell r="P229">
            <v>1186.3399999999999</v>
          </cell>
          <cell r="Q229">
            <v>7.6359776945668241</v>
          </cell>
          <cell r="R229">
            <v>80</v>
          </cell>
          <cell r="S229"/>
          <cell r="T229">
            <v>92.364022305433181</v>
          </cell>
          <cell r="U229">
            <v>1095.751342218276</v>
          </cell>
          <cell r="V229">
            <v>1186.3399999999999</v>
          </cell>
          <cell r="W229">
            <v>80</v>
          </cell>
          <cell r="X229">
            <v>1.6</v>
          </cell>
          <cell r="Y229">
            <v>0</v>
          </cell>
          <cell r="Z229">
            <v>0</v>
          </cell>
          <cell r="AA229">
            <v>81.599999999999994</v>
          </cell>
          <cell r="AB229">
            <v>96805.343999999983</v>
          </cell>
        </row>
        <row r="230">
          <cell r="L230" t="str">
            <v>C31390</v>
          </cell>
          <cell r="M230">
            <v>7</v>
          </cell>
          <cell r="N230">
            <v>44537</v>
          </cell>
          <cell r="O230">
            <v>15</v>
          </cell>
          <cell r="P230">
            <v>1017.04</v>
          </cell>
          <cell r="Q230">
            <v>7.1875815652926391</v>
          </cell>
          <cell r="R230">
            <v>93</v>
          </cell>
          <cell r="S230"/>
          <cell r="T230">
            <v>92.812418434707354</v>
          </cell>
          <cell r="U230">
            <v>943.93942044834762</v>
          </cell>
          <cell r="V230">
            <v>1017.04</v>
          </cell>
          <cell r="W230">
            <v>80</v>
          </cell>
          <cell r="X230">
            <v>2.4</v>
          </cell>
          <cell r="Y230">
            <v>2</v>
          </cell>
          <cell r="Z230">
            <v>0</v>
          </cell>
          <cell r="AA230">
            <v>84.4</v>
          </cell>
          <cell r="AB230">
            <v>85838.176000000007</v>
          </cell>
        </row>
        <row r="231">
          <cell r="L231" t="str">
            <v>C31391</v>
          </cell>
          <cell r="M231">
            <v>7</v>
          </cell>
          <cell r="N231">
            <v>44537</v>
          </cell>
          <cell r="O231">
            <v>17</v>
          </cell>
          <cell r="P231">
            <v>1149.2</v>
          </cell>
          <cell r="Q231">
            <v>7.6139289990202865</v>
          </cell>
          <cell r="R231">
            <v>82</v>
          </cell>
          <cell r="S231"/>
          <cell r="T231">
            <v>92.386071000979712</v>
          </cell>
          <cell r="U231">
            <v>1061.7007279432589</v>
          </cell>
          <cell r="V231">
            <v>1149.2</v>
          </cell>
          <cell r="W231">
            <v>80</v>
          </cell>
          <cell r="X231">
            <v>1.6</v>
          </cell>
          <cell r="Y231">
            <v>0</v>
          </cell>
          <cell r="Z231">
            <v>0</v>
          </cell>
          <cell r="AA231">
            <v>81.599999999999994</v>
          </cell>
          <cell r="AB231">
            <v>93774.720000000001</v>
          </cell>
        </row>
        <row r="232">
          <cell r="L232" t="str">
            <v>C31392</v>
          </cell>
          <cell r="M232">
            <v>11</v>
          </cell>
          <cell r="N232">
            <v>44537</v>
          </cell>
          <cell r="O232">
            <v>16</v>
          </cell>
          <cell r="P232">
            <v>1086.06</v>
          </cell>
          <cell r="Q232">
            <v>12.558324920016137</v>
          </cell>
          <cell r="R232">
            <v>88</v>
          </cell>
          <cell r="S232"/>
          <cell r="T232">
            <v>87.441675079983867</v>
          </cell>
          <cell r="U232">
            <v>949.66905637367279</v>
          </cell>
          <cell r="V232">
            <v>1086.06</v>
          </cell>
          <cell r="W232">
            <v>80</v>
          </cell>
          <cell r="X232">
            <v>0</v>
          </cell>
          <cell r="Y232">
            <v>2</v>
          </cell>
          <cell r="Z232">
            <v>0</v>
          </cell>
          <cell r="AA232">
            <v>82</v>
          </cell>
          <cell r="AB232">
            <v>89056.92</v>
          </cell>
        </row>
        <row r="233">
          <cell r="L233" t="str">
            <v>C31393</v>
          </cell>
          <cell r="M233">
            <v>10</v>
          </cell>
          <cell r="N233">
            <v>44537</v>
          </cell>
          <cell r="O233">
            <v>20</v>
          </cell>
          <cell r="P233">
            <v>1371.49</v>
          </cell>
          <cell r="Q233">
            <v>7.3021253901644005</v>
          </cell>
          <cell r="R233">
            <v>82</v>
          </cell>
          <cell r="S233"/>
          <cell r="T233">
            <v>92.697874609835594</v>
          </cell>
          <cell r="U233">
            <v>1271.342080486434</v>
          </cell>
          <cell r="V233">
            <v>1371.49</v>
          </cell>
          <cell r="W233">
            <v>80</v>
          </cell>
          <cell r="X233">
            <v>2.4</v>
          </cell>
          <cell r="Y233">
            <v>0</v>
          </cell>
          <cell r="Z233">
            <v>0</v>
          </cell>
          <cell r="AA233">
            <v>82.4</v>
          </cell>
          <cell r="AB233">
            <v>113010.77600000001</v>
          </cell>
        </row>
        <row r="234">
          <cell r="L234" t="str">
            <v>C31394</v>
          </cell>
          <cell r="M234">
            <v>4</v>
          </cell>
          <cell r="N234">
            <v>44537</v>
          </cell>
          <cell r="O234">
            <v>12</v>
          </cell>
          <cell r="P234">
            <v>789.37</v>
          </cell>
          <cell r="Q234">
            <v>12.498023130574818</v>
          </cell>
          <cell r="R234">
            <v>88</v>
          </cell>
          <cell r="S234"/>
          <cell r="T234">
            <v>87.501976869425178</v>
          </cell>
          <cell r="U234">
            <v>690.71435481418155</v>
          </cell>
          <cell r="V234">
            <v>789.37</v>
          </cell>
          <cell r="W234">
            <v>80</v>
          </cell>
          <cell r="X234">
            <v>0</v>
          </cell>
          <cell r="Y234">
            <v>2</v>
          </cell>
          <cell r="Z234">
            <v>0</v>
          </cell>
          <cell r="AA234">
            <v>82</v>
          </cell>
          <cell r="AB234">
            <v>64728.340000000004</v>
          </cell>
        </row>
        <row r="235">
          <cell r="L235" t="str">
            <v>C31395</v>
          </cell>
          <cell r="M235">
            <v>6</v>
          </cell>
          <cell r="N235">
            <v>44537</v>
          </cell>
          <cell r="O235">
            <v>9</v>
          </cell>
          <cell r="P235">
            <v>580.62</v>
          </cell>
          <cell r="Q235">
            <v>7.3613956128631139</v>
          </cell>
          <cell r="R235">
            <v>80</v>
          </cell>
          <cell r="S235"/>
          <cell r="T235">
            <v>92.63860438713688</v>
          </cell>
          <cell r="U235">
            <v>537.87826479259411</v>
          </cell>
          <cell r="V235">
            <v>580.62</v>
          </cell>
          <cell r="W235">
            <v>80</v>
          </cell>
          <cell r="X235">
            <v>2.4</v>
          </cell>
          <cell r="Y235">
            <v>0</v>
          </cell>
          <cell r="Z235">
            <v>0</v>
          </cell>
          <cell r="AA235">
            <v>82.4</v>
          </cell>
          <cell r="AB235">
            <v>47843.088000000003</v>
          </cell>
        </row>
        <row r="236">
          <cell r="L236" t="str">
            <v>C31396</v>
          </cell>
          <cell r="M236">
            <v>13</v>
          </cell>
          <cell r="N236">
            <v>44537</v>
          </cell>
          <cell r="O236">
            <v>19</v>
          </cell>
          <cell r="P236">
            <v>1331.51</v>
          </cell>
          <cell r="Q236">
            <v>7.2819740147147778</v>
          </cell>
          <cell r="R236">
            <v>81</v>
          </cell>
          <cell r="S236"/>
          <cell r="T236">
            <v>92.718025985285223</v>
          </cell>
          <cell r="U236">
            <v>1234.5497877966714</v>
          </cell>
          <cell r="V236">
            <v>1331.51</v>
          </cell>
          <cell r="W236">
            <v>80</v>
          </cell>
          <cell r="X236">
            <v>2.4</v>
          </cell>
          <cell r="Y236">
            <v>0</v>
          </cell>
          <cell r="Z236">
            <v>0</v>
          </cell>
          <cell r="AA236">
            <v>82.4</v>
          </cell>
          <cell r="AB236">
            <v>109716.42400000001</v>
          </cell>
        </row>
        <row r="237">
          <cell r="L237" t="str">
            <v>C31397</v>
          </cell>
          <cell r="M237">
            <v>6</v>
          </cell>
          <cell r="N237">
            <v>44537</v>
          </cell>
          <cell r="O237">
            <v>15</v>
          </cell>
          <cell r="P237">
            <v>1029.81</v>
          </cell>
          <cell r="Q237">
            <v>9.6193408268999026</v>
          </cell>
          <cell r="R237">
            <v>93</v>
          </cell>
          <cell r="S237"/>
          <cell r="T237">
            <v>90.380659173100099</v>
          </cell>
          <cell r="U237">
            <v>930.74906623050208</v>
          </cell>
          <cell r="V237">
            <v>1029.81</v>
          </cell>
          <cell r="W237">
            <v>80</v>
          </cell>
          <cell r="X237">
            <v>0</v>
          </cell>
          <cell r="Y237">
            <v>2</v>
          </cell>
          <cell r="Z237">
            <v>0</v>
          </cell>
          <cell r="AA237">
            <v>82</v>
          </cell>
          <cell r="AB237">
            <v>84444.42</v>
          </cell>
        </row>
        <row r="238">
          <cell r="L238" t="str">
            <v>C31398</v>
          </cell>
          <cell r="M238">
            <v>6</v>
          </cell>
          <cell r="N238">
            <v>44537</v>
          </cell>
          <cell r="O238">
            <v>11</v>
          </cell>
          <cell r="P238">
            <v>754.99</v>
          </cell>
          <cell r="Q238">
            <v>7.1453781221625183</v>
          </cell>
          <cell r="R238">
            <v>90</v>
          </cell>
          <cell r="S238"/>
          <cell r="T238">
            <v>92.854621877837488</v>
          </cell>
          <cell r="U238">
            <v>701.04310971548523</v>
          </cell>
          <cell r="V238">
            <v>754.99</v>
          </cell>
          <cell r="W238">
            <v>80</v>
          </cell>
          <cell r="X238">
            <v>2.4</v>
          </cell>
          <cell r="Y238">
            <v>2</v>
          </cell>
          <cell r="Z238">
            <v>0</v>
          </cell>
          <cell r="AA238">
            <v>84.4</v>
          </cell>
          <cell r="AB238">
            <v>63721.156000000003</v>
          </cell>
        </row>
        <row r="239">
          <cell r="L239" t="str">
            <v>C31399</v>
          </cell>
          <cell r="M239">
            <v>17</v>
          </cell>
          <cell r="N239">
            <v>44537</v>
          </cell>
          <cell r="O239">
            <v>31</v>
          </cell>
          <cell r="P239">
            <v>2160.9299999999998</v>
          </cell>
          <cell r="Q239">
            <v>7.1812099518191559</v>
          </cell>
          <cell r="R239">
            <v>84</v>
          </cell>
          <cell r="S239"/>
          <cell r="T239">
            <v>92.818790048180844</v>
          </cell>
          <cell r="U239">
            <v>2005.7490797881539</v>
          </cell>
          <cell r="V239">
            <v>2160.9299999999998</v>
          </cell>
          <cell r="W239">
            <v>80</v>
          </cell>
          <cell r="X239">
            <v>2.4</v>
          </cell>
          <cell r="Y239">
            <v>0</v>
          </cell>
          <cell r="Z239">
            <v>0</v>
          </cell>
          <cell r="AA239">
            <v>82.4</v>
          </cell>
          <cell r="AB239">
            <v>178060.63200000001</v>
          </cell>
        </row>
        <row r="240">
          <cell r="L240" t="str">
            <v>C31400</v>
          </cell>
          <cell r="M240">
            <v>4</v>
          </cell>
          <cell r="N240">
            <v>44550</v>
          </cell>
          <cell r="O240">
            <v>13</v>
          </cell>
          <cell r="P240">
            <v>883.82</v>
          </cell>
          <cell r="Q240">
            <v>6</v>
          </cell>
          <cell r="R240">
            <v>85</v>
          </cell>
          <cell r="S240"/>
          <cell r="T240">
            <v>94</v>
          </cell>
          <cell r="U240">
            <v>830.79079999999999</v>
          </cell>
          <cell r="V240">
            <v>883.82</v>
          </cell>
          <cell r="W240">
            <v>80</v>
          </cell>
          <cell r="X240">
            <v>3.2</v>
          </cell>
          <cell r="Y240">
            <v>2</v>
          </cell>
          <cell r="Z240">
            <v>0</v>
          </cell>
          <cell r="AA240">
            <v>85.2</v>
          </cell>
          <cell r="AB240">
            <v>75301.464000000007</v>
          </cell>
        </row>
        <row r="241">
          <cell r="L241" t="str">
            <v>C31401</v>
          </cell>
          <cell r="M241">
            <v>10</v>
          </cell>
          <cell r="N241">
            <v>44539</v>
          </cell>
          <cell r="O241">
            <v>26</v>
          </cell>
          <cell r="P241">
            <v>1805</v>
          </cell>
          <cell r="Q241">
            <v>6.6206910256230493</v>
          </cell>
          <cell r="R241">
            <v>94</v>
          </cell>
          <cell r="S241"/>
          <cell r="T241">
            <v>93.379308974376954</v>
          </cell>
          <cell r="U241">
            <v>1685.496526987504</v>
          </cell>
          <cell r="V241">
            <v>1805</v>
          </cell>
          <cell r="W241">
            <v>80</v>
          </cell>
          <cell r="X241">
            <v>2.4</v>
          </cell>
          <cell r="Y241">
            <v>2</v>
          </cell>
          <cell r="Z241">
            <v>0</v>
          </cell>
          <cell r="AA241">
            <v>84.4</v>
          </cell>
          <cell r="AB241">
            <v>152342</v>
          </cell>
        </row>
        <row r="242">
          <cell r="L242" t="str">
            <v>C31402</v>
          </cell>
          <cell r="M242">
            <v>13</v>
          </cell>
          <cell r="N242">
            <v>44537</v>
          </cell>
          <cell r="O242">
            <v>43</v>
          </cell>
          <cell r="P242">
            <v>2975.37</v>
          </cell>
          <cell r="Q242">
            <v>6.6640335864098201</v>
          </cell>
          <cell r="R242">
            <v>86</v>
          </cell>
          <cell r="S242"/>
          <cell r="T242">
            <v>93.335966413590185</v>
          </cell>
          <cell r="U242">
            <v>2777.0903438800383</v>
          </cell>
          <cell r="V242">
            <v>2975.37</v>
          </cell>
          <cell r="W242">
            <v>80</v>
          </cell>
          <cell r="X242">
            <v>2.4</v>
          </cell>
          <cell r="Y242">
            <v>2</v>
          </cell>
          <cell r="Z242">
            <v>0</v>
          </cell>
          <cell r="AA242">
            <v>84.4</v>
          </cell>
          <cell r="AB242">
            <v>251121.228</v>
          </cell>
        </row>
        <row r="243">
          <cell r="L243" t="str">
            <v>C31403</v>
          </cell>
          <cell r="M243">
            <v>12</v>
          </cell>
          <cell r="N243">
            <v>44537</v>
          </cell>
          <cell r="O243">
            <v>16</v>
          </cell>
          <cell r="P243">
            <v>1068.7</v>
          </cell>
          <cell r="Q243">
            <v>7.8176297714092167</v>
          </cell>
          <cell r="R243">
            <v>95</v>
          </cell>
          <cell r="S243"/>
          <cell r="T243">
            <v>92.182370228590784</v>
          </cell>
          <cell r="U243">
            <v>985.15299063294981</v>
          </cell>
          <cell r="V243">
            <v>1068.7</v>
          </cell>
          <cell r="W243">
            <v>80</v>
          </cell>
          <cell r="X243">
            <v>1.6</v>
          </cell>
          <cell r="Y243">
            <v>2</v>
          </cell>
          <cell r="Z243">
            <v>0</v>
          </cell>
          <cell r="AA243">
            <v>83.6</v>
          </cell>
          <cell r="AB243">
            <v>89343.319999999992</v>
          </cell>
        </row>
        <row r="244">
          <cell r="L244" t="str">
            <v>C31404</v>
          </cell>
          <cell r="M244">
            <v>17</v>
          </cell>
          <cell r="N244">
            <v>44539</v>
          </cell>
          <cell r="O244">
            <v>35</v>
          </cell>
          <cell r="P244">
            <v>2467.5500000000002</v>
          </cell>
          <cell r="Q244">
            <v>6.5221664637830452</v>
          </cell>
          <cell r="R244">
            <v>98</v>
          </cell>
          <cell r="S244"/>
          <cell r="T244">
            <v>93.477833536216949</v>
          </cell>
          <cell r="U244">
            <v>2306.6122814229216</v>
          </cell>
          <cell r="V244">
            <v>2467.5500000000002</v>
          </cell>
          <cell r="W244">
            <v>80</v>
          </cell>
          <cell r="X244">
            <v>2.4</v>
          </cell>
          <cell r="Y244">
            <v>2</v>
          </cell>
          <cell r="Z244">
            <v>0</v>
          </cell>
          <cell r="AA244">
            <v>84.4</v>
          </cell>
          <cell r="AB244">
            <v>208261.22000000003</v>
          </cell>
        </row>
        <row r="245">
          <cell r="L245" t="str">
            <v>C31405</v>
          </cell>
          <cell r="M245">
            <v>10</v>
          </cell>
          <cell r="N245">
            <v>44539</v>
          </cell>
          <cell r="O245">
            <v>15</v>
          </cell>
          <cell r="P245">
            <v>1044.58</v>
          </cell>
          <cell r="Q245">
            <v>9.7671659282485166</v>
          </cell>
          <cell r="R245">
            <v>89</v>
          </cell>
          <cell r="S245"/>
          <cell r="T245">
            <v>90.232834071751483</v>
          </cell>
          <cell r="U245">
            <v>942.55413814670158</v>
          </cell>
          <cell r="V245">
            <v>1044.58</v>
          </cell>
          <cell r="W245">
            <v>80</v>
          </cell>
          <cell r="X245">
            <v>0</v>
          </cell>
          <cell r="Y245">
            <v>2</v>
          </cell>
          <cell r="Z245">
            <v>0</v>
          </cell>
          <cell r="AA245">
            <v>82</v>
          </cell>
          <cell r="AB245">
            <v>85655.56</v>
          </cell>
        </row>
        <row r="246">
          <cell r="L246" t="str">
            <v>C31406</v>
          </cell>
          <cell r="M246">
            <v>19</v>
          </cell>
          <cell r="N246">
            <v>44550</v>
          </cell>
          <cell r="O246">
            <v>30</v>
          </cell>
          <cell r="P246">
            <v>2111.6</v>
          </cell>
          <cell r="Q246">
            <v>6</v>
          </cell>
          <cell r="R246">
            <v>90</v>
          </cell>
          <cell r="S246"/>
          <cell r="T246">
            <v>94</v>
          </cell>
          <cell r="U246">
            <v>1984.904</v>
          </cell>
          <cell r="V246">
            <v>2111.6</v>
          </cell>
          <cell r="W246">
            <v>80</v>
          </cell>
          <cell r="X246">
            <v>3.2</v>
          </cell>
          <cell r="Y246">
            <v>2</v>
          </cell>
          <cell r="Z246">
            <v>0</v>
          </cell>
          <cell r="AA246">
            <v>85.2</v>
          </cell>
          <cell r="AB246">
            <v>179908.32</v>
          </cell>
        </row>
        <row r="247">
          <cell r="L247" t="str">
            <v>C31407</v>
          </cell>
          <cell r="M247">
            <v>14</v>
          </cell>
          <cell r="N247">
            <v>44537</v>
          </cell>
          <cell r="O247">
            <v>20</v>
          </cell>
          <cell r="P247">
            <v>1359.42</v>
          </cell>
          <cell r="Q247">
            <v>9.7443164448170716</v>
          </cell>
          <cell r="R247">
            <v>86</v>
          </cell>
          <cell r="S247"/>
          <cell r="T247">
            <v>90.255683555182927</v>
          </cell>
          <cell r="U247">
            <v>1226.9538133858678</v>
          </cell>
          <cell r="V247">
            <v>1359.42</v>
          </cell>
          <cell r="W247">
            <v>80</v>
          </cell>
          <cell r="X247">
            <v>0</v>
          </cell>
          <cell r="Y247">
            <v>2</v>
          </cell>
          <cell r="Z247">
            <v>0</v>
          </cell>
          <cell r="AA247">
            <v>82</v>
          </cell>
          <cell r="AB247">
            <v>111472.44</v>
          </cell>
        </row>
        <row r="248">
          <cell r="L248" t="str">
            <v>C31408</v>
          </cell>
          <cell r="M248">
            <v>7</v>
          </cell>
          <cell r="N248">
            <v>44539</v>
          </cell>
          <cell r="O248">
            <v>14</v>
          </cell>
          <cell r="P248">
            <v>924.36</v>
          </cell>
          <cell r="Q248">
            <v>10.831222812669102</v>
          </cell>
          <cell r="R248">
            <v>94</v>
          </cell>
          <cell r="S248"/>
          <cell r="T248">
            <v>89.168777187330903</v>
          </cell>
          <cell r="U248">
            <v>824.24050880881202</v>
          </cell>
          <cell r="V248">
            <v>924.36</v>
          </cell>
          <cell r="W248">
            <v>80</v>
          </cell>
          <cell r="X248">
            <v>0</v>
          </cell>
          <cell r="Y248">
            <v>2</v>
          </cell>
          <cell r="Z248">
            <v>0</v>
          </cell>
          <cell r="AA248">
            <v>82</v>
          </cell>
          <cell r="AB248">
            <v>75797.52</v>
          </cell>
        </row>
        <row r="249">
          <cell r="L249" t="str">
            <v>C31409</v>
          </cell>
          <cell r="M249">
            <v>7</v>
          </cell>
          <cell r="N249">
            <v>44537</v>
          </cell>
          <cell r="O249">
            <v>13</v>
          </cell>
          <cell r="P249">
            <v>891.45</v>
          </cell>
          <cell r="Q249">
            <v>12.244430677642614</v>
          </cell>
          <cell r="R249">
            <v>92</v>
          </cell>
          <cell r="S249"/>
          <cell r="T249">
            <v>87.755569322357388</v>
          </cell>
          <cell r="U249">
            <v>782.297022724155</v>
          </cell>
          <cell r="V249">
            <v>891.45</v>
          </cell>
          <cell r="W249">
            <v>80</v>
          </cell>
          <cell r="X249">
            <v>0</v>
          </cell>
          <cell r="Y249">
            <v>2</v>
          </cell>
          <cell r="Z249">
            <v>0</v>
          </cell>
          <cell r="AA249">
            <v>82</v>
          </cell>
          <cell r="AB249">
            <v>73098.900000000009</v>
          </cell>
        </row>
        <row r="250">
          <cell r="L250" t="str">
            <v>C31410</v>
          </cell>
          <cell r="M250">
            <v>10</v>
          </cell>
          <cell r="N250">
            <v>44537</v>
          </cell>
          <cell r="O250">
            <v>17</v>
          </cell>
          <cell r="P250">
            <v>1166.1600000000001</v>
          </cell>
          <cell r="Q250">
            <v>9.5310881508988547</v>
          </cell>
          <cell r="R250">
            <v>85</v>
          </cell>
          <cell r="S250"/>
          <cell r="T250">
            <v>90.468911849101147</v>
          </cell>
          <cell r="U250">
            <v>1055.012262419478</v>
          </cell>
          <cell r="V250">
            <v>1166.1600000000001</v>
          </cell>
          <cell r="W250">
            <v>80</v>
          </cell>
          <cell r="X250">
            <v>0</v>
          </cell>
          <cell r="Y250">
            <v>2</v>
          </cell>
          <cell r="Z250">
            <v>0</v>
          </cell>
          <cell r="AA250">
            <v>82</v>
          </cell>
          <cell r="AB250">
            <v>95625.12000000001</v>
          </cell>
        </row>
        <row r="251">
          <cell r="L251" t="str">
            <v>C31411</v>
          </cell>
          <cell r="M251">
            <v>16</v>
          </cell>
          <cell r="N251">
            <v>44539</v>
          </cell>
          <cell r="O251">
            <v>29</v>
          </cell>
          <cell r="P251">
            <v>1987.4</v>
          </cell>
          <cell r="Q251">
            <v>15.022745194659088</v>
          </cell>
          <cell r="R251">
            <v>96</v>
          </cell>
          <cell r="S251"/>
          <cell r="T251">
            <v>84.97725480534092</v>
          </cell>
          <cell r="U251">
            <v>1688.8379620013457</v>
          </cell>
          <cell r="V251">
            <v>1987.4</v>
          </cell>
          <cell r="W251">
            <v>80</v>
          </cell>
          <cell r="X251">
            <v>0</v>
          </cell>
          <cell r="Y251">
            <v>2</v>
          </cell>
          <cell r="Z251">
            <v>0</v>
          </cell>
          <cell r="AA251">
            <v>82</v>
          </cell>
          <cell r="AB251">
            <v>162966.80000000002</v>
          </cell>
        </row>
        <row r="252">
          <cell r="L252" t="str">
            <v>C31412</v>
          </cell>
          <cell r="M252">
            <v>14</v>
          </cell>
          <cell r="N252">
            <v>44550</v>
          </cell>
          <cell r="O252">
            <v>38</v>
          </cell>
          <cell r="P252">
            <v>2655.56</v>
          </cell>
          <cell r="Q252">
            <v>6</v>
          </cell>
          <cell r="R252">
            <v>96</v>
          </cell>
          <cell r="S252"/>
          <cell r="T252">
            <v>94</v>
          </cell>
          <cell r="U252">
            <v>2496.2264</v>
          </cell>
          <cell r="V252">
            <v>2655.56</v>
          </cell>
          <cell r="W252">
            <v>80</v>
          </cell>
          <cell r="X252">
            <v>3.2</v>
          </cell>
          <cell r="Y252">
            <v>2</v>
          </cell>
          <cell r="Z252">
            <v>0</v>
          </cell>
          <cell r="AA252">
            <v>85.2</v>
          </cell>
          <cell r="AB252">
            <v>226253.712</v>
          </cell>
        </row>
        <row r="253">
          <cell r="L253" t="str">
            <v>C31413</v>
          </cell>
          <cell r="M253">
            <v>14</v>
          </cell>
          <cell r="N253">
            <v>44539</v>
          </cell>
          <cell r="O253">
            <v>23</v>
          </cell>
          <cell r="P253">
            <v>1582.55</v>
          </cell>
          <cell r="Q253">
            <v>6.605089425609723</v>
          </cell>
          <cell r="R253">
            <v>83</v>
          </cell>
          <cell r="S253"/>
          <cell r="T253">
            <v>93.394910574390281</v>
          </cell>
          <cell r="U253">
            <v>1478.0211572950132</v>
          </cell>
          <cell r="V253">
            <v>1582.55</v>
          </cell>
          <cell r="W253">
            <v>80</v>
          </cell>
          <cell r="X253">
            <v>2.4</v>
          </cell>
          <cell r="Y253">
            <v>0</v>
          </cell>
          <cell r="Z253">
            <v>0</v>
          </cell>
          <cell r="AA253">
            <v>82.4</v>
          </cell>
          <cell r="AB253">
            <v>130402.12000000001</v>
          </cell>
        </row>
        <row r="254">
          <cell r="L254" t="str">
            <v>C31414</v>
          </cell>
          <cell r="M254">
            <v>7</v>
          </cell>
          <cell r="N254">
            <v>44539</v>
          </cell>
          <cell r="O254">
            <v>15</v>
          </cell>
          <cell r="P254">
            <v>1034.21</v>
          </cell>
          <cell r="Q254">
            <v>9.5982073365408933</v>
          </cell>
          <cell r="R254">
            <v>91</v>
          </cell>
          <cell r="S254"/>
          <cell r="T254">
            <v>90.401792663459105</v>
          </cell>
          <cell r="U254">
            <v>934.94437990476047</v>
          </cell>
          <cell r="V254">
            <v>1034.21</v>
          </cell>
          <cell r="W254">
            <v>80</v>
          </cell>
          <cell r="X254">
            <v>0</v>
          </cell>
          <cell r="Y254">
            <v>2</v>
          </cell>
          <cell r="Z254">
            <v>0</v>
          </cell>
          <cell r="AA254">
            <v>82</v>
          </cell>
          <cell r="AB254">
            <v>84805.22</v>
          </cell>
        </row>
        <row r="255">
          <cell r="L255" t="str">
            <v>C31415</v>
          </cell>
          <cell r="M255">
            <v>9</v>
          </cell>
          <cell r="N255">
            <v>44539</v>
          </cell>
          <cell r="O255">
            <v>15</v>
          </cell>
          <cell r="P255">
            <v>1012</v>
          </cell>
          <cell r="Q255">
            <v>9.6636284075753878</v>
          </cell>
          <cell r="R255">
            <v>81</v>
          </cell>
          <cell r="S255"/>
          <cell r="T255">
            <v>90.336371592424612</v>
          </cell>
          <cell r="U255">
            <v>914.20408051533707</v>
          </cell>
          <cell r="V255">
            <v>1012</v>
          </cell>
          <cell r="W255">
            <v>80</v>
          </cell>
          <cell r="X255">
            <v>0</v>
          </cell>
          <cell r="Y255">
            <v>0</v>
          </cell>
          <cell r="Z255">
            <v>0</v>
          </cell>
          <cell r="AA255">
            <v>80</v>
          </cell>
          <cell r="AB255">
            <v>80960</v>
          </cell>
        </row>
        <row r="256">
          <cell r="L256" t="str">
            <v>C31416</v>
          </cell>
          <cell r="M256">
            <v>11</v>
          </cell>
          <cell r="N256">
            <v>44539</v>
          </cell>
          <cell r="O256">
            <v>55</v>
          </cell>
          <cell r="P256">
            <v>3860.14</v>
          </cell>
          <cell r="Q256">
            <v>6.5613076063713942</v>
          </cell>
          <cell r="R256">
            <v>82</v>
          </cell>
          <cell r="S256"/>
          <cell r="T256">
            <v>93.4386923936286</v>
          </cell>
          <cell r="U256">
            <v>3606.8643405634148</v>
          </cell>
          <cell r="V256">
            <v>3860.14</v>
          </cell>
          <cell r="W256">
            <v>80</v>
          </cell>
          <cell r="X256">
            <v>2.4</v>
          </cell>
          <cell r="Y256">
            <v>0</v>
          </cell>
          <cell r="Z256">
            <v>0</v>
          </cell>
          <cell r="AA256">
            <v>82.4</v>
          </cell>
          <cell r="AB256">
            <v>318075.53600000002</v>
          </cell>
        </row>
        <row r="257">
          <cell r="L257" t="str">
            <v>C31417</v>
          </cell>
          <cell r="M257">
            <v>11</v>
          </cell>
          <cell r="N257">
            <v>44537</v>
          </cell>
          <cell r="O257">
            <v>22</v>
          </cell>
          <cell r="P257">
            <v>1541.44</v>
          </cell>
          <cell r="Q257">
            <v>7.1868130608625593</v>
          </cell>
          <cell r="R257">
            <v>97</v>
          </cell>
          <cell r="S257"/>
          <cell r="T257">
            <v>92.813186939137438</v>
          </cell>
          <cell r="U257">
            <v>1430.65958875464</v>
          </cell>
          <cell r="V257">
            <v>1541.44</v>
          </cell>
          <cell r="W257">
            <v>80</v>
          </cell>
          <cell r="X257">
            <v>2.4</v>
          </cell>
          <cell r="Y257">
            <v>2</v>
          </cell>
          <cell r="Z257">
            <v>0</v>
          </cell>
          <cell r="AA257">
            <v>84.4</v>
          </cell>
          <cell r="AB257">
            <v>130097.53600000001</v>
          </cell>
        </row>
        <row r="258">
          <cell r="L258" t="str">
            <v>C31418</v>
          </cell>
          <cell r="M258">
            <v>7</v>
          </cell>
          <cell r="N258">
            <v>44539</v>
          </cell>
          <cell r="O258">
            <v>18</v>
          </cell>
          <cell r="P258">
            <v>1253.95</v>
          </cell>
          <cell r="Q258">
            <v>7.7148409346681932</v>
          </cell>
          <cell r="R258">
            <v>81</v>
          </cell>
          <cell r="S258"/>
          <cell r="T258">
            <v>92.285159065331811</v>
          </cell>
          <cell r="U258">
            <v>1157.2097520997283</v>
          </cell>
          <cell r="V258">
            <v>1253.95</v>
          </cell>
          <cell r="W258">
            <v>80</v>
          </cell>
          <cell r="X258">
            <v>1.6</v>
          </cell>
          <cell r="Y258">
            <v>0</v>
          </cell>
          <cell r="Z258">
            <v>0</v>
          </cell>
          <cell r="AA258">
            <v>81.599999999999994</v>
          </cell>
          <cell r="AB258">
            <v>102322.31999999999</v>
          </cell>
        </row>
        <row r="259">
          <cell r="L259" t="str">
            <v>C31419</v>
          </cell>
          <cell r="M259">
            <v>19</v>
          </cell>
          <cell r="N259">
            <v>44550</v>
          </cell>
          <cell r="O259">
            <v>31</v>
          </cell>
          <cell r="P259">
            <v>2137.3000000000002</v>
          </cell>
          <cell r="Q259">
            <v>6</v>
          </cell>
          <cell r="R259">
            <v>92</v>
          </cell>
          <cell r="S259"/>
          <cell r="T259">
            <v>94</v>
          </cell>
          <cell r="U259">
            <v>2009.0620000000001</v>
          </cell>
          <cell r="V259">
            <v>2137.3000000000002</v>
          </cell>
          <cell r="W259">
            <v>80</v>
          </cell>
          <cell r="X259">
            <v>3.2</v>
          </cell>
          <cell r="Y259">
            <v>2</v>
          </cell>
          <cell r="Z259">
            <v>0</v>
          </cell>
          <cell r="AA259">
            <v>85.2</v>
          </cell>
          <cell r="AB259">
            <v>182097.96000000002</v>
          </cell>
        </row>
        <row r="260">
          <cell r="L260" t="str">
            <v>C31420</v>
          </cell>
          <cell r="M260">
            <v>21</v>
          </cell>
          <cell r="N260">
            <v>44539</v>
          </cell>
          <cell r="O260">
            <v>36</v>
          </cell>
          <cell r="P260">
            <v>2528.6</v>
          </cell>
          <cell r="Q260">
            <v>6.5314291564334566</v>
          </cell>
          <cell r="R260">
            <v>87</v>
          </cell>
          <cell r="S260"/>
          <cell r="T260">
            <v>93.468570843566539</v>
          </cell>
          <cell r="U260">
            <v>2363.4462823504232</v>
          </cell>
          <cell r="V260">
            <v>2528.6</v>
          </cell>
          <cell r="W260">
            <v>80</v>
          </cell>
          <cell r="X260">
            <v>2.4</v>
          </cell>
          <cell r="Y260">
            <v>2</v>
          </cell>
          <cell r="Z260">
            <v>0</v>
          </cell>
          <cell r="AA260">
            <v>84.4</v>
          </cell>
          <cell r="AB260">
            <v>213413.84</v>
          </cell>
        </row>
        <row r="261">
          <cell r="L261" t="str">
            <v>C31421</v>
          </cell>
          <cell r="M261">
            <v>15</v>
          </cell>
          <cell r="N261">
            <v>44539</v>
          </cell>
          <cell r="O261">
            <v>23</v>
          </cell>
          <cell r="P261">
            <v>1621</v>
          </cell>
          <cell r="Q261">
            <v>6.5918640295756257</v>
          </cell>
          <cell r="R261">
            <v>87</v>
          </cell>
          <cell r="S261"/>
          <cell r="T261">
            <v>93.408135970424368</v>
          </cell>
          <cell r="U261">
            <v>1514.145884080579</v>
          </cell>
          <cell r="V261">
            <v>1621</v>
          </cell>
          <cell r="W261">
            <v>80</v>
          </cell>
          <cell r="X261">
            <v>2.4</v>
          </cell>
          <cell r="Y261">
            <v>2</v>
          </cell>
          <cell r="Z261">
            <v>0</v>
          </cell>
          <cell r="AA261">
            <v>84.4</v>
          </cell>
          <cell r="AB261">
            <v>136812.40000000002</v>
          </cell>
        </row>
        <row r="262">
          <cell r="L262" t="str">
            <v>C31422</v>
          </cell>
          <cell r="M262">
            <v>10</v>
          </cell>
          <cell r="N262">
            <v>44539</v>
          </cell>
          <cell r="O262">
            <v>29</v>
          </cell>
          <cell r="P262">
            <v>1998.9</v>
          </cell>
          <cell r="Q262">
            <v>9.6855547498638916</v>
          </cell>
          <cell r="R262">
            <v>90</v>
          </cell>
          <cell r="S262"/>
          <cell r="T262">
            <v>90.314445250136103</v>
          </cell>
          <cell r="U262">
            <v>1805.2954461049708</v>
          </cell>
          <cell r="V262">
            <v>1998.9</v>
          </cell>
          <cell r="W262">
            <v>80</v>
          </cell>
          <cell r="X262">
            <v>0</v>
          </cell>
          <cell r="Y262">
            <v>2</v>
          </cell>
          <cell r="Z262">
            <v>0</v>
          </cell>
          <cell r="AA262">
            <v>82</v>
          </cell>
          <cell r="AB262">
            <v>163909.80000000002</v>
          </cell>
        </row>
        <row r="263">
          <cell r="L263" t="str">
            <v>C31423</v>
          </cell>
          <cell r="M263">
            <v>8</v>
          </cell>
          <cell r="N263">
            <v>44539</v>
          </cell>
          <cell r="O263">
            <v>23</v>
          </cell>
          <cell r="P263">
            <v>1579.14</v>
          </cell>
          <cell r="Q263">
            <v>14.636507962769279</v>
          </cell>
          <cell r="R263">
            <v>94</v>
          </cell>
          <cell r="S263"/>
          <cell r="T263">
            <v>85.363492037230714</v>
          </cell>
          <cell r="U263">
            <v>1348.0090481567252</v>
          </cell>
          <cell r="V263">
            <v>1579.14</v>
          </cell>
          <cell r="W263">
            <v>80</v>
          </cell>
          <cell r="X263">
            <v>0</v>
          </cell>
          <cell r="Y263">
            <v>2</v>
          </cell>
          <cell r="Z263">
            <v>0</v>
          </cell>
          <cell r="AA263">
            <v>82</v>
          </cell>
          <cell r="AB263">
            <v>129489.48000000001</v>
          </cell>
        </row>
        <row r="264">
          <cell r="L264" t="str">
            <v>C31424</v>
          </cell>
          <cell r="M264">
            <v>7</v>
          </cell>
          <cell r="N264">
            <v>44539</v>
          </cell>
          <cell r="O264">
            <v>15</v>
          </cell>
          <cell r="P264">
            <v>1000.02</v>
          </cell>
          <cell r="Q264">
            <v>9.4564935240940571</v>
          </cell>
          <cell r="R264">
            <v>84</v>
          </cell>
          <cell r="S264"/>
          <cell r="T264">
            <v>90.543506475905943</v>
          </cell>
          <cell r="U264">
            <v>905.45317346035461</v>
          </cell>
          <cell r="V264">
            <v>1000.02</v>
          </cell>
          <cell r="W264">
            <v>80</v>
          </cell>
          <cell r="X264">
            <v>0.8</v>
          </cell>
          <cell r="Y264">
            <v>0</v>
          </cell>
          <cell r="Z264">
            <v>0</v>
          </cell>
          <cell r="AA264">
            <v>80.8</v>
          </cell>
          <cell r="AB264">
            <v>80801.615999999995</v>
          </cell>
        </row>
        <row r="265">
          <cell r="L265" t="str">
            <v>C31425</v>
          </cell>
          <cell r="M265">
            <v>6</v>
          </cell>
          <cell r="N265">
            <v>44539</v>
          </cell>
          <cell r="O265">
            <v>23</v>
          </cell>
          <cell r="P265">
            <v>1623.6</v>
          </cell>
          <cell r="Q265">
            <v>9.5249018908434451</v>
          </cell>
          <cell r="R265">
            <v>93</v>
          </cell>
          <cell r="S265"/>
          <cell r="T265">
            <v>90.475098109156562</v>
          </cell>
          <cell r="U265">
            <v>1468.9536929002657</v>
          </cell>
          <cell r="V265">
            <v>1623.6</v>
          </cell>
          <cell r="W265">
            <v>80</v>
          </cell>
          <cell r="X265">
            <v>0</v>
          </cell>
          <cell r="Y265">
            <v>2</v>
          </cell>
          <cell r="Z265">
            <v>0</v>
          </cell>
          <cell r="AA265">
            <v>82</v>
          </cell>
          <cell r="AB265">
            <v>133135.19999999998</v>
          </cell>
        </row>
        <row r="266">
          <cell r="L266" t="str">
            <v>C31426</v>
          </cell>
          <cell r="M266">
            <v>15</v>
          </cell>
          <cell r="N266">
            <v>44539</v>
          </cell>
          <cell r="O266">
            <v>32</v>
          </cell>
          <cell r="P266">
            <v>2210.4</v>
          </cell>
          <cell r="Q266">
            <v>7.4156757248023455</v>
          </cell>
          <cell r="R266">
            <v>82</v>
          </cell>
          <cell r="S266"/>
          <cell r="T266">
            <v>92.584324275197659</v>
          </cell>
          <cell r="U266">
            <v>2046.4839037789693</v>
          </cell>
          <cell r="V266">
            <v>2210.4</v>
          </cell>
          <cell r="W266">
            <v>80</v>
          </cell>
          <cell r="X266">
            <v>2.4</v>
          </cell>
          <cell r="Y266">
            <v>0</v>
          </cell>
          <cell r="Z266">
            <v>0</v>
          </cell>
          <cell r="AA266">
            <v>82.4</v>
          </cell>
          <cell r="AB266">
            <v>182136.96000000002</v>
          </cell>
        </row>
        <row r="267">
          <cell r="L267" t="str">
            <v>C31427</v>
          </cell>
          <cell r="M267">
            <v>9</v>
          </cell>
          <cell r="N267">
            <v>44534</v>
          </cell>
          <cell r="O267">
            <v>27</v>
          </cell>
          <cell r="P267">
            <v>1859.42</v>
          </cell>
          <cell r="Q267">
            <v>19</v>
          </cell>
          <cell r="R267">
            <v>90</v>
          </cell>
          <cell r="S267"/>
          <cell r="T267">
            <v>81</v>
          </cell>
          <cell r="U267">
            <v>1506.1302000000003</v>
          </cell>
          <cell r="V267">
            <v>1859.42</v>
          </cell>
          <cell r="W267">
            <v>80</v>
          </cell>
          <cell r="X267">
            <v>0</v>
          </cell>
          <cell r="Y267">
            <v>2</v>
          </cell>
          <cell r="Z267">
            <v>0</v>
          </cell>
          <cell r="AA267">
            <v>82</v>
          </cell>
          <cell r="AB267">
            <v>152472.44</v>
          </cell>
        </row>
        <row r="268">
          <cell r="L268" t="str">
            <v>C31428</v>
          </cell>
          <cell r="M268">
            <v>15</v>
          </cell>
          <cell r="N268">
            <v>44534</v>
          </cell>
          <cell r="O268">
            <v>27</v>
          </cell>
          <cell r="P268">
            <v>1895.8</v>
          </cell>
          <cell r="Q268">
            <v>18</v>
          </cell>
          <cell r="R268">
            <v>81</v>
          </cell>
          <cell r="S268"/>
          <cell r="T268">
            <v>82</v>
          </cell>
          <cell r="U268">
            <v>1554.556</v>
          </cell>
          <cell r="V268">
            <v>1895.8</v>
          </cell>
          <cell r="W268">
            <v>80</v>
          </cell>
          <cell r="X268">
            <v>0</v>
          </cell>
          <cell r="Y268">
            <v>0</v>
          </cell>
          <cell r="Z268">
            <v>0</v>
          </cell>
          <cell r="AA268">
            <v>80</v>
          </cell>
          <cell r="AB268">
            <v>151664</v>
          </cell>
        </row>
        <row r="269">
          <cell r="L269" t="str">
            <v>C31429</v>
          </cell>
          <cell r="M269">
            <v>5</v>
          </cell>
          <cell r="N269">
            <v>44534</v>
          </cell>
          <cell r="O269">
            <v>13</v>
          </cell>
          <cell r="P269">
            <v>886.81</v>
          </cell>
          <cell r="Q269">
            <v>18</v>
          </cell>
          <cell r="R269">
            <v>85</v>
          </cell>
          <cell r="S269"/>
          <cell r="T269">
            <v>82</v>
          </cell>
          <cell r="U269">
            <v>727.18420000000003</v>
          </cell>
          <cell r="V269">
            <v>886.81</v>
          </cell>
          <cell r="W269">
            <v>80</v>
          </cell>
          <cell r="X269">
            <v>0</v>
          </cell>
          <cell r="Y269">
            <v>2</v>
          </cell>
          <cell r="Z269">
            <v>0</v>
          </cell>
          <cell r="AA269">
            <v>82</v>
          </cell>
          <cell r="AB269">
            <v>72718.42</v>
          </cell>
        </row>
        <row r="270">
          <cell r="L270" t="str">
            <v>C31430</v>
          </cell>
          <cell r="M270">
            <v>8</v>
          </cell>
          <cell r="N270">
            <v>44534</v>
          </cell>
          <cell r="O270">
            <v>8</v>
          </cell>
          <cell r="P270">
            <v>530.94000000000005</v>
          </cell>
          <cell r="Q270">
            <v>19</v>
          </cell>
          <cell r="R270">
            <v>83</v>
          </cell>
          <cell r="S270"/>
          <cell r="T270">
            <v>81</v>
          </cell>
          <cell r="U270">
            <v>430.06140000000005</v>
          </cell>
          <cell r="V270">
            <v>530.94000000000005</v>
          </cell>
          <cell r="W270">
            <v>80</v>
          </cell>
          <cell r="X270">
            <v>0</v>
          </cell>
          <cell r="Y270">
            <v>0</v>
          </cell>
          <cell r="Z270">
            <v>0</v>
          </cell>
          <cell r="AA270">
            <v>80</v>
          </cell>
          <cell r="AB270">
            <v>42475.200000000004</v>
          </cell>
        </row>
        <row r="271">
          <cell r="L271" t="str">
            <v>C31431</v>
          </cell>
          <cell r="M271">
            <v>6</v>
          </cell>
          <cell r="N271">
            <v>44534</v>
          </cell>
          <cell r="O271">
            <v>23</v>
          </cell>
          <cell r="P271">
            <v>1589.93</v>
          </cell>
          <cell r="Q271">
            <v>20</v>
          </cell>
          <cell r="R271">
            <v>85</v>
          </cell>
          <cell r="S271"/>
          <cell r="T271">
            <v>80</v>
          </cell>
          <cell r="U271">
            <v>1271.9440000000002</v>
          </cell>
          <cell r="V271">
            <v>1589.93</v>
          </cell>
          <cell r="W271">
            <v>80</v>
          </cell>
          <cell r="X271">
            <v>0</v>
          </cell>
          <cell r="Y271">
            <v>2</v>
          </cell>
          <cell r="Z271">
            <v>0</v>
          </cell>
          <cell r="AA271">
            <v>82</v>
          </cell>
          <cell r="AB271">
            <v>130374.26000000001</v>
          </cell>
        </row>
        <row r="272">
          <cell r="L272" t="str">
            <v>C31432</v>
          </cell>
          <cell r="M272">
            <v>6</v>
          </cell>
          <cell r="N272">
            <v>44534</v>
          </cell>
          <cell r="O272">
            <v>15</v>
          </cell>
          <cell r="P272">
            <v>997.71</v>
          </cell>
          <cell r="Q272">
            <v>19</v>
          </cell>
          <cell r="R272">
            <v>80</v>
          </cell>
          <cell r="S272"/>
          <cell r="T272">
            <v>81</v>
          </cell>
          <cell r="U272">
            <v>808.14510000000007</v>
          </cell>
          <cell r="V272">
            <v>997.71</v>
          </cell>
          <cell r="W272">
            <v>80</v>
          </cell>
          <cell r="X272">
            <v>0</v>
          </cell>
          <cell r="Y272">
            <v>0</v>
          </cell>
          <cell r="Z272">
            <v>0</v>
          </cell>
          <cell r="AA272">
            <v>80</v>
          </cell>
          <cell r="AB272">
            <v>79816.800000000003</v>
          </cell>
        </row>
        <row r="273">
          <cell r="L273" t="str">
            <v>C31433</v>
          </cell>
          <cell r="M273">
            <v>7</v>
          </cell>
          <cell r="N273">
            <v>44550</v>
          </cell>
          <cell r="O273">
            <v>7</v>
          </cell>
          <cell r="P273">
            <v>432.6</v>
          </cell>
          <cell r="Q273">
            <v>6</v>
          </cell>
          <cell r="R273">
            <v>83</v>
          </cell>
          <cell r="S273"/>
          <cell r="T273">
            <v>94</v>
          </cell>
          <cell r="U273">
            <v>406.64400000000001</v>
          </cell>
          <cell r="V273">
            <v>432.6</v>
          </cell>
          <cell r="W273">
            <v>80</v>
          </cell>
          <cell r="X273">
            <v>3.2</v>
          </cell>
          <cell r="Y273">
            <v>0</v>
          </cell>
          <cell r="Z273">
            <v>0</v>
          </cell>
          <cell r="AA273">
            <v>83.2</v>
          </cell>
          <cell r="AB273">
            <v>35992.32</v>
          </cell>
        </row>
        <row r="274">
          <cell r="L274" t="str">
            <v>C31434</v>
          </cell>
          <cell r="M274">
            <v>6</v>
          </cell>
          <cell r="N274">
            <v>44534</v>
          </cell>
          <cell r="O274">
            <v>11</v>
          </cell>
          <cell r="P274">
            <v>743.72</v>
          </cell>
          <cell r="Q274">
            <v>18</v>
          </cell>
          <cell r="R274">
            <v>84</v>
          </cell>
          <cell r="S274"/>
          <cell r="T274">
            <v>82</v>
          </cell>
          <cell r="U274">
            <v>609.85040000000004</v>
          </cell>
          <cell r="V274">
            <v>743.72</v>
          </cell>
          <cell r="W274">
            <v>80</v>
          </cell>
          <cell r="X274">
            <v>0</v>
          </cell>
          <cell r="Y274">
            <v>0</v>
          </cell>
          <cell r="Z274">
            <v>0</v>
          </cell>
          <cell r="AA274">
            <v>80</v>
          </cell>
          <cell r="AB274">
            <v>59497.600000000006</v>
          </cell>
        </row>
        <row r="275">
          <cell r="L275" t="str">
            <v>C31435</v>
          </cell>
          <cell r="M275">
            <v>5</v>
          </cell>
          <cell r="N275">
            <v>44534</v>
          </cell>
          <cell r="O275">
            <v>8</v>
          </cell>
          <cell r="P275">
            <v>554.98</v>
          </cell>
          <cell r="Q275">
            <v>19</v>
          </cell>
          <cell r="R275">
            <v>80</v>
          </cell>
          <cell r="S275"/>
          <cell r="T275">
            <v>81</v>
          </cell>
          <cell r="U275">
            <v>449.53380000000004</v>
          </cell>
          <cell r="V275">
            <v>554.98</v>
          </cell>
          <cell r="W275">
            <v>80</v>
          </cell>
          <cell r="X275">
            <v>0</v>
          </cell>
          <cell r="Y275">
            <v>0</v>
          </cell>
          <cell r="Z275">
            <v>0</v>
          </cell>
          <cell r="AA275">
            <v>80</v>
          </cell>
          <cell r="AB275">
            <v>44398.400000000001</v>
          </cell>
        </row>
        <row r="276">
          <cell r="L276" t="str">
            <v>C31436</v>
          </cell>
          <cell r="M276">
            <v>6</v>
          </cell>
          <cell r="N276">
            <v>44534</v>
          </cell>
          <cell r="O276">
            <v>15</v>
          </cell>
          <cell r="P276">
            <v>1011.29</v>
          </cell>
          <cell r="Q276">
            <v>18</v>
          </cell>
          <cell r="R276">
            <v>83</v>
          </cell>
          <cell r="S276"/>
          <cell r="T276">
            <v>82</v>
          </cell>
          <cell r="U276">
            <v>829.25779999999997</v>
          </cell>
          <cell r="V276">
            <v>1011.29</v>
          </cell>
          <cell r="W276">
            <v>80</v>
          </cell>
          <cell r="X276">
            <v>0</v>
          </cell>
          <cell r="Y276">
            <v>0</v>
          </cell>
          <cell r="Z276">
            <v>0</v>
          </cell>
          <cell r="AA276">
            <v>80</v>
          </cell>
          <cell r="AB276">
            <v>80903.199999999997</v>
          </cell>
        </row>
        <row r="277">
          <cell r="L277" t="str">
            <v>C31437</v>
          </cell>
          <cell r="M277">
            <v>4</v>
          </cell>
          <cell r="N277">
            <v>44534</v>
          </cell>
          <cell r="O277">
            <v>11</v>
          </cell>
          <cell r="P277">
            <v>733.6</v>
          </cell>
          <cell r="Q277">
            <v>18</v>
          </cell>
          <cell r="R277">
            <v>87</v>
          </cell>
          <cell r="S277"/>
          <cell r="T277">
            <v>82</v>
          </cell>
          <cell r="U277">
            <v>601.55200000000002</v>
          </cell>
          <cell r="V277">
            <v>733.6</v>
          </cell>
          <cell r="W277">
            <v>80</v>
          </cell>
          <cell r="X277">
            <v>0</v>
          </cell>
          <cell r="Y277">
            <v>2</v>
          </cell>
          <cell r="Z277">
            <v>0</v>
          </cell>
          <cell r="AA277">
            <v>82</v>
          </cell>
          <cell r="AB277">
            <v>60155.200000000004</v>
          </cell>
        </row>
        <row r="278">
          <cell r="L278" t="str">
            <v>C31438</v>
          </cell>
          <cell r="M278">
            <v>3</v>
          </cell>
          <cell r="N278">
            <v>44534</v>
          </cell>
          <cell r="O278">
            <v>10</v>
          </cell>
          <cell r="P278">
            <v>705.43</v>
          </cell>
          <cell r="Q278">
            <v>19</v>
          </cell>
          <cell r="R278">
            <v>80</v>
          </cell>
          <cell r="S278"/>
          <cell r="T278">
            <v>81</v>
          </cell>
          <cell r="U278">
            <v>571.39829999999995</v>
          </cell>
          <cell r="V278">
            <v>705.43</v>
          </cell>
          <cell r="W278">
            <v>80</v>
          </cell>
          <cell r="X278">
            <v>0</v>
          </cell>
          <cell r="Y278">
            <v>0</v>
          </cell>
          <cell r="Z278">
            <v>0</v>
          </cell>
          <cell r="AA278">
            <v>80</v>
          </cell>
          <cell r="AB278">
            <v>56434.399999999994</v>
          </cell>
        </row>
        <row r="279">
          <cell r="L279" t="str">
            <v>C31475</v>
          </cell>
          <cell r="M279">
            <v>20</v>
          </cell>
          <cell r="N279">
            <v>44534</v>
          </cell>
          <cell r="O279">
            <v>43</v>
          </cell>
          <cell r="P279">
            <v>3018.07</v>
          </cell>
          <cell r="Q279">
            <v>10</v>
          </cell>
          <cell r="R279">
            <v>88</v>
          </cell>
          <cell r="S279"/>
          <cell r="T279">
            <v>90</v>
          </cell>
          <cell r="U279">
            <v>2716.2629999999999</v>
          </cell>
          <cell r="V279">
            <v>3018.07</v>
          </cell>
          <cell r="W279">
            <v>80</v>
          </cell>
          <cell r="X279">
            <v>0</v>
          </cell>
          <cell r="Y279">
            <v>2</v>
          </cell>
          <cell r="Z279">
            <v>0</v>
          </cell>
          <cell r="AA279">
            <v>82</v>
          </cell>
          <cell r="AB279">
            <v>247481.74000000002</v>
          </cell>
        </row>
        <row r="280">
          <cell r="L280" t="str">
            <v>C31476</v>
          </cell>
          <cell r="M280">
            <v>5</v>
          </cell>
          <cell r="N280">
            <v>44534</v>
          </cell>
          <cell r="O280">
            <v>43</v>
          </cell>
          <cell r="P280">
            <v>3017.61</v>
          </cell>
          <cell r="Q280">
            <v>10</v>
          </cell>
          <cell r="R280">
            <v>90</v>
          </cell>
          <cell r="S280"/>
          <cell r="T280">
            <v>90</v>
          </cell>
          <cell r="U280">
            <v>2715.8490000000002</v>
          </cell>
          <cell r="V280">
            <v>3017.61</v>
          </cell>
          <cell r="W280">
            <v>80</v>
          </cell>
          <cell r="X280">
            <v>0</v>
          </cell>
          <cell r="Y280">
            <v>2</v>
          </cell>
          <cell r="Z280">
            <v>0</v>
          </cell>
          <cell r="AA280">
            <v>82</v>
          </cell>
          <cell r="AB280">
            <v>247444.02000000002</v>
          </cell>
        </row>
        <row r="281">
          <cell r="L281" t="str">
            <v>C31477</v>
          </cell>
          <cell r="M281">
            <v>5</v>
          </cell>
          <cell r="N281">
            <v>44534</v>
          </cell>
          <cell r="O281">
            <v>42</v>
          </cell>
          <cell r="P281">
            <v>2945.3</v>
          </cell>
          <cell r="Q281">
            <v>10</v>
          </cell>
          <cell r="R281">
            <v>83</v>
          </cell>
          <cell r="S281"/>
          <cell r="T281">
            <v>90</v>
          </cell>
          <cell r="U281">
            <v>2650.77</v>
          </cell>
          <cell r="V281">
            <v>2945.3</v>
          </cell>
          <cell r="W281">
            <v>80</v>
          </cell>
          <cell r="X281">
            <v>0</v>
          </cell>
          <cell r="Y281">
            <v>0</v>
          </cell>
          <cell r="Z281">
            <v>0</v>
          </cell>
          <cell r="AA281">
            <v>80</v>
          </cell>
          <cell r="AB281">
            <v>235624</v>
          </cell>
        </row>
        <row r="282">
          <cell r="L282" t="str">
            <v>C31479</v>
          </cell>
          <cell r="M282">
            <v>11</v>
          </cell>
          <cell r="N282">
            <v>44534</v>
          </cell>
          <cell r="O282">
            <v>43</v>
          </cell>
          <cell r="P282">
            <v>3011.92</v>
          </cell>
          <cell r="Q282">
            <v>11</v>
          </cell>
          <cell r="R282">
            <v>81</v>
          </cell>
          <cell r="S282"/>
          <cell r="T282">
            <v>89</v>
          </cell>
          <cell r="U282">
            <v>2680.6088</v>
          </cell>
          <cell r="V282">
            <v>3011.92</v>
          </cell>
          <cell r="W282">
            <v>80</v>
          </cell>
          <cell r="X282">
            <v>0</v>
          </cell>
          <cell r="Y282">
            <v>0</v>
          </cell>
          <cell r="Z282">
            <v>0</v>
          </cell>
          <cell r="AA282">
            <v>80</v>
          </cell>
          <cell r="AB282">
            <v>240953.60000000001</v>
          </cell>
        </row>
        <row r="283">
          <cell r="L283" t="str">
            <v>C31439</v>
          </cell>
          <cell r="M283">
            <v>4</v>
          </cell>
          <cell r="N283">
            <v>44533</v>
          </cell>
          <cell r="O283">
            <v>6</v>
          </cell>
          <cell r="P283">
            <v>420.14</v>
          </cell>
          <cell r="Q283">
            <v>6</v>
          </cell>
          <cell r="R283">
            <v>82</v>
          </cell>
          <cell r="S283"/>
          <cell r="T283">
            <v>94</v>
          </cell>
          <cell r="U283">
            <v>394.93159999999995</v>
          </cell>
          <cell r="V283">
            <v>420.14</v>
          </cell>
          <cell r="W283">
            <v>80</v>
          </cell>
          <cell r="X283">
            <v>3.2</v>
          </cell>
          <cell r="Y283">
            <v>0</v>
          </cell>
          <cell r="Z283">
            <v>0</v>
          </cell>
          <cell r="AA283">
            <v>83.2</v>
          </cell>
          <cell r="AB283">
            <v>34955.648000000001</v>
          </cell>
        </row>
        <row r="284">
          <cell r="L284" t="str">
            <v>C31440</v>
          </cell>
          <cell r="M284">
            <v>20</v>
          </cell>
          <cell r="N284">
            <v>44533</v>
          </cell>
          <cell r="O284">
            <v>48</v>
          </cell>
          <cell r="P284">
            <v>3319.75</v>
          </cell>
          <cell r="Q284">
            <v>8.8974832450322374</v>
          </cell>
          <cell r="R284">
            <v>83</v>
          </cell>
          <cell r="S284"/>
          <cell r="T284">
            <v>91.102516754967766</v>
          </cell>
          <cell r="U284">
            <v>3024.3757999730424</v>
          </cell>
          <cell r="V284">
            <v>3319.75</v>
          </cell>
          <cell r="W284">
            <v>80</v>
          </cell>
          <cell r="X284">
            <v>0.8</v>
          </cell>
          <cell r="Y284">
            <v>0</v>
          </cell>
          <cell r="Z284">
            <v>0</v>
          </cell>
          <cell r="AA284">
            <v>80.8</v>
          </cell>
          <cell r="AB284">
            <v>268235.8</v>
          </cell>
        </row>
        <row r="285">
          <cell r="L285" t="str">
            <v>C31441</v>
          </cell>
          <cell r="M285">
            <v>3</v>
          </cell>
          <cell r="N285">
            <v>44533</v>
          </cell>
          <cell r="O285">
            <v>3</v>
          </cell>
          <cell r="P285">
            <v>174.72</v>
          </cell>
          <cell r="Q285">
            <v>15</v>
          </cell>
          <cell r="R285">
            <v>80</v>
          </cell>
          <cell r="S285"/>
          <cell r="T285">
            <v>85</v>
          </cell>
          <cell r="U285">
            <v>148.512</v>
          </cell>
          <cell r="V285">
            <v>174.72</v>
          </cell>
          <cell r="W285">
            <v>80</v>
          </cell>
          <cell r="X285">
            <v>0</v>
          </cell>
          <cell r="Y285">
            <v>0</v>
          </cell>
          <cell r="Z285">
            <v>0</v>
          </cell>
          <cell r="AA285">
            <v>80</v>
          </cell>
          <cell r="AB285">
            <v>13977.6</v>
          </cell>
        </row>
        <row r="286">
          <cell r="L286" t="str">
            <v>C31442</v>
          </cell>
          <cell r="M286">
            <v>10</v>
          </cell>
          <cell r="N286">
            <v>44533</v>
          </cell>
          <cell r="O286">
            <v>14</v>
          </cell>
          <cell r="P286">
            <v>964.68</v>
          </cell>
          <cell r="Q286">
            <v>16.124983625857098</v>
          </cell>
          <cell r="R286">
            <v>82</v>
          </cell>
          <cell r="S286"/>
          <cell r="T286">
            <v>83.875016374142902</v>
          </cell>
          <cell r="U286">
            <v>809.1255079580817</v>
          </cell>
          <cell r="V286">
            <v>964.68</v>
          </cell>
          <cell r="W286">
            <v>80</v>
          </cell>
          <cell r="X286">
            <v>0</v>
          </cell>
          <cell r="Y286">
            <v>0</v>
          </cell>
          <cell r="Z286">
            <v>0</v>
          </cell>
          <cell r="AA286">
            <v>80</v>
          </cell>
          <cell r="AB286">
            <v>77174.399999999994</v>
          </cell>
        </row>
        <row r="287">
          <cell r="L287" t="str">
            <v>C31443</v>
          </cell>
          <cell r="M287">
            <v>9</v>
          </cell>
          <cell r="N287">
            <v>44533</v>
          </cell>
          <cell r="O287">
            <v>19</v>
          </cell>
          <cell r="P287">
            <v>1282.29</v>
          </cell>
          <cell r="Q287">
            <v>20.401774616821335</v>
          </cell>
          <cell r="R287">
            <v>80</v>
          </cell>
          <cell r="S287"/>
          <cell r="T287">
            <v>79.598225383178658</v>
          </cell>
          <cell r="U287">
            <v>1020.6800842659617</v>
          </cell>
          <cell r="V287">
            <v>1282.29</v>
          </cell>
          <cell r="W287">
            <v>80</v>
          </cell>
          <cell r="X287">
            <v>0</v>
          </cell>
          <cell r="Y287">
            <v>0</v>
          </cell>
          <cell r="Z287">
            <v>0</v>
          </cell>
          <cell r="AA287">
            <v>80</v>
          </cell>
          <cell r="AB287">
            <v>102583.2</v>
          </cell>
        </row>
        <row r="288">
          <cell r="L288" t="str">
            <v>C31444</v>
          </cell>
          <cell r="M288">
            <v>19</v>
          </cell>
          <cell r="N288">
            <v>44534</v>
          </cell>
          <cell r="O288">
            <v>43</v>
          </cell>
          <cell r="P288">
            <v>2981.81</v>
          </cell>
          <cell r="Q288">
            <v>19</v>
          </cell>
          <cell r="R288">
            <v>81</v>
          </cell>
          <cell r="S288"/>
          <cell r="T288">
            <v>81</v>
          </cell>
          <cell r="U288">
            <v>2415.2660999999998</v>
          </cell>
          <cell r="V288">
            <v>2981.81</v>
          </cell>
          <cell r="W288">
            <v>80</v>
          </cell>
          <cell r="X288">
            <v>0</v>
          </cell>
          <cell r="Y288">
            <v>0</v>
          </cell>
          <cell r="Z288">
            <v>0</v>
          </cell>
          <cell r="AA288">
            <v>80</v>
          </cell>
          <cell r="AB288">
            <v>238544.8</v>
          </cell>
        </row>
        <row r="289">
          <cell r="L289" t="str">
            <v>C31445</v>
          </cell>
          <cell r="M289">
            <v>18</v>
          </cell>
          <cell r="N289">
            <v>44533</v>
          </cell>
          <cell r="O289">
            <v>46</v>
          </cell>
          <cell r="P289">
            <v>3191.81</v>
          </cell>
          <cell r="Q289">
            <v>6.6460026656341027</v>
          </cell>
          <cell r="R289">
            <v>82</v>
          </cell>
          <cell r="S289"/>
          <cell r="T289">
            <v>93.3539973343659</v>
          </cell>
          <cell r="U289">
            <v>2979.6822223180243</v>
          </cell>
          <cell r="V289">
            <v>3191.81</v>
          </cell>
          <cell r="W289">
            <v>80</v>
          </cell>
          <cell r="X289">
            <v>2.4</v>
          </cell>
          <cell r="Y289">
            <v>0</v>
          </cell>
          <cell r="Z289">
            <v>0</v>
          </cell>
          <cell r="AA289">
            <v>82.4</v>
          </cell>
          <cell r="AB289">
            <v>263005.14400000003</v>
          </cell>
        </row>
        <row r="290">
          <cell r="L290" t="str">
            <v>C31446</v>
          </cell>
          <cell r="M290">
            <v>4</v>
          </cell>
          <cell r="N290">
            <v>44533</v>
          </cell>
          <cell r="O290">
            <v>4</v>
          </cell>
          <cell r="P290">
            <v>222.97</v>
          </cell>
          <cell r="Q290">
            <v>11.447210389132103</v>
          </cell>
          <cell r="R290">
            <v>86</v>
          </cell>
          <cell r="S290"/>
          <cell r="T290">
            <v>88.552789610867904</v>
          </cell>
          <cell r="U290">
            <v>197.44615499535215</v>
          </cell>
          <cell r="V290">
            <v>222.97</v>
          </cell>
          <cell r="W290">
            <v>80</v>
          </cell>
          <cell r="X290">
            <v>0</v>
          </cell>
          <cell r="Y290">
            <v>2</v>
          </cell>
          <cell r="Z290">
            <v>0</v>
          </cell>
          <cell r="AA290">
            <v>82</v>
          </cell>
          <cell r="AB290">
            <v>18283.54</v>
          </cell>
        </row>
        <row r="291">
          <cell r="L291" t="str">
            <v>C31795</v>
          </cell>
          <cell r="M291">
            <v>7</v>
          </cell>
          <cell r="N291">
            <v>44539</v>
          </cell>
          <cell r="O291">
            <v>8</v>
          </cell>
          <cell r="P291">
            <v>509.48</v>
          </cell>
          <cell r="Q291">
            <v>11.598270857120394</v>
          </cell>
          <cell r="R291">
            <v>91</v>
          </cell>
          <cell r="S291"/>
          <cell r="T291">
            <v>88.401729142879603</v>
          </cell>
          <cell r="U291">
            <v>450.38912963714307</v>
          </cell>
          <cell r="V291">
            <v>509.48</v>
          </cell>
          <cell r="W291">
            <v>80</v>
          </cell>
          <cell r="X291">
            <v>0</v>
          </cell>
          <cell r="Y291">
            <v>2</v>
          </cell>
          <cell r="Z291">
            <v>0</v>
          </cell>
          <cell r="AA291">
            <v>82</v>
          </cell>
          <cell r="AB291">
            <v>41777.360000000001</v>
          </cell>
        </row>
        <row r="292">
          <cell r="L292" t="str">
            <v>C32073</v>
          </cell>
          <cell r="M292">
            <v>0</v>
          </cell>
          <cell r="N292">
            <v>44526</v>
          </cell>
          <cell r="O292">
            <v>13</v>
          </cell>
          <cell r="P292">
            <v>923.63</v>
          </cell>
          <cell r="Q292">
            <v>20</v>
          </cell>
          <cell r="R292">
            <v>83</v>
          </cell>
          <cell r="S292"/>
          <cell r="T292">
            <v>80</v>
          </cell>
          <cell r="U292">
            <v>738.904</v>
          </cell>
          <cell r="V292">
            <v>923.63</v>
          </cell>
          <cell r="W292">
            <v>80</v>
          </cell>
          <cell r="X292">
            <v>0</v>
          </cell>
          <cell r="Y292">
            <v>0</v>
          </cell>
          <cell r="Z292">
            <v>0</v>
          </cell>
          <cell r="AA292">
            <v>80</v>
          </cell>
          <cell r="AB292">
            <v>73890.399999999994</v>
          </cell>
        </row>
        <row r="293">
          <cell r="L293" t="str">
            <v>C32074</v>
          </cell>
          <cell r="M293"/>
          <cell r="N293">
            <v>44526</v>
          </cell>
          <cell r="O293">
            <v>21</v>
          </cell>
          <cell r="P293">
            <v>1449.42</v>
          </cell>
          <cell r="Q293">
            <v>17.566192013225798</v>
          </cell>
          <cell r="R293">
            <v>80</v>
          </cell>
          <cell r="S293"/>
          <cell r="T293">
            <v>82.433807986774198</v>
          </cell>
          <cell r="U293">
            <v>1194.8120997219025</v>
          </cell>
          <cell r="V293">
            <v>1449.42</v>
          </cell>
          <cell r="W293">
            <v>80</v>
          </cell>
          <cell r="X293">
            <v>0</v>
          </cell>
          <cell r="Y293">
            <v>0</v>
          </cell>
          <cell r="Z293">
            <v>0</v>
          </cell>
          <cell r="AA293">
            <v>80</v>
          </cell>
          <cell r="AB293">
            <v>115953.60000000001</v>
          </cell>
        </row>
        <row r="294">
          <cell r="L294" t="str">
            <v>C32075</v>
          </cell>
          <cell r="M294">
            <v>0</v>
          </cell>
          <cell r="N294">
            <v>44526</v>
          </cell>
          <cell r="O294">
            <v>47</v>
          </cell>
          <cell r="P294">
            <v>3290.74</v>
          </cell>
          <cell r="Q294">
            <v>15.995125590885726</v>
          </cell>
          <cell r="R294">
            <v>82</v>
          </cell>
          <cell r="S294"/>
          <cell r="T294">
            <v>84.004874409114279</v>
          </cell>
          <cell r="U294">
            <v>2764.3820041304875</v>
          </cell>
          <cell r="V294">
            <v>3290.74</v>
          </cell>
          <cell r="W294">
            <v>80</v>
          </cell>
          <cell r="X294">
            <v>0</v>
          </cell>
          <cell r="Y294">
            <v>0</v>
          </cell>
          <cell r="Z294">
            <v>0</v>
          </cell>
          <cell r="AA294">
            <v>80</v>
          </cell>
          <cell r="AB294">
            <v>263259.19999999995</v>
          </cell>
        </row>
        <row r="295">
          <cell r="L295" t="str">
            <v>C32076</v>
          </cell>
          <cell r="M295">
            <v>0</v>
          </cell>
          <cell r="N295">
            <v>44550</v>
          </cell>
          <cell r="O295">
            <v>3</v>
          </cell>
          <cell r="P295">
            <v>218.34</v>
          </cell>
          <cell r="Q295">
            <v>6</v>
          </cell>
          <cell r="R295">
            <v>87</v>
          </cell>
          <cell r="S295"/>
          <cell r="T295">
            <v>94</v>
          </cell>
          <cell r="U295">
            <v>205.2396</v>
          </cell>
          <cell r="V295">
            <v>218.34</v>
          </cell>
          <cell r="W295">
            <v>80</v>
          </cell>
          <cell r="X295">
            <v>3.2</v>
          </cell>
          <cell r="Y295">
            <v>2</v>
          </cell>
          <cell r="Z295">
            <v>0</v>
          </cell>
          <cell r="AA295">
            <v>85.2</v>
          </cell>
          <cell r="AB295">
            <v>18602.567999999999</v>
          </cell>
        </row>
        <row r="296">
          <cell r="L296" t="str">
            <v>C32077</v>
          </cell>
          <cell r="M296">
            <v>0</v>
          </cell>
          <cell r="N296">
            <v>44526</v>
          </cell>
          <cell r="O296">
            <v>24</v>
          </cell>
          <cell r="P296">
            <v>1653.49</v>
          </cell>
          <cell r="Q296">
            <v>15.750671908921596</v>
          </cell>
          <cell r="R296">
            <v>80</v>
          </cell>
          <cell r="S296"/>
          <cell r="T296">
            <v>84.249328091078411</v>
          </cell>
          <cell r="U296">
            <v>1393.0542150531724</v>
          </cell>
          <cell r="V296">
            <v>1653.49</v>
          </cell>
          <cell r="W296">
            <v>80</v>
          </cell>
          <cell r="X296">
            <v>0</v>
          </cell>
          <cell r="Y296">
            <v>0</v>
          </cell>
          <cell r="Z296">
            <v>0</v>
          </cell>
          <cell r="AA296">
            <v>80</v>
          </cell>
          <cell r="AB296">
            <v>132279.20000000001</v>
          </cell>
        </row>
        <row r="297">
          <cell r="L297" t="str">
            <v>C32081</v>
          </cell>
          <cell r="M297"/>
          <cell r="N297">
            <v>44527</v>
          </cell>
          <cell r="O297">
            <v>21</v>
          </cell>
          <cell r="P297">
            <v>1442.18</v>
          </cell>
          <cell r="Q297">
            <v>6</v>
          </cell>
          <cell r="R297">
            <v>84</v>
          </cell>
          <cell r="S297"/>
          <cell r="T297">
            <v>94</v>
          </cell>
          <cell r="U297">
            <v>1355.6492000000001</v>
          </cell>
          <cell r="V297">
            <v>1442.18</v>
          </cell>
          <cell r="W297">
            <v>80</v>
          </cell>
          <cell r="X297">
            <v>3.2</v>
          </cell>
          <cell r="Y297">
            <v>0</v>
          </cell>
          <cell r="Z297">
            <v>0</v>
          </cell>
          <cell r="AA297">
            <v>83.2</v>
          </cell>
          <cell r="AB297">
            <v>119989.376</v>
          </cell>
        </row>
        <row r="298">
          <cell r="L298" t="str">
            <v>C32082</v>
          </cell>
          <cell r="M298"/>
          <cell r="N298">
            <v>44533</v>
          </cell>
          <cell r="O298">
            <v>1</v>
          </cell>
          <cell r="P298">
            <v>55.22</v>
          </cell>
          <cell r="Q298">
            <v>16</v>
          </cell>
          <cell r="R298">
            <v>80</v>
          </cell>
          <cell r="S298"/>
          <cell r="T298">
            <v>84</v>
          </cell>
          <cell r="U298">
            <v>46.384799999999998</v>
          </cell>
          <cell r="V298">
            <v>55.22</v>
          </cell>
          <cell r="W298">
            <v>80</v>
          </cell>
          <cell r="X298">
            <v>0</v>
          </cell>
          <cell r="Y298">
            <v>0</v>
          </cell>
          <cell r="Z298">
            <v>0</v>
          </cell>
          <cell r="AA298">
            <v>80</v>
          </cell>
          <cell r="AB298">
            <v>4417.6000000000004</v>
          </cell>
        </row>
        <row r="299">
          <cell r="L299" t="str">
            <v>C32201</v>
          </cell>
          <cell r="M299">
            <v>0</v>
          </cell>
          <cell r="N299">
            <v>44550</v>
          </cell>
          <cell r="O299">
            <v>20</v>
          </cell>
          <cell r="P299">
            <v>1349.86</v>
          </cell>
          <cell r="Q299">
            <v>7.4117179215497613</v>
          </cell>
          <cell r="R299">
            <v>87</v>
          </cell>
          <cell r="S299"/>
          <cell r="T299">
            <v>92.588282078450234</v>
          </cell>
          <cell r="U299">
            <v>1249.8121844641682</v>
          </cell>
          <cell r="V299">
            <v>1349.86</v>
          </cell>
          <cell r="W299">
            <v>80</v>
          </cell>
          <cell r="X299">
            <v>2.4</v>
          </cell>
          <cell r="Y299">
            <v>2</v>
          </cell>
          <cell r="Z299">
            <v>0</v>
          </cell>
          <cell r="AA299">
            <v>84.4</v>
          </cell>
          <cell r="AB299">
            <v>113928.18399999999</v>
          </cell>
        </row>
        <row r="300">
          <cell r="L300" t="str">
            <v>C32202</v>
          </cell>
          <cell r="M300">
            <v>0</v>
          </cell>
          <cell r="N300">
            <v>44550</v>
          </cell>
          <cell r="O300">
            <v>2</v>
          </cell>
          <cell r="P300">
            <v>128.36000000000001</v>
          </cell>
          <cell r="Q300">
            <v>7.1340185684264492</v>
          </cell>
          <cell r="R300">
            <v>83</v>
          </cell>
          <cell r="S300"/>
          <cell r="T300">
            <v>92.865981431573545</v>
          </cell>
          <cell r="U300">
            <v>119.20277376556781</v>
          </cell>
          <cell r="V300">
            <v>128.36000000000001</v>
          </cell>
          <cell r="W300">
            <v>80</v>
          </cell>
          <cell r="X300">
            <v>2.4</v>
          </cell>
          <cell r="Y300">
            <v>0</v>
          </cell>
          <cell r="Z300">
            <v>0</v>
          </cell>
          <cell r="AA300">
            <v>82.4</v>
          </cell>
          <cell r="AB300">
            <v>10576.864000000001</v>
          </cell>
        </row>
        <row r="301">
          <cell r="L301" t="str">
            <v>C32203</v>
          </cell>
          <cell r="M301">
            <v>0</v>
          </cell>
          <cell r="N301">
            <v>44550</v>
          </cell>
          <cell r="O301">
            <v>4</v>
          </cell>
          <cell r="P301">
            <v>236.06</v>
          </cell>
          <cell r="Q301">
            <v>13.886626617467529</v>
          </cell>
          <cell r="R301">
            <v>89</v>
          </cell>
          <cell r="S301"/>
          <cell r="T301">
            <v>86.113373382532473</v>
          </cell>
          <cell r="U301">
            <v>203.27922920680615</v>
          </cell>
          <cell r="V301">
            <v>236.06</v>
          </cell>
          <cell r="W301">
            <v>80</v>
          </cell>
          <cell r="X301">
            <v>0</v>
          </cell>
          <cell r="Y301">
            <v>2</v>
          </cell>
          <cell r="Z301">
            <v>0</v>
          </cell>
          <cell r="AA301">
            <v>82</v>
          </cell>
          <cell r="AB301">
            <v>19356.920000000002</v>
          </cell>
        </row>
        <row r="302">
          <cell r="L302" t="str">
            <v>C32217</v>
          </cell>
          <cell r="M302">
            <v>0</v>
          </cell>
          <cell r="N302">
            <v>44550</v>
          </cell>
          <cell r="O302">
            <v>5</v>
          </cell>
          <cell r="P302">
            <v>313.36</v>
          </cell>
          <cell r="Q302">
            <v>6</v>
          </cell>
          <cell r="R302">
            <v>85</v>
          </cell>
          <cell r="S302"/>
          <cell r="T302">
            <v>94</v>
          </cell>
          <cell r="U302">
            <v>294.55840000000001</v>
          </cell>
          <cell r="V302">
            <v>313.36</v>
          </cell>
          <cell r="W302">
            <v>80</v>
          </cell>
          <cell r="X302">
            <v>3.2</v>
          </cell>
          <cell r="Y302">
            <v>2</v>
          </cell>
          <cell r="Z302">
            <v>0</v>
          </cell>
          <cell r="AA302">
            <v>85.2</v>
          </cell>
          <cell r="AB302">
            <v>26698.272000000001</v>
          </cell>
        </row>
        <row r="303">
          <cell r="L303" t="str">
            <v>C31480</v>
          </cell>
          <cell r="M303">
            <v>12</v>
          </cell>
          <cell r="N303">
            <v>44550</v>
          </cell>
          <cell r="O303">
            <v>49</v>
          </cell>
          <cell r="P303">
            <v>3448.24</v>
          </cell>
          <cell r="Q303">
            <v>13</v>
          </cell>
          <cell r="R303">
            <v>87</v>
          </cell>
          <cell r="S303"/>
          <cell r="T303">
            <v>87</v>
          </cell>
          <cell r="U303">
            <v>2999.9688000000001</v>
          </cell>
          <cell r="V303">
            <v>3448.24</v>
          </cell>
          <cell r="W303">
            <v>80</v>
          </cell>
          <cell r="X303">
            <v>0</v>
          </cell>
          <cell r="Y303">
            <v>2</v>
          </cell>
          <cell r="Z303">
            <v>0</v>
          </cell>
          <cell r="AA303">
            <v>82</v>
          </cell>
          <cell r="AB303">
            <v>282755.68</v>
          </cell>
        </row>
        <row r="304">
          <cell r="L304" t="str">
            <v>C31481</v>
          </cell>
          <cell r="M304">
            <v>10</v>
          </cell>
          <cell r="N304">
            <v>44550</v>
          </cell>
          <cell r="O304">
            <v>75</v>
          </cell>
          <cell r="P304">
            <v>5243.98</v>
          </cell>
          <cell r="Q304">
            <v>9</v>
          </cell>
          <cell r="R304">
            <v>83</v>
          </cell>
          <cell r="S304"/>
          <cell r="T304">
            <v>91</v>
          </cell>
          <cell r="U304">
            <v>4772.0217999999995</v>
          </cell>
          <cell r="V304">
            <v>5243.98</v>
          </cell>
          <cell r="W304">
            <v>80</v>
          </cell>
          <cell r="X304">
            <v>0.8</v>
          </cell>
          <cell r="Y304">
            <v>0</v>
          </cell>
          <cell r="Z304">
            <v>0</v>
          </cell>
          <cell r="AA304">
            <v>80.8</v>
          </cell>
          <cell r="AB304">
            <v>423713.58399999997</v>
          </cell>
        </row>
        <row r="305">
          <cell r="L305" t="str">
            <v>C31482</v>
          </cell>
          <cell r="M305">
            <v>5</v>
          </cell>
          <cell r="N305">
            <v>44550</v>
          </cell>
          <cell r="O305">
            <v>19</v>
          </cell>
          <cell r="P305">
            <v>1317.7</v>
          </cell>
          <cell r="Q305">
            <v>8</v>
          </cell>
          <cell r="R305">
            <v>89</v>
          </cell>
          <cell r="S305"/>
          <cell r="T305">
            <v>92</v>
          </cell>
          <cell r="U305">
            <v>1212.2840000000001</v>
          </cell>
          <cell r="V305">
            <v>1317.7</v>
          </cell>
          <cell r="W305">
            <v>80</v>
          </cell>
          <cell r="X305">
            <v>1.6</v>
          </cell>
          <cell r="Y305">
            <v>2</v>
          </cell>
          <cell r="Z305">
            <v>0</v>
          </cell>
          <cell r="AA305">
            <v>83.6</v>
          </cell>
          <cell r="AB305">
            <v>110159.72</v>
          </cell>
        </row>
        <row r="306">
          <cell r="L306" t="str">
            <v>C32221</v>
          </cell>
          <cell r="M306">
            <v>0</v>
          </cell>
          <cell r="N306">
            <v>44550</v>
          </cell>
          <cell r="O306">
            <v>4</v>
          </cell>
          <cell r="P306">
            <v>274.8</v>
          </cell>
          <cell r="Q306">
            <v>26</v>
          </cell>
          <cell r="R306">
            <v>82</v>
          </cell>
          <cell r="S306"/>
          <cell r="T306">
            <v>74</v>
          </cell>
          <cell r="U306">
            <v>203.352</v>
          </cell>
          <cell r="V306">
            <v>274.8</v>
          </cell>
          <cell r="W306">
            <v>80</v>
          </cell>
          <cell r="X306">
            <v>-8.8000000000000007</v>
          </cell>
          <cell r="Y306">
            <v>0</v>
          </cell>
          <cell r="Z306">
            <v>0</v>
          </cell>
          <cell r="AA306">
            <v>71.2</v>
          </cell>
          <cell r="AB306">
            <v>19565.760000000002</v>
          </cell>
        </row>
        <row r="307">
          <cell r="L307" t="str">
            <v>C31474</v>
          </cell>
          <cell r="M307">
            <v>29</v>
          </cell>
          <cell r="N307">
            <v>44550</v>
          </cell>
          <cell r="O307">
            <v>103</v>
          </cell>
          <cell r="P307">
            <v>7180.65</v>
          </cell>
          <cell r="Q307">
            <v>10</v>
          </cell>
          <cell r="R307">
            <v>80</v>
          </cell>
          <cell r="S307"/>
          <cell r="T307">
            <v>90</v>
          </cell>
          <cell r="U307">
            <v>6462.585</v>
          </cell>
          <cell r="V307">
            <v>7180.65</v>
          </cell>
          <cell r="W307">
            <v>80</v>
          </cell>
          <cell r="X307">
            <v>0</v>
          </cell>
          <cell r="Y307">
            <v>0</v>
          </cell>
          <cell r="Z307">
            <v>0</v>
          </cell>
          <cell r="AA307">
            <v>80</v>
          </cell>
          <cell r="AB307">
            <v>574452</v>
          </cell>
        </row>
        <row r="308">
          <cell r="L308" t="str">
            <v>C31478</v>
          </cell>
          <cell r="M308">
            <v>5</v>
          </cell>
          <cell r="N308">
            <v>44550</v>
          </cell>
          <cell r="O308">
            <v>12</v>
          </cell>
          <cell r="P308">
            <v>798.26</v>
          </cell>
          <cell r="Q308">
            <v>17</v>
          </cell>
          <cell r="R308">
            <v>81</v>
          </cell>
          <cell r="S308"/>
          <cell r="T308">
            <v>83</v>
          </cell>
          <cell r="U308">
            <v>662.55579999999998</v>
          </cell>
          <cell r="V308">
            <v>798.26</v>
          </cell>
          <cell r="W308">
            <v>80</v>
          </cell>
          <cell r="X308">
            <v>-1.6</v>
          </cell>
          <cell r="Y308">
            <v>0</v>
          </cell>
          <cell r="Z308">
            <v>0</v>
          </cell>
          <cell r="AA308">
            <v>78.400000000000006</v>
          </cell>
          <cell r="AB308">
            <v>62583.584000000003</v>
          </cell>
        </row>
        <row r="309">
          <cell r="L309" t="str">
            <v>C32218</v>
          </cell>
          <cell r="M309">
            <v>0</v>
          </cell>
          <cell r="N309">
            <v>44545</v>
          </cell>
          <cell r="O309">
            <v>6</v>
          </cell>
          <cell r="P309">
            <v>369.78</v>
          </cell>
          <cell r="Q309">
            <v>15.706135365386711</v>
          </cell>
          <cell r="R309">
            <v>96</v>
          </cell>
          <cell r="S309"/>
          <cell r="T309">
            <v>84.293864634613286</v>
          </cell>
          <cell r="U309">
            <v>311.70185264587298</v>
          </cell>
          <cell r="V309">
            <v>369.78</v>
          </cell>
          <cell r="W309">
            <v>80</v>
          </cell>
          <cell r="X309">
            <v>0</v>
          </cell>
          <cell r="Y309">
            <v>2</v>
          </cell>
          <cell r="Z309">
            <v>0</v>
          </cell>
          <cell r="AA309">
            <v>82</v>
          </cell>
          <cell r="AB309">
            <v>30321.96</v>
          </cell>
        </row>
        <row r="310">
          <cell r="L310" t="str">
            <v>C32219</v>
          </cell>
          <cell r="M310">
            <v>0</v>
          </cell>
          <cell r="N310">
            <v>44550</v>
          </cell>
          <cell r="O310">
            <v>38</v>
          </cell>
          <cell r="P310">
            <v>2655.38</v>
          </cell>
          <cell r="Q310">
            <v>7.4474715754915026</v>
          </cell>
          <cell r="R310">
            <v>85</v>
          </cell>
          <cell r="S310"/>
          <cell r="T310">
            <v>92.552528424508495</v>
          </cell>
          <cell r="U310">
            <v>2457.6213292787138</v>
          </cell>
          <cell r="V310">
            <v>2655.38</v>
          </cell>
          <cell r="W310">
            <v>80</v>
          </cell>
          <cell r="X310">
            <v>2.4</v>
          </cell>
          <cell r="Y310">
            <v>2</v>
          </cell>
          <cell r="Z310">
            <v>0</v>
          </cell>
          <cell r="AA310">
            <v>84.4</v>
          </cell>
          <cell r="AB310">
            <v>224114.07200000001</v>
          </cell>
        </row>
        <row r="311">
          <cell r="L311" t="str">
            <v>C32220</v>
          </cell>
          <cell r="M311">
            <v>0</v>
          </cell>
          <cell r="N311">
            <v>44545</v>
          </cell>
          <cell r="O311">
            <v>2</v>
          </cell>
          <cell r="P311">
            <v>117.02</v>
          </cell>
          <cell r="Q311">
            <v>15.422003807636326</v>
          </cell>
          <cell r="R311">
            <v>81</v>
          </cell>
          <cell r="S311"/>
          <cell r="T311">
            <v>84.577996192363671</v>
          </cell>
          <cell r="U311">
            <v>98.973171144303961</v>
          </cell>
          <cell r="V311">
            <v>117.02</v>
          </cell>
          <cell r="W311">
            <v>80</v>
          </cell>
          <cell r="X311">
            <v>0</v>
          </cell>
          <cell r="Y311">
            <v>0</v>
          </cell>
          <cell r="Z311">
            <v>0</v>
          </cell>
          <cell r="AA311">
            <v>80</v>
          </cell>
          <cell r="AB311">
            <v>9361.6</v>
          </cell>
        </row>
        <row r="312">
          <cell r="L312" t="str">
            <v>C32223</v>
          </cell>
          <cell r="M312">
            <v>0</v>
          </cell>
          <cell r="N312">
            <v>44550</v>
          </cell>
          <cell r="O312">
            <v>1</v>
          </cell>
          <cell r="P312">
            <v>57.72</v>
          </cell>
          <cell r="Q312">
            <v>6</v>
          </cell>
          <cell r="R312">
            <v>83</v>
          </cell>
          <cell r="S312"/>
          <cell r="T312">
            <v>94</v>
          </cell>
          <cell r="U312">
            <v>54.256800000000005</v>
          </cell>
          <cell r="V312">
            <v>57.72</v>
          </cell>
          <cell r="W312">
            <v>80</v>
          </cell>
          <cell r="X312">
            <v>3.2</v>
          </cell>
          <cell r="Y312">
            <v>0</v>
          </cell>
          <cell r="Z312">
            <v>0</v>
          </cell>
          <cell r="AA312">
            <v>83.2</v>
          </cell>
          <cell r="AB312">
            <v>4802.3040000000001</v>
          </cell>
        </row>
        <row r="313">
          <cell r="L313" t="str">
            <v>C32604</v>
          </cell>
          <cell r="M313">
            <v>0</v>
          </cell>
          <cell r="N313">
            <v>44553</v>
          </cell>
          <cell r="O313">
            <v>16</v>
          </cell>
          <cell r="P313">
            <v>1124.52</v>
          </cell>
          <cell r="Q313">
            <v>5.9221075873122828</v>
          </cell>
          <cell r="R313">
            <v>88</v>
          </cell>
          <cell r="S313"/>
          <cell r="T313">
            <v>94.077892412687717</v>
          </cell>
          <cell r="U313">
            <v>1057.924715759156</v>
          </cell>
          <cell r="V313">
            <v>1124.52</v>
          </cell>
          <cell r="W313">
            <v>80</v>
          </cell>
          <cell r="X313">
            <v>3.2</v>
          </cell>
          <cell r="Y313">
            <v>2</v>
          </cell>
          <cell r="Z313">
            <v>0</v>
          </cell>
          <cell r="AA313">
            <v>85.2</v>
          </cell>
          <cell r="AB313">
            <v>95809.104000000007</v>
          </cell>
        </row>
        <row r="314">
          <cell r="L314" t="str">
            <v>C32605</v>
          </cell>
          <cell r="M314">
            <v>0</v>
          </cell>
          <cell r="N314">
            <v>44553</v>
          </cell>
          <cell r="O314">
            <v>22</v>
          </cell>
          <cell r="P314">
            <v>1490.42</v>
          </cell>
          <cell r="Q314">
            <v>5.5915919995636418</v>
          </cell>
          <cell r="R314">
            <v>84</v>
          </cell>
          <cell r="S314"/>
          <cell r="T314">
            <v>94.408408000436353</v>
          </cell>
          <cell r="U314">
            <v>1407.0817945201034</v>
          </cell>
          <cell r="V314">
            <v>1490.42</v>
          </cell>
          <cell r="W314">
            <v>80</v>
          </cell>
          <cell r="X314">
            <v>3.2</v>
          </cell>
          <cell r="Y314">
            <v>0</v>
          </cell>
          <cell r="Z314">
            <v>0</v>
          </cell>
          <cell r="AA314">
            <v>83.2</v>
          </cell>
          <cell r="AB314">
            <v>124002.944</v>
          </cell>
        </row>
        <row r="315">
          <cell r="L315" t="str">
            <v>C32670</v>
          </cell>
          <cell r="M315">
            <v>0</v>
          </cell>
          <cell r="N315">
            <v>44553</v>
          </cell>
          <cell r="O315">
            <v>3</v>
          </cell>
          <cell r="P315">
            <v>214.98</v>
          </cell>
          <cell r="Q315">
            <v>14.18887297937912</v>
          </cell>
          <cell r="R315">
            <v>92</v>
          </cell>
          <cell r="S315"/>
          <cell r="T315">
            <v>85.811127020620887</v>
          </cell>
          <cell r="U315">
            <v>184.47676086893077</v>
          </cell>
          <cell r="V315">
            <v>214.98</v>
          </cell>
          <cell r="W315">
            <v>80</v>
          </cell>
          <cell r="X315">
            <v>0</v>
          </cell>
          <cell r="Y315">
            <v>2</v>
          </cell>
          <cell r="Z315">
            <v>0</v>
          </cell>
          <cell r="AA315">
            <v>82</v>
          </cell>
          <cell r="AB315">
            <v>17628.36</v>
          </cell>
        </row>
        <row r="316">
          <cell r="L316" t="str">
            <v>C31471</v>
          </cell>
          <cell r="M316">
            <v>8</v>
          </cell>
          <cell r="N316">
            <v>44539</v>
          </cell>
          <cell r="O316">
            <v>41</v>
          </cell>
          <cell r="P316">
            <v>2848.51</v>
          </cell>
          <cell r="Q316">
            <v>10</v>
          </cell>
          <cell r="R316">
            <v>72</v>
          </cell>
          <cell r="S316"/>
          <cell r="T316">
            <v>90</v>
          </cell>
          <cell r="U316">
            <v>2563.6590000000001</v>
          </cell>
          <cell r="V316">
            <v>2848.51</v>
          </cell>
          <cell r="W316">
            <v>80</v>
          </cell>
          <cell r="X316">
            <v>0</v>
          </cell>
          <cell r="Y316">
            <v>-8</v>
          </cell>
          <cell r="Z316">
            <v>0</v>
          </cell>
          <cell r="AA316">
            <v>72</v>
          </cell>
          <cell r="AB316">
            <v>205092.72000000003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38"/>
  <sheetViews>
    <sheetView zoomScale="85" zoomScaleNormal="85" workbookViewId="0">
      <pane ySplit="4" topLeftCell="A5" activePane="bottomLeft" state="frozen"/>
      <selection pane="bottomLeft" activeCell="J3" sqref="J3"/>
    </sheetView>
  </sheetViews>
  <sheetFormatPr defaultRowHeight="15" x14ac:dyDescent="0.25"/>
  <cols>
    <col min="1" max="1" width="7" customWidth="1"/>
    <col min="2" max="2" width="10.140625" customWidth="1"/>
    <col min="3" max="3" width="9.85546875" customWidth="1"/>
    <col min="4" max="4" width="12.42578125" customWidth="1"/>
    <col min="5" max="5" width="38.140625" customWidth="1"/>
    <col min="6" max="6" width="9.7109375" customWidth="1"/>
    <col min="7" max="7" width="12.28515625" customWidth="1"/>
    <col min="8" max="8" width="11.28515625" customWidth="1"/>
    <col min="9" max="9" width="9.28515625" customWidth="1"/>
    <col min="10" max="10" width="13.28515625" customWidth="1"/>
    <col min="11" max="11" width="7" customWidth="1"/>
    <col min="12" max="12" width="11.7109375" customWidth="1"/>
    <col min="13" max="13" width="17.28515625" customWidth="1"/>
    <col min="14" max="14" width="13.28515625" customWidth="1"/>
    <col min="15" max="16" width="13.42578125" customWidth="1"/>
    <col min="17" max="17" width="11.28515625" customWidth="1"/>
    <col min="18" max="18" width="7.85546875" customWidth="1"/>
    <col min="19" max="19" width="15.85546875" customWidth="1"/>
    <col min="20" max="20" width="7.7109375" customWidth="1"/>
    <col min="21" max="21" width="6.7109375" customWidth="1"/>
    <col min="22" max="22" width="12.28515625" customWidth="1"/>
    <col min="23" max="23" width="8.42578125" customWidth="1"/>
    <col min="24" max="31" width="14.140625" customWidth="1"/>
    <col min="32" max="32" width="12.140625" bestFit="1" customWidth="1"/>
    <col min="33" max="33" width="13.28515625" customWidth="1"/>
    <col min="34" max="34" width="13" customWidth="1"/>
  </cols>
  <sheetData>
    <row r="1" spans="1:34" ht="28.5" customHeight="1" x14ac:dyDescent="0.3">
      <c r="A1" s="41" t="s">
        <v>438</v>
      </c>
    </row>
    <row r="2" spans="1:34" ht="21.75" customHeight="1" x14ac:dyDescent="0.25">
      <c r="A2" s="27"/>
      <c r="P2" s="88">
        <f>+P3/N3</f>
        <v>152.52631578947367</v>
      </c>
      <c r="V2" s="88">
        <f>+V3/Q3</f>
        <v>99.899999999999963</v>
      </c>
    </row>
    <row r="3" spans="1:34" ht="21.75" customHeight="1" x14ac:dyDescent="0.35">
      <c r="A3" s="8"/>
      <c r="G3" s="84">
        <f>SUBTOTAL(9,G5:G137)</f>
        <v>868.5</v>
      </c>
      <c r="H3" s="84">
        <f>SUBTOTAL(9,H5:H137)</f>
        <v>841.57000000000039</v>
      </c>
      <c r="I3" s="84">
        <f>SUBTOTAL(9,I5:I137)</f>
        <v>13.36</v>
      </c>
      <c r="J3" s="106">
        <f>SUBTOTAL(9,J5:J137)</f>
        <v>828.21000000000049</v>
      </c>
      <c r="K3" s="84">
        <f>SUBTOTAL(9,K5:K137)</f>
        <v>3151</v>
      </c>
      <c r="N3" s="84">
        <f>SUBTOTAL(9,N5:N137)</f>
        <v>23940</v>
      </c>
      <c r="P3" s="84">
        <f>SUBTOTAL(9,P5:P137)</f>
        <v>3651480</v>
      </c>
      <c r="Q3" s="84">
        <f>SUBTOTAL(9,Q5:Q137)</f>
        <v>218245.49000000002</v>
      </c>
      <c r="S3" s="106">
        <f>SUBTOTAL(9,S5:S137)</f>
        <v>38.922181707592031</v>
      </c>
      <c r="V3" s="106">
        <f>SUBTOTAL(9,V5:V137)</f>
        <v>21802724.450999994</v>
      </c>
      <c r="X3" s="106">
        <f>SUBTOTAL(9,X5:X137)</f>
        <v>189297.46152155541</v>
      </c>
      <c r="AD3" s="84">
        <f>SUBTOTAL(9,AD5:AD137)</f>
        <v>33.47369185700304</v>
      </c>
      <c r="AE3" s="84">
        <f>SUBTOTAL(9,AE5:AE137)</f>
        <v>17619101.344000004</v>
      </c>
    </row>
    <row r="4" spans="1:34" s="7" customFormat="1" ht="66.75" customHeight="1" x14ac:dyDescent="0.25">
      <c r="A4" s="81" t="s">
        <v>0</v>
      </c>
      <c r="B4" s="81" t="s">
        <v>4</v>
      </c>
      <c r="C4" s="81" t="s">
        <v>1</v>
      </c>
      <c r="D4" s="81" t="s">
        <v>5</v>
      </c>
      <c r="E4" s="81" t="s">
        <v>2</v>
      </c>
      <c r="F4" s="81" t="s">
        <v>10</v>
      </c>
      <c r="G4" s="81" t="s">
        <v>444</v>
      </c>
      <c r="H4" s="81" t="s">
        <v>6</v>
      </c>
      <c r="I4" s="81" t="s">
        <v>96</v>
      </c>
      <c r="J4" s="81" t="s">
        <v>445</v>
      </c>
      <c r="K4" s="81" t="s">
        <v>11</v>
      </c>
      <c r="L4" s="53" t="s">
        <v>7</v>
      </c>
      <c r="M4" s="53" t="s">
        <v>12</v>
      </c>
      <c r="N4" s="53" t="s">
        <v>442</v>
      </c>
      <c r="O4" s="53" t="s">
        <v>440</v>
      </c>
      <c r="P4" s="53" t="s">
        <v>441</v>
      </c>
      <c r="Q4" s="53" t="s">
        <v>13</v>
      </c>
      <c r="R4" s="53" t="s">
        <v>14</v>
      </c>
      <c r="S4" s="53" t="s">
        <v>428</v>
      </c>
      <c r="T4" s="53" t="s">
        <v>15</v>
      </c>
      <c r="U4" s="53" t="s">
        <v>16</v>
      </c>
      <c r="V4" s="53" t="s">
        <v>429</v>
      </c>
      <c r="W4" s="53" t="s">
        <v>17</v>
      </c>
      <c r="X4" s="53" t="s">
        <v>18</v>
      </c>
      <c r="Y4" s="82" t="s">
        <v>22</v>
      </c>
      <c r="Z4" s="83" t="s">
        <v>432</v>
      </c>
      <c r="AA4" s="82" t="s">
        <v>19</v>
      </c>
      <c r="AB4" s="82" t="s">
        <v>20</v>
      </c>
      <c r="AC4" s="82" t="s">
        <v>21</v>
      </c>
      <c r="AD4" s="82" t="s">
        <v>430</v>
      </c>
      <c r="AE4" s="82" t="s">
        <v>431</v>
      </c>
      <c r="AF4" s="82" t="s">
        <v>3</v>
      </c>
      <c r="AG4" s="82" t="s">
        <v>8</v>
      </c>
      <c r="AH4" s="82" t="s">
        <v>9</v>
      </c>
    </row>
    <row r="5" spans="1:34" ht="23.25" customHeight="1" x14ac:dyDescent="0.25">
      <c r="A5" s="1">
        <v>1</v>
      </c>
      <c r="B5" s="2" t="s">
        <v>439</v>
      </c>
      <c r="C5" s="1" t="s">
        <v>29</v>
      </c>
      <c r="D5" s="2" t="s">
        <v>91</v>
      </c>
      <c r="E5" s="6" t="s">
        <v>127</v>
      </c>
      <c r="F5" s="10" t="s">
        <v>281</v>
      </c>
      <c r="G5" s="5">
        <v>2.5</v>
      </c>
      <c r="H5" s="5">
        <v>3.15</v>
      </c>
      <c r="I5" s="28">
        <v>0</v>
      </c>
      <c r="J5" s="5">
        <f>H5-I5</f>
        <v>3.15</v>
      </c>
      <c r="K5" s="2">
        <v>8</v>
      </c>
      <c r="L5" s="14">
        <v>44365</v>
      </c>
      <c r="M5" s="4">
        <v>44533</v>
      </c>
      <c r="N5" s="2">
        <v>180</v>
      </c>
      <c r="O5" s="2">
        <f>M5-L5</f>
        <v>168</v>
      </c>
      <c r="P5" s="2">
        <f>N5*O5</f>
        <v>30240</v>
      </c>
      <c r="Q5" s="2">
        <v>516.9</v>
      </c>
      <c r="R5" s="2">
        <v>80</v>
      </c>
      <c r="S5" s="5">
        <f>R5*Q5/457579.56</f>
        <v>9.0371169551367203E-2</v>
      </c>
      <c r="T5" s="2" t="s">
        <v>378</v>
      </c>
      <c r="U5" s="2">
        <v>99.9</v>
      </c>
      <c r="V5" s="2">
        <f>Q5*U5</f>
        <v>51638.31</v>
      </c>
      <c r="W5" s="2" t="s">
        <v>378</v>
      </c>
      <c r="X5" s="107">
        <v>387.67500000000001</v>
      </c>
      <c r="Y5" s="2">
        <v>80</v>
      </c>
      <c r="Z5" s="2">
        <v>0</v>
      </c>
      <c r="AA5" s="2">
        <v>0</v>
      </c>
      <c r="AB5" s="2">
        <v>0</v>
      </c>
      <c r="AC5" s="2">
        <v>80</v>
      </c>
      <c r="AD5" s="5">
        <f t="shared" ref="AD5:AD33" si="0">AC5*X5/457579.56</f>
        <v>6.7778377163525402E-2</v>
      </c>
      <c r="AE5" s="2">
        <v>41352</v>
      </c>
      <c r="AF5" s="2" t="s">
        <v>88</v>
      </c>
      <c r="AG5" s="2" t="s">
        <v>75</v>
      </c>
      <c r="AH5" s="2"/>
    </row>
    <row r="6" spans="1:34" ht="23.25" customHeight="1" x14ac:dyDescent="0.25">
      <c r="A6" s="1">
        <v>2</v>
      </c>
      <c r="B6" s="2" t="s">
        <v>439</v>
      </c>
      <c r="C6" s="1" t="s">
        <v>29</v>
      </c>
      <c r="D6" s="2" t="s">
        <v>91</v>
      </c>
      <c r="E6" s="6" t="s">
        <v>121</v>
      </c>
      <c r="F6" s="10" t="s">
        <v>282</v>
      </c>
      <c r="G6" s="5">
        <v>5</v>
      </c>
      <c r="H6" s="5">
        <v>5.73</v>
      </c>
      <c r="I6" s="28">
        <v>0</v>
      </c>
      <c r="J6" s="5">
        <f t="shared" ref="J6:J33" si="1">H6-I6</f>
        <v>5.73</v>
      </c>
      <c r="K6" s="2">
        <v>17</v>
      </c>
      <c r="L6" s="14">
        <v>44369</v>
      </c>
      <c r="M6" s="4">
        <v>44533</v>
      </c>
      <c r="N6" s="2">
        <v>180</v>
      </c>
      <c r="O6" s="2">
        <f t="shared" ref="O6:O32" si="2">M6-L6</f>
        <v>164</v>
      </c>
      <c r="P6" s="2">
        <f t="shared" ref="P6:P32" si="3">N6*O6</f>
        <v>29520</v>
      </c>
      <c r="Q6" s="2">
        <v>1155</v>
      </c>
      <c r="R6" s="2">
        <v>81</v>
      </c>
      <c r="S6" s="5">
        <f t="shared" ref="S6:S33" si="4">R6*Q6/457579.56</f>
        <v>0.20445624800198681</v>
      </c>
      <c r="T6" s="2" t="s">
        <v>378</v>
      </c>
      <c r="U6" s="2">
        <v>99.9</v>
      </c>
      <c r="V6" s="2">
        <f t="shared" ref="V6:V33" si="5">Q6*U6</f>
        <v>115384.5</v>
      </c>
      <c r="W6" s="2" t="s">
        <v>378</v>
      </c>
      <c r="X6" s="107">
        <v>866.25</v>
      </c>
      <c r="Y6" s="2">
        <v>80</v>
      </c>
      <c r="Z6" s="2">
        <v>0</v>
      </c>
      <c r="AA6" s="2">
        <v>0</v>
      </c>
      <c r="AB6" s="2">
        <v>0</v>
      </c>
      <c r="AC6" s="2">
        <v>80</v>
      </c>
      <c r="AD6" s="5">
        <f t="shared" si="0"/>
        <v>0.15144907259406429</v>
      </c>
      <c r="AE6" s="2">
        <v>92400</v>
      </c>
      <c r="AF6" s="2" t="s">
        <v>88</v>
      </c>
      <c r="AG6" s="2" t="s">
        <v>75</v>
      </c>
      <c r="AH6" s="2"/>
    </row>
    <row r="7" spans="1:34" ht="23.25" customHeight="1" x14ac:dyDescent="0.25">
      <c r="A7" s="1">
        <v>3</v>
      </c>
      <c r="B7" s="2" t="s">
        <v>439</v>
      </c>
      <c r="C7" s="1" t="s">
        <v>29</v>
      </c>
      <c r="D7" s="2" t="s">
        <v>91</v>
      </c>
      <c r="E7" s="6" t="s">
        <v>125</v>
      </c>
      <c r="F7" s="10" t="s">
        <v>285</v>
      </c>
      <c r="G7" s="5">
        <v>6</v>
      </c>
      <c r="H7" s="5">
        <v>6.42</v>
      </c>
      <c r="I7" s="28">
        <v>0</v>
      </c>
      <c r="J7" s="5">
        <f t="shared" si="1"/>
        <v>6.42</v>
      </c>
      <c r="K7" s="2">
        <v>15</v>
      </c>
      <c r="L7" s="14">
        <v>44365</v>
      </c>
      <c r="M7" s="4">
        <v>44533</v>
      </c>
      <c r="N7" s="2">
        <v>180</v>
      </c>
      <c r="O7" s="2">
        <f t="shared" si="2"/>
        <v>168</v>
      </c>
      <c r="P7" s="2">
        <f t="shared" si="3"/>
        <v>30240</v>
      </c>
      <c r="Q7" s="2">
        <v>1029.95</v>
      </c>
      <c r="R7" s="2">
        <v>84</v>
      </c>
      <c r="S7" s="5">
        <f t="shared" si="4"/>
        <v>0.18907269371909882</v>
      </c>
      <c r="T7" s="2" t="s">
        <v>378</v>
      </c>
      <c r="U7" s="2">
        <v>99.9</v>
      </c>
      <c r="V7" s="2">
        <f t="shared" si="5"/>
        <v>102892.005</v>
      </c>
      <c r="W7" s="2" t="s">
        <v>378</v>
      </c>
      <c r="X7" s="107">
        <v>751.86350000000004</v>
      </c>
      <c r="Y7" s="2">
        <v>80</v>
      </c>
      <c r="Z7" s="2">
        <v>0</v>
      </c>
      <c r="AA7" s="2">
        <v>0</v>
      </c>
      <c r="AB7" s="2">
        <v>0</v>
      </c>
      <c r="AC7" s="2">
        <v>80</v>
      </c>
      <c r="AD7" s="5">
        <f t="shared" si="0"/>
        <v>0.13145053944280205</v>
      </c>
      <c r="AE7" s="2">
        <v>82396</v>
      </c>
      <c r="AF7" s="2" t="s">
        <v>88</v>
      </c>
      <c r="AG7" s="2" t="s">
        <v>75</v>
      </c>
      <c r="AH7" s="2"/>
    </row>
    <row r="8" spans="1:34" ht="23.25" customHeight="1" x14ac:dyDescent="0.25">
      <c r="A8" s="1">
        <v>4</v>
      </c>
      <c r="B8" s="2" t="s">
        <v>439</v>
      </c>
      <c r="C8" s="1" t="s">
        <v>29</v>
      </c>
      <c r="D8" s="2" t="s">
        <v>91</v>
      </c>
      <c r="E8" s="6" t="s">
        <v>159</v>
      </c>
      <c r="F8" s="10" t="s">
        <v>294</v>
      </c>
      <c r="G8" s="5">
        <v>9.5</v>
      </c>
      <c r="H8" s="5">
        <v>8.24</v>
      </c>
      <c r="I8" s="28">
        <v>0</v>
      </c>
      <c r="J8" s="5">
        <f t="shared" si="1"/>
        <v>8.24</v>
      </c>
      <c r="K8" s="2">
        <v>29</v>
      </c>
      <c r="L8" s="14">
        <v>44363</v>
      </c>
      <c r="M8" s="4">
        <v>44550</v>
      </c>
      <c r="N8" s="2">
        <v>180</v>
      </c>
      <c r="O8" s="2">
        <f t="shared" si="2"/>
        <v>187</v>
      </c>
      <c r="P8" s="2">
        <f t="shared" si="3"/>
        <v>33660</v>
      </c>
      <c r="Q8" s="2">
        <v>2003.68</v>
      </c>
      <c r="R8" s="2">
        <v>85</v>
      </c>
      <c r="S8" s="5">
        <f t="shared" si="4"/>
        <v>0.37220368846895174</v>
      </c>
      <c r="T8" s="2" t="s">
        <v>378</v>
      </c>
      <c r="U8" s="2">
        <v>99.9</v>
      </c>
      <c r="V8" s="2">
        <f t="shared" si="5"/>
        <v>200167.63200000001</v>
      </c>
      <c r="W8" s="2" t="s">
        <v>378</v>
      </c>
      <c r="X8" s="107">
        <v>1850.8306739646575</v>
      </c>
      <c r="Y8" s="2">
        <v>80</v>
      </c>
      <c r="Z8" s="2">
        <v>1.6</v>
      </c>
      <c r="AA8" s="2">
        <v>2</v>
      </c>
      <c r="AB8" s="2">
        <v>0</v>
      </c>
      <c r="AC8" s="2">
        <v>83.6</v>
      </c>
      <c r="AD8" s="5">
        <f t="shared" si="0"/>
        <v>0.3381476312959551</v>
      </c>
      <c r="AE8" s="2">
        <v>167507.64799999999</v>
      </c>
      <c r="AF8" s="2" t="s">
        <v>88</v>
      </c>
      <c r="AG8" s="2" t="s">
        <v>75</v>
      </c>
      <c r="AH8" s="2"/>
    </row>
    <row r="9" spans="1:34" ht="23.25" customHeight="1" x14ac:dyDescent="0.25">
      <c r="A9" s="1">
        <v>16</v>
      </c>
      <c r="B9" s="2" t="s">
        <v>439</v>
      </c>
      <c r="C9" s="1" t="s">
        <v>29</v>
      </c>
      <c r="D9" s="2" t="s">
        <v>91</v>
      </c>
      <c r="E9" s="6" t="s">
        <v>143</v>
      </c>
      <c r="F9" s="10" t="s">
        <v>307</v>
      </c>
      <c r="G9" s="5">
        <v>3.5</v>
      </c>
      <c r="H9" s="11">
        <v>2.89</v>
      </c>
      <c r="I9" s="28">
        <v>0</v>
      </c>
      <c r="J9" s="5">
        <f t="shared" si="1"/>
        <v>2.89</v>
      </c>
      <c r="K9" s="2">
        <v>7</v>
      </c>
      <c r="L9" s="14">
        <v>44365</v>
      </c>
      <c r="M9" s="4">
        <v>44550</v>
      </c>
      <c r="N9" s="2">
        <v>180</v>
      </c>
      <c r="O9" s="2">
        <f t="shared" si="2"/>
        <v>185</v>
      </c>
      <c r="P9" s="2">
        <f t="shared" si="3"/>
        <v>33300</v>
      </c>
      <c r="Q9" s="2">
        <v>432.6</v>
      </c>
      <c r="R9" s="2">
        <v>83</v>
      </c>
      <c r="S9" s="5">
        <f t="shared" si="4"/>
        <v>7.8468977067070053E-2</v>
      </c>
      <c r="T9" s="2" t="s">
        <v>378</v>
      </c>
      <c r="U9" s="2">
        <v>99.9</v>
      </c>
      <c r="V9" s="2">
        <f t="shared" si="5"/>
        <v>43216.740000000005</v>
      </c>
      <c r="W9" s="2" t="s">
        <v>378</v>
      </c>
      <c r="X9" s="107">
        <v>406.64400000000001</v>
      </c>
      <c r="Y9" s="2">
        <v>80</v>
      </c>
      <c r="Z9" s="2">
        <v>3.2</v>
      </c>
      <c r="AA9" s="2">
        <v>0</v>
      </c>
      <c r="AB9" s="2">
        <v>0</v>
      </c>
      <c r="AC9" s="2">
        <v>83.2</v>
      </c>
      <c r="AD9" s="5">
        <f t="shared" si="0"/>
        <v>7.3938575403149562E-2</v>
      </c>
      <c r="AE9" s="2">
        <v>35992.32</v>
      </c>
      <c r="AF9" s="2" t="s">
        <v>88</v>
      </c>
      <c r="AG9" s="2" t="s">
        <v>75</v>
      </c>
      <c r="AH9" s="2"/>
    </row>
    <row r="10" spans="1:34" s="31" customFormat="1" ht="23.25" customHeight="1" x14ac:dyDescent="0.25">
      <c r="A10" s="1">
        <v>17</v>
      </c>
      <c r="B10" s="2" t="s">
        <v>439</v>
      </c>
      <c r="C10" s="1" t="s">
        <v>29</v>
      </c>
      <c r="D10" s="2" t="s">
        <v>91</v>
      </c>
      <c r="E10" s="6" t="s">
        <v>144</v>
      </c>
      <c r="F10" s="10" t="s">
        <v>280</v>
      </c>
      <c r="G10" s="5">
        <v>5.5</v>
      </c>
      <c r="H10" s="5">
        <v>6.81</v>
      </c>
      <c r="I10" s="28">
        <v>0</v>
      </c>
      <c r="J10" s="5">
        <f t="shared" si="1"/>
        <v>6.81</v>
      </c>
      <c r="K10" s="2">
        <v>6</v>
      </c>
      <c r="L10" s="14">
        <v>44363</v>
      </c>
      <c r="M10" s="4">
        <v>44533</v>
      </c>
      <c r="N10" s="2">
        <v>180</v>
      </c>
      <c r="O10" s="2">
        <f t="shared" si="2"/>
        <v>170</v>
      </c>
      <c r="P10" s="2">
        <f t="shared" si="3"/>
        <v>30600</v>
      </c>
      <c r="Q10" s="2">
        <v>372.03</v>
      </c>
      <c r="R10" s="2">
        <v>80</v>
      </c>
      <c r="S10" s="5">
        <f t="shared" si="4"/>
        <v>6.5043115125159867E-2</v>
      </c>
      <c r="T10" s="2" t="s">
        <v>378</v>
      </c>
      <c r="U10" s="2">
        <v>99.9</v>
      </c>
      <c r="V10" s="2">
        <f t="shared" si="5"/>
        <v>37165.796999999999</v>
      </c>
      <c r="W10" s="2" t="s">
        <v>378</v>
      </c>
      <c r="X10" s="107">
        <v>290.18339999999995</v>
      </c>
      <c r="Y10" s="2">
        <v>80</v>
      </c>
      <c r="Z10" s="2">
        <v>-1.6</v>
      </c>
      <c r="AA10" s="2">
        <v>0</v>
      </c>
      <c r="AB10" s="2">
        <v>0</v>
      </c>
      <c r="AC10" s="2">
        <v>78.400000000000006</v>
      </c>
      <c r="AD10" s="5">
        <f t="shared" si="0"/>
        <v>4.9718957201672201E-2</v>
      </c>
      <c r="AE10" s="2">
        <v>29167.151999999998</v>
      </c>
      <c r="AF10" s="2" t="s">
        <v>88</v>
      </c>
      <c r="AG10" s="2" t="s">
        <v>75</v>
      </c>
      <c r="AH10" s="2"/>
    </row>
    <row r="11" spans="1:34" ht="23.25" customHeight="1" x14ac:dyDescent="0.25">
      <c r="A11" s="1">
        <v>18</v>
      </c>
      <c r="B11" s="2" t="s">
        <v>439</v>
      </c>
      <c r="C11" s="1" t="s">
        <v>29</v>
      </c>
      <c r="D11" s="2" t="s">
        <v>91</v>
      </c>
      <c r="E11" s="6" t="s">
        <v>146</v>
      </c>
      <c r="F11" s="10" t="s">
        <v>286</v>
      </c>
      <c r="G11" s="5">
        <v>7.5</v>
      </c>
      <c r="H11" s="5">
        <v>8.69</v>
      </c>
      <c r="I11" s="28">
        <v>0</v>
      </c>
      <c r="J11" s="5">
        <f t="shared" si="1"/>
        <v>8.69</v>
      </c>
      <c r="K11" s="2">
        <v>26</v>
      </c>
      <c r="L11" s="14">
        <v>44373</v>
      </c>
      <c r="M11" s="4">
        <v>44533</v>
      </c>
      <c r="N11" s="2">
        <v>180</v>
      </c>
      <c r="O11" s="2">
        <f t="shared" si="2"/>
        <v>160</v>
      </c>
      <c r="P11" s="2">
        <f t="shared" si="3"/>
        <v>28800</v>
      </c>
      <c r="Q11" s="2">
        <v>1806.01</v>
      </c>
      <c r="R11" s="2">
        <v>86</v>
      </c>
      <c r="S11" s="5">
        <f t="shared" si="4"/>
        <v>0.33943137669873186</v>
      </c>
      <c r="T11" s="2" t="s">
        <v>378</v>
      </c>
      <c r="U11" s="2">
        <v>99.9</v>
      </c>
      <c r="V11" s="2">
        <f t="shared" si="5"/>
        <v>180420.399</v>
      </c>
      <c r="W11" s="2" t="s">
        <v>378</v>
      </c>
      <c r="X11" s="107">
        <v>1498.9883</v>
      </c>
      <c r="Y11" s="2">
        <v>80</v>
      </c>
      <c r="Z11" s="2">
        <v>0</v>
      </c>
      <c r="AA11" s="2">
        <v>2</v>
      </c>
      <c r="AB11" s="2">
        <v>0</v>
      </c>
      <c r="AC11" s="2">
        <v>82</v>
      </c>
      <c r="AD11" s="5">
        <f t="shared" si="0"/>
        <v>0.26862441276878712</v>
      </c>
      <c r="AE11" s="2">
        <v>148092.82</v>
      </c>
      <c r="AF11" s="2" t="s">
        <v>88</v>
      </c>
      <c r="AG11" s="2" t="s">
        <v>75</v>
      </c>
      <c r="AH11" s="2"/>
    </row>
    <row r="12" spans="1:34" ht="23.25" customHeight="1" x14ac:dyDescent="0.25">
      <c r="A12" s="1">
        <v>19</v>
      </c>
      <c r="B12" s="2" t="s">
        <v>439</v>
      </c>
      <c r="C12" s="1" t="s">
        <v>29</v>
      </c>
      <c r="D12" s="2" t="s">
        <v>91</v>
      </c>
      <c r="E12" s="6" t="s">
        <v>165</v>
      </c>
      <c r="F12" s="10" t="s">
        <v>293</v>
      </c>
      <c r="G12" s="5">
        <v>8</v>
      </c>
      <c r="H12" s="5">
        <v>8.5</v>
      </c>
      <c r="I12" s="28">
        <v>0</v>
      </c>
      <c r="J12" s="5">
        <f t="shared" si="1"/>
        <v>8.5</v>
      </c>
      <c r="K12" s="2">
        <v>35</v>
      </c>
      <c r="L12" s="14">
        <v>44369</v>
      </c>
      <c r="M12" s="4">
        <v>44534</v>
      </c>
      <c r="N12" s="2">
        <v>180</v>
      </c>
      <c r="O12" s="2">
        <f t="shared" si="2"/>
        <v>165</v>
      </c>
      <c r="P12" s="2">
        <f t="shared" si="3"/>
        <v>29700</v>
      </c>
      <c r="Q12" s="2">
        <v>2465.91</v>
      </c>
      <c r="R12" s="2">
        <v>84</v>
      </c>
      <c r="S12" s="5">
        <f t="shared" si="4"/>
        <v>0.45267852436415651</v>
      </c>
      <c r="T12" s="2" t="s">
        <v>378</v>
      </c>
      <c r="U12" s="2">
        <v>99.9</v>
      </c>
      <c r="V12" s="2">
        <f t="shared" si="5"/>
        <v>246344.40899999999</v>
      </c>
      <c r="W12" s="2" t="s">
        <v>378</v>
      </c>
      <c r="X12" s="107">
        <v>2022.0462</v>
      </c>
      <c r="Y12" s="2">
        <v>80</v>
      </c>
      <c r="Z12" s="2">
        <v>0</v>
      </c>
      <c r="AA12" s="2">
        <v>0</v>
      </c>
      <c r="AB12" s="2">
        <v>0</v>
      </c>
      <c r="AC12" s="2">
        <v>80</v>
      </c>
      <c r="AD12" s="5">
        <f t="shared" si="0"/>
        <v>0.35352037140819836</v>
      </c>
      <c r="AE12" s="2">
        <v>197272.8</v>
      </c>
      <c r="AF12" s="2" t="s">
        <v>88</v>
      </c>
      <c r="AG12" s="2" t="s">
        <v>75</v>
      </c>
      <c r="AH12" s="2"/>
    </row>
    <row r="13" spans="1:34" ht="23.25" customHeight="1" x14ac:dyDescent="0.25">
      <c r="A13" s="1">
        <v>20</v>
      </c>
      <c r="B13" s="2" t="s">
        <v>439</v>
      </c>
      <c r="C13" s="1" t="s">
        <v>29</v>
      </c>
      <c r="D13" s="2" t="s">
        <v>91</v>
      </c>
      <c r="E13" s="6" t="s">
        <v>160</v>
      </c>
      <c r="F13" s="10" t="s">
        <v>295</v>
      </c>
      <c r="G13" s="5">
        <v>7</v>
      </c>
      <c r="H13" s="5">
        <v>7.38</v>
      </c>
      <c r="I13" s="28">
        <v>0</v>
      </c>
      <c r="J13" s="5">
        <f t="shared" si="1"/>
        <v>7.38</v>
      </c>
      <c r="K13" s="2">
        <v>19</v>
      </c>
      <c r="L13" s="14">
        <v>44362</v>
      </c>
      <c r="M13" s="4">
        <v>44534</v>
      </c>
      <c r="N13" s="2">
        <v>180</v>
      </c>
      <c r="O13" s="2">
        <f t="shared" si="2"/>
        <v>172</v>
      </c>
      <c r="P13" s="2">
        <f t="shared" si="3"/>
        <v>30960</v>
      </c>
      <c r="Q13" s="2">
        <v>1339.24</v>
      </c>
      <c r="R13" s="2">
        <v>85</v>
      </c>
      <c r="S13" s="5">
        <f t="shared" si="4"/>
        <v>0.24877728367062549</v>
      </c>
      <c r="T13" s="2" t="s">
        <v>378</v>
      </c>
      <c r="U13" s="2">
        <v>99.9</v>
      </c>
      <c r="V13" s="2">
        <f t="shared" si="5"/>
        <v>133790.076</v>
      </c>
      <c r="W13" s="2" t="s">
        <v>378</v>
      </c>
      <c r="X13" s="107">
        <v>1071.3920000000001</v>
      </c>
      <c r="Y13" s="2">
        <v>80</v>
      </c>
      <c r="Z13" s="2">
        <v>0</v>
      </c>
      <c r="AA13" s="2">
        <v>2</v>
      </c>
      <c r="AB13" s="2">
        <v>0</v>
      </c>
      <c r="AC13" s="2">
        <v>82</v>
      </c>
      <c r="AD13" s="5">
        <f t="shared" si="0"/>
        <v>0.19199752716227098</v>
      </c>
      <c r="AE13" s="2">
        <v>109817.68000000001</v>
      </c>
      <c r="AF13" s="2" t="s">
        <v>88</v>
      </c>
      <c r="AG13" s="2" t="s">
        <v>75</v>
      </c>
      <c r="AH13" s="2"/>
    </row>
    <row r="14" spans="1:34" ht="23.25" customHeight="1" x14ac:dyDescent="0.25">
      <c r="A14" s="1">
        <v>21</v>
      </c>
      <c r="B14" s="2" t="s">
        <v>439</v>
      </c>
      <c r="C14" s="1" t="s">
        <v>29</v>
      </c>
      <c r="D14" s="2" t="s">
        <v>91</v>
      </c>
      <c r="E14" s="6" t="s">
        <v>161</v>
      </c>
      <c r="F14" s="10" t="s">
        <v>296</v>
      </c>
      <c r="G14" s="5">
        <v>7.5</v>
      </c>
      <c r="H14" s="5">
        <v>5.66</v>
      </c>
      <c r="I14" s="28">
        <v>0</v>
      </c>
      <c r="J14" s="5">
        <f t="shared" si="1"/>
        <v>5.66</v>
      </c>
      <c r="K14" s="2">
        <v>32</v>
      </c>
      <c r="L14" s="14">
        <v>44355</v>
      </c>
      <c r="M14" s="4">
        <v>44534</v>
      </c>
      <c r="N14" s="2">
        <v>180</v>
      </c>
      <c r="O14" s="2">
        <f t="shared" si="2"/>
        <v>179</v>
      </c>
      <c r="P14" s="2">
        <f t="shared" si="3"/>
        <v>32220</v>
      </c>
      <c r="Q14" s="2">
        <v>2232.2199999999998</v>
      </c>
      <c r="R14" s="2">
        <v>84</v>
      </c>
      <c r="S14" s="5">
        <f t="shared" si="4"/>
        <v>0.40977896827384508</v>
      </c>
      <c r="T14" s="2" t="s">
        <v>378</v>
      </c>
      <c r="U14" s="2">
        <v>99.9</v>
      </c>
      <c r="V14" s="2">
        <f t="shared" si="5"/>
        <v>222998.77799999999</v>
      </c>
      <c r="W14" s="2" t="s">
        <v>378</v>
      </c>
      <c r="X14" s="107">
        <v>1830.4203999999997</v>
      </c>
      <c r="Y14" s="2">
        <v>80</v>
      </c>
      <c r="Z14" s="2">
        <v>0</v>
      </c>
      <c r="AA14" s="2">
        <v>0</v>
      </c>
      <c r="AB14" s="2">
        <v>0</v>
      </c>
      <c r="AC14" s="2">
        <v>80</v>
      </c>
      <c r="AD14" s="5">
        <f t="shared" si="0"/>
        <v>0.32001786093766948</v>
      </c>
      <c r="AE14" s="2">
        <v>178577.59999999998</v>
      </c>
      <c r="AF14" s="2" t="s">
        <v>88</v>
      </c>
      <c r="AG14" s="2" t="s">
        <v>75</v>
      </c>
      <c r="AH14" s="2"/>
    </row>
    <row r="15" spans="1:34" ht="23.25" customHeight="1" x14ac:dyDescent="0.25">
      <c r="A15" s="1">
        <v>22</v>
      </c>
      <c r="B15" s="2" t="s">
        <v>439</v>
      </c>
      <c r="C15" s="1" t="s">
        <v>29</v>
      </c>
      <c r="D15" s="2" t="s">
        <v>91</v>
      </c>
      <c r="E15" s="6" t="s">
        <v>166</v>
      </c>
      <c r="F15" s="10" t="s">
        <v>297</v>
      </c>
      <c r="G15" s="5">
        <v>5.5</v>
      </c>
      <c r="H15" s="5">
        <v>5.61</v>
      </c>
      <c r="I15" s="28">
        <v>0</v>
      </c>
      <c r="J15" s="5">
        <f t="shared" si="1"/>
        <v>5.61</v>
      </c>
      <c r="K15" s="2">
        <v>22</v>
      </c>
      <c r="L15" s="14">
        <v>44362</v>
      </c>
      <c r="M15" s="4">
        <v>44534</v>
      </c>
      <c r="N15" s="2">
        <v>180</v>
      </c>
      <c r="O15" s="2">
        <f t="shared" si="2"/>
        <v>172</v>
      </c>
      <c r="P15" s="2">
        <f t="shared" si="3"/>
        <v>30960</v>
      </c>
      <c r="Q15" s="2">
        <v>1525.79</v>
      </c>
      <c r="R15" s="2">
        <v>85</v>
      </c>
      <c r="S15" s="5">
        <f t="shared" si="4"/>
        <v>0.2834308202053431</v>
      </c>
      <c r="T15" s="2" t="s">
        <v>378</v>
      </c>
      <c r="U15" s="2">
        <v>99.9</v>
      </c>
      <c r="V15" s="2">
        <f t="shared" si="5"/>
        <v>152426.421</v>
      </c>
      <c r="W15" s="2" t="s">
        <v>378</v>
      </c>
      <c r="X15" s="107">
        <v>1251.1478</v>
      </c>
      <c r="Y15" s="2">
        <v>80</v>
      </c>
      <c r="Z15" s="2">
        <v>0</v>
      </c>
      <c r="AA15" s="2">
        <v>2</v>
      </c>
      <c r="AB15" s="2">
        <v>0</v>
      </c>
      <c r="AC15" s="2">
        <v>82</v>
      </c>
      <c r="AD15" s="5">
        <f t="shared" si="0"/>
        <v>0.22421045118361491</v>
      </c>
      <c r="AE15" s="2">
        <v>125114.78</v>
      </c>
      <c r="AF15" s="2" t="s">
        <v>88</v>
      </c>
      <c r="AG15" s="2" t="s">
        <v>75</v>
      </c>
      <c r="AH15" s="2"/>
    </row>
    <row r="16" spans="1:34" ht="23.25" customHeight="1" x14ac:dyDescent="0.25">
      <c r="A16" s="1">
        <v>23</v>
      </c>
      <c r="B16" s="2" t="s">
        <v>439</v>
      </c>
      <c r="C16" s="1" t="s">
        <v>29</v>
      </c>
      <c r="D16" s="2" t="s">
        <v>91</v>
      </c>
      <c r="E16" s="6" t="s">
        <v>162</v>
      </c>
      <c r="F16" s="10" t="s">
        <v>298</v>
      </c>
      <c r="G16" s="5">
        <v>8</v>
      </c>
      <c r="H16" s="5">
        <v>5.69</v>
      </c>
      <c r="I16" s="28">
        <v>0</v>
      </c>
      <c r="J16" s="5">
        <f t="shared" si="1"/>
        <v>5.69</v>
      </c>
      <c r="K16" s="2">
        <v>31</v>
      </c>
      <c r="L16" s="14">
        <v>44369</v>
      </c>
      <c r="M16" s="4">
        <v>44534</v>
      </c>
      <c r="N16" s="2">
        <v>180</v>
      </c>
      <c r="O16" s="2">
        <f t="shared" si="2"/>
        <v>165</v>
      </c>
      <c r="P16" s="2">
        <f t="shared" si="3"/>
        <v>29700</v>
      </c>
      <c r="Q16" s="2">
        <v>2152.27</v>
      </c>
      <c r="R16" s="2">
        <v>81</v>
      </c>
      <c r="S16" s="5">
        <f t="shared" si="4"/>
        <v>0.38099138431795337</v>
      </c>
      <c r="T16" s="2" t="s">
        <v>378</v>
      </c>
      <c r="U16" s="2">
        <v>99.9</v>
      </c>
      <c r="V16" s="2">
        <f t="shared" si="5"/>
        <v>215011.77300000002</v>
      </c>
      <c r="W16" s="2" t="s">
        <v>378</v>
      </c>
      <c r="X16" s="107">
        <v>1764.8613999999998</v>
      </c>
      <c r="Y16" s="2">
        <v>80</v>
      </c>
      <c r="Z16" s="2">
        <v>0</v>
      </c>
      <c r="AA16" s="2">
        <v>0</v>
      </c>
      <c r="AB16" s="2">
        <v>0</v>
      </c>
      <c r="AC16" s="2">
        <v>80</v>
      </c>
      <c r="AD16" s="5">
        <f t="shared" si="0"/>
        <v>0.30855598532416961</v>
      </c>
      <c r="AE16" s="2">
        <v>172181.6</v>
      </c>
      <c r="AF16" s="2" t="s">
        <v>88</v>
      </c>
      <c r="AG16" s="2" t="s">
        <v>75</v>
      </c>
      <c r="AH16" s="2"/>
    </row>
    <row r="17" spans="1:34" ht="23.25" customHeight="1" x14ac:dyDescent="0.25">
      <c r="A17" s="1">
        <v>24</v>
      </c>
      <c r="B17" s="2" t="s">
        <v>439</v>
      </c>
      <c r="C17" s="1" t="s">
        <v>29</v>
      </c>
      <c r="D17" s="2" t="s">
        <v>91</v>
      </c>
      <c r="E17" s="6" t="s">
        <v>163</v>
      </c>
      <c r="F17" s="10" t="s">
        <v>299</v>
      </c>
      <c r="G17" s="5">
        <v>7</v>
      </c>
      <c r="H17" s="5">
        <v>7.66</v>
      </c>
      <c r="I17" s="28">
        <v>0</v>
      </c>
      <c r="J17" s="5">
        <f t="shared" si="1"/>
        <v>7.66</v>
      </c>
      <c r="K17" s="2">
        <v>24</v>
      </c>
      <c r="L17" s="14">
        <v>44362</v>
      </c>
      <c r="M17" s="4">
        <v>44534</v>
      </c>
      <c r="N17" s="2">
        <v>180</v>
      </c>
      <c r="O17" s="2">
        <f t="shared" si="2"/>
        <v>172</v>
      </c>
      <c r="P17" s="2">
        <f t="shared" si="3"/>
        <v>30960</v>
      </c>
      <c r="Q17" s="2">
        <v>1632.18</v>
      </c>
      <c r="R17" s="2">
        <v>86</v>
      </c>
      <c r="S17" s="5">
        <f t="shared" si="4"/>
        <v>0.30676081772533725</v>
      </c>
      <c r="T17" s="2" t="s">
        <v>378</v>
      </c>
      <c r="U17" s="2">
        <v>99.9</v>
      </c>
      <c r="V17" s="2">
        <f t="shared" si="5"/>
        <v>163054.78200000001</v>
      </c>
      <c r="W17" s="2" t="s">
        <v>378</v>
      </c>
      <c r="X17" s="107">
        <v>1322.0658000000001</v>
      </c>
      <c r="Y17" s="2">
        <v>80</v>
      </c>
      <c r="Z17" s="2">
        <v>0</v>
      </c>
      <c r="AA17" s="2">
        <v>2</v>
      </c>
      <c r="AB17" s="2">
        <v>0</v>
      </c>
      <c r="AC17" s="2">
        <v>82</v>
      </c>
      <c r="AD17" s="5">
        <f t="shared" si="0"/>
        <v>0.23691922689903369</v>
      </c>
      <c r="AE17" s="2">
        <v>133838.76</v>
      </c>
      <c r="AF17" s="2" t="s">
        <v>88</v>
      </c>
      <c r="AG17" s="2" t="s">
        <v>75</v>
      </c>
      <c r="AH17" s="2"/>
    </row>
    <row r="18" spans="1:34" ht="23.25" customHeight="1" x14ac:dyDescent="0.25">
      <c r="A18" s="1">
        <v>25</v>
      </c>
      <c r="B18" s="2" t="s">
        <v>439</v>
      </c>
      <c r="C18" s="1" t="s">
        <v>29</v>
      </c>
      <c r="D18" s="2" t="s">
        <v>91</v>
      </c>
      <c r="E18" s="6" t="s">
        <v>164</v>
      </c>
      <c r="F18" s="10" t="s">
        <v>300</v>
      </c>
      <c r="G18" s="5">
        <v>7</v>
      </c>
      <c r="H18" s="5">
        <v>5.17</v>
      </c>
      <c r="I18" s="28">
        <v>0</v>
      </c>
      <c r="J18" s="5">
        <f t="shared" si="1"/>
        <v>5.17</v>
      </c>
      <c r="K18" s="2">
        <v>20</v>
      </c>
      <c r="L18" s="14">
        <v>44369</v>
      </c>
      <c r="M18" s="4">
        <v>44534</v>
      </c>
      <c r="N18" s="2">
        <v>180</v>
      </c>
      <c r="O18" s="2">
        <f t="shared" si="2"/>
        <v>165</v>
      </c>
      <c r="P18" s="2">
        <f t="shared" si="3"/>
        <v>29700</v>
      </c>
      <c r="Q18" s="2">
        <v>1411.82</v>
      </c>
      <c r="R18" s="2">
        <v>90</v>
      </c>
      <c r="S18" s="5">
        <f t="shared" si="4"/>
        <v>0.27768679177889849</v>
      </c>
      <c r="T18" s="2" t="s">
        <v>378</v>
      </c>
      <c r="U18" s="2">
        <v>99.9</v>
      </c>
      <c r="V18" s="2">
        <f t="shared" si="5"/>
        <v>141040.818</v>
      </c>
      <c r="W18" s="2" t="s">
        <v>378</v>
      </c>
      <c r="X18" s="107">
        <v>1129.4559999999999</v>
      </c>
      <c r="Y18" s="2">
        <v>80</v>
      </c>
      <c r="Z18" s="2">
        <v>0</v>
      </c>
      <c r="AA18" s="2">
        <v>2</v>
      </c>
      <c r="AB18" s="2">
        <v>0</v>
      </c>
      <c r="AC18" s="2">
        <v>82</v>
      </c>
      <c r="AD18" s="5">
        <f t="shared" si="0"/>
        <v>0.20240281711884156</v>
      </c>
      <c r="AE18" s="2">
        <v>115769.23999999999</v>
      </c>
      <c r="AF18" s="2" t="s">
        <v>88</v>
      </c>
      <c r="AG18" s="2" t="s">
        <v>75</v>
      </c>
      <c r="AH18" s="2"/>
    </row>
    <row r="19" spans="1:34" ht="23.25" customHeight="1" x14ac:dyDescent="0.25">
      <c r="A19" s="1">
        <v>26</v>
      </c>
      <c r="B19" s="2" t="s">
        <v>439</v>
      </c>
      <c r="C19" s="1" t="s">
        <v>29</v>
      </c>
      <c r="D19" s="2" t="s">
        <v>91</v>
      </c>
      <c r="E19" s="6" t="s">
        <v>136</v>
      </c>
      <c r="F19" s="10" t="s">
        <v>301</v>
      </c>
      <c r="G19" s="5">
        <v>4.5</v>
      </c>
      <c r="H19" s="11">
        <v>6.45</v>
      </c>
      <c r="I19" s="28">
        <v>0</v>
      </c>
      <c r="J19" s="5">
        <f t="shared" si="1"/>
        <v>6.45</v>
      </c>
      <c r="K19" s="2">
        <v>27</v>
      </c>
      <c r="L19" s="14">
        <v>44365</v>
      </c>
      <c r="M19" s="4">
        <v>44534</v>
      </c>
      <c r="N19" s="2">
        <v>180</v>
      </c>
      <c r="O19" s="2">
        <f t="shared" si="2"/>
        <v>169</v>
      </c>
      <c r="P19" s="2">
        <f t="shared" si="3"/>
        <v>30420</v>
      </c>
      <c r="Q19" s="2">
        <v>1859.42</v>
      </c>
      <c r="R19" s="2">
        <v>90</v>
      </c>
      <c r="S19" s="5">
        <f t="shared" si="4"/>
        <v>0.36572394099072086</v>
      </c>
      <c r="T19" s="2" t="s">
        <v>378</v>
      </c>
      <c r="U19" s="2">
        <v>99.9</v>
      </c>
      <c r="V19" s="2">
        <f t="shared" si="5"/>
        <v>185756.05800000002</v>
      </c>
      <c r="W19" s="2" t="s">
        <v>378</v>
      </c>
      <c r="X19" s="107">
        <v>1506.1302000000003</v>
      </c>
      <c r="Y19" s="2">
        <v>80</v>
      </c>
      <c r="Z19" s="2">
        <v>0</v>
      </c>
      <c r="AA19" s="2">
        <v>2</v>
      </c>
      <c r="AB19" s="2">
        <v>0</v>
      </c>
      <c r="AC19" s="2">
        <v>82</v>
      </c>
      <c r="AD19" s="5">
        <f t="shared" si="0"/>
        <v>0.26990426845115201</v>
      </c>
      <c r="AE19" s="2">
        <v>152472.44</v>
      </c>
      <c r="AF19" s="2" t="s">
        <v>88</v>
      </c>
      <c r="AG19" s="2" t="s">
        <v>75</v>
      </c>
      <c r="AH19" s="2"/>
    </row>
    <row r="20" spans="1:34" s="31" customFormat="1" ht="23.25" customHeight="1" x14ac:dyDescent="0.25">
      <c r="A20" s="1">
        <v>27</v>
      </c>
      <c r="B20" s="2" t="s">
        <v>439</v>
      </c>
      <c r="C20" s="1" t="s">
        <v>29</v>
      </c>
      <c r="D20" s="2" t="s">
        <v>91</v>
      </c>
      <c r="E20" s="6" t="s">
        <v>139</v>
      </c>
      <c r="F20" s="10" t="s">
        <v>302</v>
      </c>
      <c r="G20" s="5">
        <v>7.5</v>
      </c>
      <c r="H20" s="11">
        <v>7.22</v>
      </c>
      <c r="I20" s="28">
        <v>0</v>
      </c>
      <c r="J20" s="5">
        <f t="shared" si="1"/>
        <v>7.22</v>
      </c>
      <c r="K20" s="2">
        <v>27</v>
      </c>
      <c r="L20" s="14">
        <v>44365</v>
      </c>
      <c r="M20" s="4">
        <v>44534</v>
      </c>
      <c r="N20" s="2">
        <v>180</v>
      </c>
      <c r="O20" s="2">
        <f t="shared" si="2"/>
        <v>169</v>
      </c>
      <c r="P20" s="2">
        <f t="shared" si="3"/>
        <v>30420</v>
      </c>
      <c r="Q20" s="2">
        <v>1895.8</v>
      </c>
      <c r="R20" s="2">
        <v>81</v>
      </c>
      <c r="S20" s="5">
        <f t="shared" si="4"/>
        <v>0.33559147615771995</v>
      </c>
      <c r="T20" s="2" t="s">
        <v>378</v>
      </c>
      <c r="U20" s="2">
        <v>99.9</v>
      </c>
      <c r="V20" s="2">
        <f t="shared" si="5"/>
        <v>189390.42</v>
      </c>
      <c r="W20" s="2" t="s">
        <v>378</v>
      </c>
      <c r="X20" s="107">
        <v>1554.556</v>
      </c>
      <c r="Y20" s="2">
        <v>80</v>
      </c>
      <c r="Z20" s="2">
        <v>0</v>
      </c>
      <c r="AA20" s="2">
        <v>0</v>
      </c>
      <c r="AB20" s="2">
        <v>0</v>
      </c>
      <c r="AC20" s="2">
        <v>80</v>
      </c>
      <c r="AD20" s="5">
        <f t="shared" si="0"/>
        <v>0.27178766464131399</v>
      </c>
      <c r="AE20" s="2">
        <v>151664</v>
      </c>
      <c r="AF20" s="2" t="s">
        <v>88</v>
      </c>
      <c r="AG20" s="2" t="s">
        <v>75</v>
      </c>
      <c r="AH20" s="2"/>
    </row>
    <row r="21" spans="1:34" ht="23.25" customHeight="1" x14ac:dyDescent="0.25">
      <c r="A21" s="1">
        <v>28</v>
      </c>
      <c r="B21" s="2" t="s">
        <v>439</v>
      </c>
      <c r="C21" s="1" t="s">
        <v>29</v>
      </c>
      <c r="D21" s="2" t="s">
        <v>91</v>
      </c>
      <c r="E21" s="25" t="s">
        <v>134</v>
      </c>
      <c r="F21" s="10" t="s">
        <v>303</v>
      </c>
      <c r="G21" s="5">
        <v>2.5</v>
      </c>
      <c r="H21" s="11">
        <v>3.15</v>
      </c>
      <c r="I21" s="28">
        <v>0</v>
      </c>
      <c r="J21" s="5">
        <f t="shared" si="1"/>
        <v>3.15</v>
      </c>
      <c r="K21" s="2">
        <v>13</v>
      </c>
      <c r="L21" s="14">
        <v>44365</v>
      </c>
      <c r="M21" s="4">
        <v>44534</v>
      </c>
      <c r="N21" s="2">
        <v>180</v>
      </c>
      <c r="O21" s="2">
        <f t="shared" si="2"/>
        <v>169</v>
      </c>
      <c r="P21" s="2">
        <f t="shared" si="3"/>
        <v>30420</v>
      </c>
      <c r="Q21" s="2">
        <v>886.81</v>
      </c>
      <c r="R21" s="2">
        <v>85</v>
      </c>
      <c r="S21" s="5">
        <f t="shared" si="4"/>
        <v>0.16473386617181937</v>
      </c>
      <c r="T21" s="2" t="s">
        <v>378</v>
      </c>
      <c r="U21" s="2">
        <v>99.9</v>
      </c>
      <c r="V21" s="2">
        <f t="shared" si="5"/>
        <v>88592.319000000003</v>
      </c>
      <c r="W21" s="2" t="s">
        <v>378</v>
      </c>
      <c r="X21" s="107">
        <v>727.18420000000003</v>
      </c>
      <c r="Y21" s="2">
        <v>80</v>
      </c>
      <c r="Z21" s="2">
        <v>0</v>
      </c>
      <c r="AA21" s="2">
        <v>2</v>
      </c>
      <c r="AB21" s="2">
        <v>0</v>
      </c>
      <c r="AC21" s="2">
        <v>82</v>
      </c>
      <c r="AD21" s="5">
        <f t="shared" si="0"/>
        <v>0.13031417836933101</v>
      </c>
      <c r="AE21" s="2">
        <v>72718.42</v>
      </c>
      <c r="AF21" s="2" t="s">
        <v>88</v>
      </c>
      <c r="AG21" s="2" t="s">
        <v>75</v>
      </c>
      <c r="AH21" s="2"/>
    </row>
    <row r="22" spans="1:34" ht="23.25" customHeight="1" x14ac:dyDescent="0.25">
      <c r="A22" s="1">
        <v>29</v>
      </c>
      <c r="B22" s="2" t="s">
        <v>439</v>
      </c>
      <c r="C22" s="1" t="s">
        <v>30</v>
      </c>
      <c r="D22" s="2" t="s">
        <v>91</v>
      </c>
      <c r="E22" s="25" t="s">
        <v>147</v>
      </c>
      <c r="F22" s="10" t="s">
        <v>304</v>
      </c>
      <c r="G22" s="5">
        <v>4</v>
      </c>
      <c r="H22" s="11">
        <v>3.55</v>
      </c>
      <c r="I22" s="28">
        <v>0</v>
      </c>
      <c r="J22" s="5">
        <f t="shared" si="1"/>
        <v>3.55</v>
      </c>
      <c r="K22" s="2">
        <v>8</v>
      </c>
      <c r="L22" s="14">
        <v>44365</v>
      </c>
      <c r="M22" s="4">
        <v>44534</v>
      </c>
      <c r="N22" s="2">
        <v>180</v>
      </c>
      <c r="O22" s="2">
        <f t="shared" si="2"/>
        <v>169</v>
      </c>
      <c r="P22" s="2">
        <f t="shared" si="3"/>
        <v>30420</v>
      </c>
      <c r="Q22" s="2">
        <v>530.94000000000005</v>
      </c>
      <c r="R22" s="2">
        <v>83</v>
      </c>
      <c r="S22" s="5">
        <f t="shared" si="4"/>
        <v>9.6306793074410937E-2</v>
      </c>
      <c r="T22" s="2" t="s">
        <v>378</v>
      </c>
      <c r="U22" s="2">
        <v>99.9</v>
      </c>
      <c r="V22" s="2">
        <f t="shared" si="5"/>
        <v>53040.90600000001</v>
      </c>
      <c r="W22" s="2" t="s">
        <v>378</v>
      </c>
      <c r="X22" s="107">
        <v>430.06140000000005</v>
      </c>
      <c r="Y22" s="2">
        <v>80</v>
      </c>
      <c r="Z22" s="2">
        <v>0</v>
      </c>
      <c r="AA22" s="2">
        <v>0</v>
      </c>
      <c r="AB22" s="2">
        <v>0</v>
      </c>
      <c r="AC22" s="2">
        <v>80</v>
      </c>
      <c r="AD22" s="5">
        <f t="shared" si="0"/>
        <v>7.518891796652806E-2</v>
      </c>
      <c r="AE22" s="2">
        <v>42475.200000000004</v>
      </c>
      <c r="AF22" s="2" t="s">
        <v>88</v>
      </c>
      <c r="AG22" s="2" t="s">
        <v>75</v>
      </c>
      <c r="AH22" s="2"/>
    </row>
    <row r="23" spans="1:34" ht="23.25" customHeight="1" x14ac:dyDescent="0.25">
      <c r="A23" s="1">
        <v>30</v>
      </c>
      <c r="B23" s="2" t="s">
        <v>439</v>
      </c>
      <c r="C23" s="1" t="s">
        <v>29</v>
      </c>
      <c r="D23" s="2" t="s">
        <v>91</v>
      </c>
      <c r="E23" s="25" t="s">
        <v>135</v>
      </c>
      <c r="F23" s="10" t="s">
        <v>305</v>
      </c>
      <c r="G23" s="5">
        <v>3</v>
      </c>
      <c r="H23" s="11">
        <v>5.69</v>
      </c>
      <c r="I23" s="28">
        <v>0</v>
      </c>
      <c r="J23" s="5">
        <f t="shared" si="1"/>
        <v>5.69</v>
      </c>
      <c r="K23" s="2">
        <v>23</v>
      </c>
      <c r="L23" s="14">
        <v>44365</v>
      </c>
      <c r="M23" s="4">
        <v>44534</v>
      </c>
      <c r="N23" s="2">
        <v>180</v>
      </c>
      <c r="O23" s="2">
        <f t="shared" si="2"/>
        <v>169</v>
      </c>
      <c r="P23" s="2">
        <f t="shared" si="3"/>
        <v>30420</v>
      </c>
      <c r="Q23" s="2">
        <v>1589.93</v>
      </c>
      <c r="R23" s="2">
        <v>85</v>
      </c>
      <c r="S23" s="5">
        <f t="shared" si="4"/>
        <v>0.29534546953976709</v>
      </c>
      <c r="T23" s="2" t="s">
        <v>378</v>
      </c>
      <c r="U23" s="2">
        <v>99.9</v>
      </c>
      <c r="V23" s="2">
        <f t="shared" si="5"/>
        <v>158834.00700000001</v>
      </c>
      <c r="W23" s="2" t="s">
        <v>378</v>
      </c>
      <c r="X23" s="107">
        <v>1271.9440000000002</v>
      </c>
      <c r="Y23" s="2">
        <v>80</v>
      </c>
      <c r="Z23" s="2">
        <v>0</v>
      </c>
      <c r="AA23" s="2">
        <v>2</v>
      </c>
      <c r="AB23" s="2">
        <v>0</v>
      </c>
      <c r="AC23" s="2">
        <v>82</v>
      </c>
      <c r="AD23" s="5">
        <f t="shared" si="0"/>
        <v>0.22793720943304374</v>
      </c>
      <c r="AE23" s="2">
        <v>130374.26000000001</v>
      </c>
      <c r="AF23" s="2" t="s">
        <v>88</v>
      </c>
      <c r="AG23" s="2" t="s">
        <v>75</v>
      </c>
      <c r="AH23" s="2"/>
    </row>
    <row r="24" spans="1:34" ht="23.25" customHeight="1" x14ac:dyDescent="0.25">
      <c r="A24" s="1">
        <v>31</v>
      </c>
      <c r="B24" s="2" t="s">
        <v>439</v>
      </c>
      <c r="C24" s="1" t="s">
        <v>29</v>
      </c>
      <c r="D24" s="2" t="s">
        <v>91</v>
      </c>
      <c r="E24" s="25" t="s">
        <v>137</v>
      </c>
      <c r="F24" s="10" t="s">
        <v>306</v>
      </c>
      <c r="G24" s="5">
        <v>3</v>
      </c>
      <c r="H24" s="11">
        <v>4.16</v>
      </c>
      <c r="I24" s="28">
        <v>0</v>
      </c>
      <c r="J24" s="5">
        <f t="shared" si="1"/>
        <v>4.16</v>
      </c>
      <c r="K24" s="2">
        <v>15</v>
      </c>
      <c r="L24" s="14">
        <v>44365</v>
      </c>
      <c r="M24" s="4">
        <v>44534</v>
      </c>
      <c r="N24" s="2">
        <v>180</v>
      </c>
      <c r="O24" s="2">
        <f t="shared" si="2"/>
        <v>169</v>
      </c>
      <c r="P24" s="2">
        <f t="shared" si="3"/>
        <v>30420</v>
      </c>
      <c r="Q24" s="2">
        <v>997.71</v>
      </c>
      <c r="R24" s="2">
        <v>80</v>
      </c>
      <c r="S24" s="5">
        <f t="shared" si="4"/>
        <v>0.17443261670167262</v>
      </c>
      <c r="T24" s="2" t="s">
        <v>378</v>
      </c>
      <c r="U24" s="2">
        <v>99.9</v>
      </c>
      <c r="V24" s="2">
        <f t="shared" si="5"/>
        <v>99671.229000000007</v>
      </c>
      <c r="W24" s="2" t="s">
        <v>378</v>
      </c>
      <c r="X24" s="107">
        <v>808.14510000000007</v>
      </c>
      <c r="Y24" s="2">
        <v>80</v>
      </c>
      <c r="Z24" s="2">
        <v>0</v>
      </c>
      <c r="AA24" s="2">
        <v>0</v>
      </c>
      <c r="AB24" s="2">
        <v>0</v>
      </c>
      <c r="AC24" s="2">
        <v>80</v>
      </c>
      <c r="AD24" s="5">
        <f t="shared" si="0"/>
        <v>0.14129041952835483</v>
      </c>
      <c r="AE24" s="2">
        <v>79816.800000000003</v>
      </c>
      <c r="AF24" s="2" t="s">
        <v>88</v>
      </c>
      <c r="AG24" s="2" t="s">
        <v>75</v>
      </c>
      <c r="AH24" s="2"/>
    </row>
    <row r="25" spans="1:34" ht="23.25" customHeight="1" x14ac:dyDescent="0.25">
      <c r="A25" s="1">
        <v>32</v>
      </c>
      <c r="B25" s="2" t="s">
        <v>439</v>
      </c>
      <c r="C25" s="1" t="s">
        <v>29</v>
      </c>
      <c r="D25" s="2" t="s">
        <v>91</v>
      </c>
      <c r="E25" s="25" t="s">
        <v>138</v>
      </c>
      <c r="F25" s="10" t="s">
        <v>308</v>
      </c>
      <c r="G25" s="5">
        <v>3</v>
      </c>
      <c r="H25" s="11">
        <v>2.23</v>
      </c>
      <c r="I25" s="28">
        <v>0</v>
      </c>
      <c r="J25" s="5">
        <f t="shared" si="1"/>
        <v>2.23</v>
      </c>
      <c r="K25" s="2">
        <v>11</v>
      </c>
      <c r="L25" s="14">
        <v>44365</v>
      </c>
      <c r="M25" s="4">
        <v>44534</v>
      </c>
      <c r="N25" s="2">
        <v>180</v>
      </c>
      <c r="O25" s="2">
        <f t="shared" si="2"/>
        <v>169</v>
      </c>
      <c r="P25" s="2">
        <f t="shared" si="3"/>
        <v>30420</v>
      </c>
      <c r="Q25" s="2">
        <v>743.72</v>
      </c>
      <c r="R25" s="2">
        <v>84</v>
      </c>
      <c r="S25" s="5">
        <f t="shared" si="4"/>
        <v>0.13652812638746364</v>
      </c>
      <c r="T25" s="2" t="s">
        <v>378</v>
      </c>
      <c r="U25" s="2">
        <v>99.9</v>
      </c>
      <c r="V25" s="2">
        <f t="shared" si="5"/>
        <v>74297.628000000012</v>
      </c>
      <c r="W25" s="2" t="s">
        <v>378</v>
      </c>
      <c r="X25" s="107">
        <v>609.85040000000004</v>
      </c>
      <c r="Y25" s="2">
        <v>80</v>
      </c>
      <c r="Z25" s="2">
        <v>0</v>
      </c>
      <c r="AA25" s="2">
        <v>0</v>
      </c>
      <c r="AB25" s="2">
        <v>0</v>
      </c>
      <c r="AC25" s="2">
        <v>80</v>
      </c>
      <c r="AD25" s="5">
        <f t="shared" si="0"/>
        <v>0.10662196536925733</v>
      </c>
      <c r="AE25" s="2">
        <v>59497.600000000006</v>
      </c>
      <c r="AF25" s="2" t="s">
        <v>88</v>
      </c>
      <c r="AG25" s="2" t="s">
        <v>75</v>
      </c>
      <c r="AH25" s="2"/>
    </row>
    <row r="26" spans="1:34" ht="23.25" customHeight="1" x14ac:dyDescent="0.25">
      <c r="A26" s="1">
        <v>33</v>
      </c>
      <c r="B26" s="2" t="s">
        <v>439</v>
      </c>
      <c r="C26" s="1" t="s">
        <v>30</v>
      </c>
      <c r="D26" s="2" t="s">
        <v>91</v>
      </c>
      <c r="E26" s="25" t="s">
        <v>140</v>
      </c>
      <c r="F26" s="10" t="s">
        <v>309</v>
      </c>
      <c r="G26" s="5">
        <v>2.5</v>
      </c>
      <c r="H26" s="11">
        <v>2</v>
      </c>
      <c r="I26" s="28">
        <v>0</v>
      </c>
      <c r="J26" s="5">
        <f t="shared" si="1"/>
        <v>2</v>
      </c>
      <c r="K26" s="2">
        <v>8</v>
      </c>
      <c r="L26" s="14">
        <v>44363</v>
      </c>
      <c r="M26" s="4">
        <v>44534</v>
      </c>
      <c r="N26" s="2">
        <v>180</v>
      </c>
      <c r="O26" s="2">
        <f t="shared" si="2"/>
        <v>171</v>
      </c>
      <c r="P26" s="2">
        <f t="shared" si="3"/>
        <v>30780</v>
      </c>
      <c r="Q26" s="2">
        <v>554.98</v>
      </c>
      <c r="R26" s="2">
        <v>80</v>
      </c>
      <c r="S26" s="5">
        <f t="shared" si="4"/>
        <v>9.702880959105778E-2</v>
      </c>
      <c r="T26" s="2" t="s">
        <v>378</v>
      </c>
      <c r="U26" s="2">
        <v>99.9</v>
      </c>
      <c r="V26" s="2">
        <f t="shared" si="5"/>
        <v>55442.502000000008</v>
      </c>
      <c r="W26" s="2" t="s">
        <v>378</v>
      </c>
      <c r="X26" s="107">
        <v>449.53380000000004</v>
      </c>
      <c r="Y26" s="2">
        <v>80</v>
      </c>
      <c r="Z26" s="2">
        <v>0</v>
      </c>
      <c r="AA26" s="2">
        <v>0</v>
      </c>
      <c r="AB26" s="2">
        <v>0</v>
      </c>
      <c r="AC26" s="2">
        <v>80</v>
      </c>
      <c r="AD26" s="5">
        <f t="shared" si="0"/>
        <v>7.8593335768756822E-2</v>
      </c>
      <c r="AE26" s="2">
        <v>44398.400000000001</v>
      </c>
      <c r="AF26" s="2" t="s">
        <v>88</v>
      </c>
      <c r="AG26" s="2" t="s">
        <v>75</v>
      </c>
      <c r="AH26" s="2"/>
    </row>
    <row r="27" spans="1:34" ht="23.25" customHeight="1" x14ac:dyDescent="0.25">
      <c r="A27" s="1">
        <v>34</v>
      </c>
      <c r="B27" s="2" t="s">
        <v>439</v>
      </c>
      <c r="C27" s="1" t="s">
        <v>29</v>
      </c>
      <c r="D27" s="2" t="s">
        <v>91</v>
      </c>
      <c r="E27" s="25" t="s">
        <v>142</v>
      </c>
      <c r="F27" s="10" t="s">
        <v>310</v>
      </c>
      <c r="G27" s="5">
        <v>3</v>
      </c>
      <c r="H27" s="11">
        <v>4.34</v>
      </c>
      <c r="I27" s="28">
        <v>0</v>
      </c>
      <c r="J27" s="5">
        <f t="shared" si="1"/>
        <v>4.34</v>
      </c>
      <c r="K27" s="2">
        <v>15</v>
      </c>
      <c r="L27" s="14">
        <v>44365</v>
      </c>
      <c r="M27" s="4">
        <v>44534</v>
      </c>
      <c r="N27" s="2">
        <v>180</v>
      </c>
      <c r="O27" s="2">
        <f t="shared" si="2"/>
        <v>169</v>
      </c>
      <c r="P27" s="2">
        <f t="shared" si="3"/>
        <v>30420</v>
      </c>
      <c r="Q27" s="2">
        <v>1011.29</v>
      </c>
      <c r="R27" s="2">
        <v>83</v>
      </c>
      <c r="S27" s="5">
        <f t="shared" si="4"/>
        <v>0.18343710545112635</v>
      </c>
      <c r="T27" s="2" t="s">
        <v>378</v>
      </c>
      <c r="U27" s="2">
        <v>99.9</v>
      </c>
      <c r="V27" s="2">
        <f t="shared" si="5"/>
        <v>101027.871</v>
      </c>
      <c r="W27" s="2" t="s">
        <v>378</v>
      </c>
      <c r="X27" s="107">
        <v>829.25779999999997</v>
      </c>
      <c r="Y27" s="2">
        <v>80</v>
      </c>
      <c r="Z27" s="2">
        <v>0</v>
      </c>
      <c r="AA27" s="2">
        <v>0</v>
      </c>
      <c r="AB27" s="2">
        <v>0</v>
      </c>
      <c r="AC27" s="2">
        <v>80</v>
      </c>
      <c r="AD27" s="5">
        <f t="shared" si="0"/>
        <v>0.14498161587462516</v>
      </c>
      <c r="AE27" s="2">
        <v>80903.199999999997</v>
      </c>
      <c r="AF27" s="2" t="s">
        <v>88</v>
      </c>
      <c r="AG27" s="2" t="s">
        <v>75</v>
      </c>
      <c r="AH27" s="2"/>
    </row>
    <row r="28" spans="1:34" ht="23.25" customHeight="1" x14ac:dyDescent="0.25">
      <c r="A28" s="1">
        <v>35</v>
      </c>
      <c r="B28" s="2" t="s">
        <v>439</v>
      </c>
      <c r="C28" s="1" t="s">
        <v>29</v>
      </c>
      <c r="D28" s="2" t="s">
        <v>91</v>
      </c>
      <c r="E28" s="25" t="s">
        <v>141</v>
      </c>
      <c r="F28" s="10" t="s">
        <v>311</v>
      </c>
      <c r="G28" s="5">
        <v>2</v>
      </c>
      <c r="H28" s="11">
        <v>2.5099999999999998</v>
      </c>
      <c r="I28" s="28">
        <v>0</v>
      </c>
      <c r="J28" s="5">
        <f t="shared" si="1"/>
        <v>2.5099999999999998</v>
      </c>
      <c r="K28" s="2">
        <v>11</v>
      </c>
      <c r="L28" s="14">
        <v>44365</v>
      </c>
      <c r="M28" s="4">
        <v>44534</v>
      </c>
      <c r="N28" s="2">
        <v>180</v>
      </c>
      <c r="O28" s="2">
        <f t="shared" si="2"/>
        <v>169</v>
      </c>
      <c r="P28" s="2">
        <f t="shared" si="3"/>
        <v>30420</v>
      </c>
      <c r="Q28" s="2">
        <v>733.6</v>
      </c>
      <c r="R28" s="2">
        <v>87</v>
      </c>
      <c r="S28" s="5">
        <f t="shared" si="4"/>
        <v>0.13948000649329703</v>
      </c>
      <c r="T28" s="2" t="s">
        <v>378</v>
      </c>
      <c r="U28" s="2">
        <v>99.9</v>
      </c>
      <c r="V28" s="2">
        <f t="shared" si="5"/>
        <v>73286.64</v>
      </c>
      <c r="W28" s="2" t="s">
        <v>378</v>
      </c>
      <c r="X28" s="107">
        <v>601.55200000000002</v>
      </c>
      <c r="Y28" s="2">
        <v>80</v>
      </c>
      <c r="Z28" s="2">
        <v>0</v>
      </c>
      <c r="AA28" s="2">
        <v>2</v>
      </c>
      <c r="AB28" s="2">
        <v>0</v>
      </c>
      <c r="AC28" s="2">
        <v>82</v>
      </c>
      <c r="AD28" s="5">
        <f t="shared" si="0"/>
        <v>0.10780040961619877</v>
      </c>
      <c r="AE28" s="2">
        <v>60155.200000000004</v>
      </c>
      <c r="AF28" s="2" t="s">
        <v>88</v>
      </c>
      <c r="AG28" s="2" t="s">
        <v>75</v>
      </c>
      <c r="AH28" s="2"/>
    </row>
    <row r="29" spans="1:34" ht="23.25" customHeight="1" x14ac:dyDescent="0.25">
      <c r="A29" s="1">
        <v>36</v>
      </c>
      <c r="B29" s="2" t="s">
        <v>439</v>
      </c>
      <c r="C29" s="1" t="s">
        <v>29</v>
      </c>
      <c r="D29" s="2" t="s">
        <v>91</v>
      </c>
      <c r="E29" s="25" t="s">
        <v>44</v>
      </c>
      <c r="F29" s="10" t="s">
        <v>312</v>
      </c>
      <c r="G29" s="5">
        <v>1.5</v>
      </c>
      <c r="H29" s="11">
        <v>2.77</v>
      </c>
      <c r="I29" s="28">
        <v>0</v>
      </c>
      <c r="J29" s="5">
        <f t="shared" si="1"/>
        <v>2.77</v>
      </c>
      <c r="K29" s="2">
        <v>10</v>
      </c>
      <c r="L29" s="14">
        <v>44365</v>
      </c>
      <c r="M29" s="4">
        <v>44534</v>
      </c>
      <c r="N29" s="2">
        <v>180</v>
      </c>
      <c r="O29" s="2">
        <f t="shared" si="2"/>
        <v>169</v>
      </c>
      <c r="P29" s="2">
        <f t="shared" si="3"/>
        <v>30420</v>
      </c>
      <c r="Q29" s="2">
        <v>705.43</v>
      </c>
      <c r="R29" s="2">
        <v>80</v>
      </c>
      <c r="S29" s="5">
        <f t="shared" si="4"/>
        <v>0.12333243206929959</v>
      </c>
      <c r="T29" s="2" t="s">
        <v>378</v>
      </c>
      <c r="U29" s="2">
        <v>99.9</v>
      </c>
      <c r="V29" s="2">
        <f t="shared" si="5"/>
        <v>70472.456999999995</v>
      </c>
      <c r="W29" s="2" t="s">
        <v>378</v>
      </c>
      <c r="X29" s="107">
        <v>571.39829999999995</v>
      </c>
      <c r="Y29" s="2">
        <v>80</v>
      </c>
      <c r="Z29" s="2">
        <v>0</v>
      </c>
      <c r="AA29" s="2">
        <v>0</v>
      </c>
      <c r="AB29" s="2">
        <v>0</v>
      </c>
      <c r="AC29" s="2">
        <v>80</v>
      </c>
      <c r="AD29" s="5">
        <f t="shared" si="0"/>
        <v>9.989926997613266E-2</v>
      </c>
      <c r="AE29" s="2">
        <v>56434.399999999994</v>
      </c>
      <c r="AF29" s="2" t="s">
        <v>88</v>
      </c>
      <c r="AG29" s="2" t="s">
        <v>75</v>
      </c>
      <c r="AH29" s="2"/>
    </row>
    <row r="30" spans="1:34" ht="23.25" customHeight="1" x14ac:dyDescent="0.25">
      <c r="A30" s="1">
        <v>37</v>
      </c>
      <c r="B30" s="2" t="s">
        <v>439</v>
      </c>
      <c r="C30" s="1" t="s">
        <v>29</v>
      </c>
      <c r="D30" s="2" t="s">
        <v>91</v>
      </c>
      <c r="E30" s="25" t="s">
        <v>128</v>
      </c>
      <c r="F30" s="10" t="s">
        <v>313</v>
      </c>
      <c r="G30" s="5">
        <v>2</v>
      </c>
      <c r="H30" s="5">
        <v>2</v>
      </c>
      <c r="I30" s="28">
        <v>0</v>
      </c>
      <c r="J30" s="5">
        <f t="shared" si="1"/>
        <v>2</v>
      </c>
      <c r="K30" s="2">
        <v>6</v>
      </c>
      <c r="L30" s="15">
        <v>44365</v>
      </c>
      <c r="M30" s="4">
        <v>44533</v>
      </c>
      <c r="N30" s="2">
        <v>180</v>
      </c>
      <c r="O30" s="2">
        <f t="shared" si="2"/>
        <v>168</v>
      </c>
      <c r="P30" s="2">
        <f t="shared" si="3"/>
        <v>30240</v>
      </c>
      <c r="Q30" s="2">
        <v>420.14</v>
      </c>
      <c r="R30" s="2">
        <v>82</v>
      </c>
      <c r="S30" s="5">
        <f t="shared" si="4"/>
        <v>7.5290688246651569E-2</v>
      </c>
      <c r="T30" s="2" t="s">
        <v>378</v>
      </c>
      <c r="U30" s="2">
        <v>99.9</v>
      </c>
      <c r="V30" s="2">
        <f t="shared" si="5"/>
        <v>41971.986000000004</v>
      </c>
      <c r="W30" s="2" t="s">
        <v>378</v>
      </c>
      <c r="X30" s="107">
        <v>394.93159999999995</v>
      </c>
      <c r="Y30" s="2">
        <v>80</v>
      </c>
      <c r="Z30" s="2">
        <v>3.2</v>
      </c>
      <c r="AA30" s="2">
        <v>0</v>
      </c>
      <c r="AB30" s="2">
        <v>0</v>
      </c>
      <c r="AC30" s="2">
        <v>83.2</v>
      </c>
      <c r="AD30" s="5">
        <f t="shared" si="0"/>
        <v>7.1808953004806414E-2</v>
      </c>
      <c r="AE30" s="2">
        <v>34955.648000000001</v>
      </c>
      <c r="AF30" s="2" t="s">
        <v>88</v>
      </c>
      <c r="AG30" s="2" t="s">
        <v>75</v>
      </c>
      <c r="AH30" s="2"/>
    </row>
    <row r="31" spans="1:34" ht="23.25" customHeight="1" x14ac:dyDescent="0.25">
      <c r="A31" s="1">
        <v>38</v>
      </c>
      <c r="B31" s="2" t="s">
        <v>439</v>
      </c>
      <c r="C31" s="1" t="s">
        <v>29</v>
      </c>
      <c r="D31" s="2" t="s">
        <v>91</v>
      </c>
      <c r="E31" s="25" t="s">
        <v>130</v>
      </c>
      <c r="F31" s="10" t="s">
        <v>315</v>
      </c>
      <c r="G31" s="5">
        <v>1.5</v>
      </c>
      <c r="H31" s="5">
        <v>1.5</v>
      </c>
      <c r="I31" s="28">
        <v>0</v>
      </c>
      <c r="J31" s="5">
        <f t="shared" si="1"/>
        <v>1.5</v>
      </c>
      <c r="K31" s="2">
        <v>3</v>
      </c>
      <c r="L31" s="15">
        <v>44362</v>
      </c>
      <c r="M31" s="4">
        <v>44533</v>
      </c>
      <c r="N31" s="2">
        <v>180</v>
      </c>
      <c r="O31" s="2">
        <f t="shared" si="2"/>
        <v>171</v>
      </c>
      <c r="P31" s="2">
        <f t="shared" si="3"/>
        <v>30780</v>
      </c>
      <c r="Q31" s="2">
        <v>174.72</v>
      </c>
      <c r="R31" s="2">
        <v>80</v>
      </c>
      <c r="S31" s="5">
        <f t="shared" si="4"/>
        <v>3.0546819005639152E-2</v>
      </c>
      <c r="T31" s="2" t="s">
        <v>378</v>
      </c>
      <c r="U31" s="2">
        <v>99.9</v>
      </c>
      <c r="V31" s="2">
        <f t="shared" si="5"/>
        <v>17454.528000000002</v>
      </c>
      <c r="W31" s="2" t="s">
        <v>378</v>
      </c>
      <c r="X31" s="107">
        <v>148.512</v>
      </c>
      <c r="Y31" s="2">
        <v>80</v>
      </c>
      <c r="Z31" s="2">
        <v>0</v>
      </c>
      <c r="AA31" s="2">
        <v>0</v>
      </c>
      <c r="AB31" s="2">
        <v>0</v>
      </c>
      <c r="AC31" s="2">
        <v>80</v>
      </c>
      <c r="AD31" s="5">
        <f t="shared" si="0"/>
        <v>2.5964796154793277E-2</v>
      </c>
      <c r="AE31" s="2">
        <v>13977.6</v>
      </c>
      <c r="AF31" s="2" t="s">
        <v>88</v>
      </c>
      <c r="AG31" s="2" t="s">
        <v>75</v>
      </c>
      <c r="AH31" s="2"/>
    </row>
    <row r="32" spans="1:34" ht="23.25" customHeight="1" x14ac:dyDescent="0.25">
      <c r="A32" s="1">
        <v>39</v>
      </c>
      <c r="B32" s="2" t="s">
        <v>439</v>
      </c>
      <c r="C32" s="1" t="s">
        <v>29</v>
      </c>
      <c r="D32" s="2" t="s">
        <v>91</v>
      </c>
      <c r="E32" s="6" t="s">
        <v>133</v>
      </c>
      <c r="F32" s="10" t="s">
        <v>318</v>
      </c>
      <c r="G32" s="5">
        <v>9.5</v>
      </c>
      <c r="H32" s="5">
        <v>17.75</v>
      </c>
      <c r="I32" s="28">
        <v>0</v>
      </c>
      <c r="J32" s="5">
        <f t="shared" si="1"/>
        <v>17.75</v>
      </c>
      <c r="K32" s="2">
        <v>43</v>
      </c>
      <c r="L32" s="15">
        <v>44365</v>
      </c>
      <c r="M32" s="4">
        <v>44534</v>
      </c>
      <c r="N32" s="2">
        <v>180</v>
      </c>
      <c r="O32" s="2">
        <f t="shared" si="2"/>
        <v>169</v>
      </c>
      <c r="P32" s="2">
        <f t="shared" si="3"/>
        <v>30420</v>
      </c>
      <c r="Q32" s="2">
        <v>2981.81</v>
      </c>
      <c r="R32" s="2">
        <v>81</v>
      </c>
      <c r="S32" s="5">
        <f t="shared" si="4"/>
        <v>0.52783522498251445</v>
      </c>
      <c r="T32" s="2" t="s">
        <v>378</v>
      </c>
      <c r="U32" s="2">
        <v>99.9</v>
      </c>
      <c r="V32" s="2">
        <f t="shared" si="5"/>
        <v>297882.81900000002</v>
      </c>
      <c r="W32" s="2" t="s">
        <v>378</v>
      </c>
      <c r="X32" s="107">
        <v>2415.2660999999998</v>
      </c>
      <c r="Y32" s="2">
        <v>80</v>
      </c>
      <c r="Z32" s="2">
        <v>0</v>
      </c>
      <c r="AA32" s="2">
        <v>0</v>
      </c>
      <c r="AB32" s="2">
        <v>0</v>
      </c>
      <c r="AC32" s="2">
        <v>80</v>
      </c>
      <c r="AD32" s="5">
        <f t="shared" si="0"/>
        <v>0.42226817998601163</v>
      </c>
      <c r="AE32" s="2">
        <v>238544.8</v>
      </c>
      <c r="AF32" s="2" t="s">
        <v>88</v>
      </c>
      <c r="AG32" s="2" t="s">
        <v>75</v>
      </c>
      <c r="AH32" s="2"/>
    </row>
    <row r="33" spans="1:34" ht="23.25" customHeight="1" x14ac:dyDescent="0.25">
      <c r="A33" s="1">
        <v>40</v>
      </c>
      <c r="B33" s="2" t="s">
        <v>439</v>
      </c>
      <c r="C33" s="1" t="s">
        <v>30</v>
      </c>
      <c r="D33" s="2" t="s">
        <v>91</v>
      </c>
      <c r="E33" s="25" t="s">
        <v>129</v>
      </c>
      <c r="F33" s="2" t="s">
        <v>374</v>
      </c>
      <c r="G33" s="5"/>
      <c r="H33" s="5"/>
      <c r="I33" s="28">
        <v>0</v>
      </c>
      <c r="J33" s="5">
        <f t="shared" si="1"/>
        <v>0</v>
      </c>
      <c r="K33" s="2">
        <v>1</v>
      </c>
      <c r="L33" s="15"/>
      <c r="M33" s="4">
        <v>44533</v>
      </c>
      <c r="N33" s="2">
        <v>180</v>
      </c>
      <c r="O33" s="2">
        <v>0</v>
      </c>
      <c r="P33" s="2">
        <v>0</v>
      </c>
      <c r="Q33" s="2">
        <v>55.22</v>
      </c>
      <c r="R33" s="2">
        <v>80</v>
      </c>
      <c r="S33" s="5">
        <f t="shared" si="4"/>
        <v>9.6542773894882899E-3</v>
      </c>
      <c r="T33" s="2" t="s">
        <v>378</v>
      </c>
      <c r="U33" s="2">
        <v>99.9</v>
      </c>
      <c r="V33" s="2">
        <f t="shared" si="5"/>
        <v>5516.4780000000001</v>
      </c>
      <c r="W33" s="2" t="s">
        <v>378</v>
      </c>
      <c r="X33" s="107">
        <v>46.384799999999998</v>
      </c>
      <c r="Y33" s="2">
        <v>80</v>
      </c>
      <c r="Z33" s="2">
        <v>0</v>
      </c>
      <c r="AA33" s="2">
        <v>0</v>
      </c>
      <c r="AB33" s="2">
        <v>0</v>
      </c>
      <c r="AC33" s="2">
        <v>80</v>
      </c>
      <c r="AD33" s="5">
        <f t="shared" si="0"/>
        <v>8.109593007170162E-3</v>
      </c>
      <c r="AE33" s="2">
        <v>4417.6000000000004</v>
      </c>
      <c r="AF33" s="2"/>
      <c r="AG33" s="2" t="s">
        <v>75</v>
      </c>
      <c r="AH33" s="2" t="s">
        <v>376</v>
      </c>
    </row>
    <row r="34" spans="1:34" ht="23.25" customHeight="1" x14ac:dyDescent="0.25">
      <c r="A34" s="1">
        <v>77</v>
      </c>
      <c r="B34" s="2" t="s">
        <v>439</v>
      </c>
      <c r="C34" s="1" t="s">
        <v>29</v>
      </c>
      <c r="D34" s="2" t="s">
        <v>91</v>
      </c>
      <c r="E34" s="6" t="s">
        <v>126</v>
      </c>
      <c r="F34" s="10" t="s">
        <v>275</v>
      </c>
      <c r="G34" s="5">
        <v>6.5</v>
      </c>
      <c r="H34" s="5">
        <v>8.41</v>
      </c>
      <c r="I34" s="28">
        <v>0</v>
      </c>
      <c r="J34" s="5">
        <f t="shared" ref="J34:J68" si="6">H34-I34</f>
        <v>8.41</v>
      </c>
      <c r="K34" s="2">
        <v>26</v>
      </c>
      <c r="L34" s="14">
        <v>44367</v>
      </c>
      <c r="M34" s="4">
        <v>44533</v>
      </c>
      <c r="N34" s="2">
        <v>180</v>
      </c>
      <c r="O34" s="2">
        <f t="shared" ref="O34:O68" si="7">M34-L34</f>
        <v>166</v>
      </c>
      <c r="P34" s="2">
        <f t="shared" ref="P34:P68" si="8">N34*O34</f>
        <v>29880</v>
      </c>
      <c r="Q34" s="2">
        <v>1828.62</v>
      </c>
      <c r="R34" s="2">
        <v>82</v>
      </c>
      <c r="S34" s="5">
        <f t="shared" ref="S34:S68" si="9">R34*Q34/457579.56</f>
        <v>0.32769566892367308</v>
      </c>
      <c r="T34" s="2" t="s">
        <v>378</v>
      </c>
      <c r="U34" s="2">
        <v>99.9</v>
      </c>
      <c r="V34" s="2">
        <f t="shared" ref="V34:V68" si="10">Q34*U34</f>
        <v>182679.13800000001</v>
      </c>
      <c r="W34" s="2" t="s">
        <v>378</v>
      </c>
      <c r="X34" s="107">
        <v>1486.1752854718686</v>
      </c>
      <c r="Y34" s="2">
        <v>80</v>
      </c>
      <c r="Z34" s="2">
        <v>0</v>
      </c>
      <c r="AA34" s="2">
        <v>0</v>
      </c>
      <c r="AB34" s="2">
        <v>0</v>
      </c>
      <c r="AC34" s="2">
        <v>80</v>
      </c>
      <c r="AD34" s="5">
        <f t="shared" ref="AD34:AD67" si="11">AC34*X34/457579.56</f>
        <v>0.25983246025620005</v>
      </c>
      <c r="AE34" s="2">
        <v>146289.59999999998</v>
      </c>
      <c r="AF34" s="2" t="s">
        <v>88</v>
      </c>
      <c r="AG34" s="2" t="s">
        <v>75</v>
      </c>
      <c r="AH34" s="2"/>
    </row>
    <row r="35" spans="1:34" ht="23.25" customHeight="1" x14ac:dyDescent="0.25">
      <c r="A35" s="1">
        <v>78</v>
      </c>
      <c r="B35" s="2" t="s">
        <v>439</v>
      </c>
      <c r="C35" s="1" t="s">
        <v>29</v>
      </c>
      <c r="D35" s="2" t="s">
        <v>91</v>
      </c>
      <c r="E35" s="6" t="s">
        <v>122</v>
      </c>
      <c r="F35" s="10" t="s">
        <v>277</v>
      </c>
      <c r="G35" s="5">
        <v>9</v>
      </c>
      <c r="H35" s="5">
        <v>11.47</v>
      </c>
      <c r="I35" s="28">
        <v>0</v>
      </c>
      <c r="J35" s="5">
        <f t="shared" si="6"/>
        <v>11.47</v>
      </c>
      <c r="K35" s="2">
        <v>24</v>
      </c>
      <c r="L35" s="14">
        <v>44363</v>
      </c>
      <c r="M35" s="4">
        <v>44533</v>
      </c>
      <c r="N35" s="2">
        <v>180</v>
      </c>
      <c r="O35" s="2">
        <f t="shared" si="7"/>
        <v>170</v>
      </c>
      <c r="P35" s="2">
        <f t="shared" si="8"/>
        <v>30600</v>
      </c>
      <c r="Q35" s="2">
        <v>1650.81</v>
      </c>
      <c r="R35" s="2">
        <v>80</v>
      </c>
      <c r="S35" s="5">
        <f t="shared" si="9"/>
        <v>0.28861603870592467</v>
      </c>
      <c r="T35" s="2" t="s">
        <v>378</v>
      </c>
      <c r="U35" s="2">
        <v>99.9</v>
      </c>
      <c r="V35" s="2">
        <f t="shared" si="10"/>
        <v>164915.91899999999</v>
      </c>
      <c r="W35" s="2" t="s">
        <v>378</v>
      </c>
      <c r="X35" s="107">
        <v>1477.2698659379373</v>
      </c>
      <c r="Y35" s="2">
        <v>80</v>
      </c>
      <c r="Z35" s="2">
        <v>0</v>
      </c>
      <c r="AA35" s="2">
        <v>0</v>
      </c>
      <c r="AB35" s="2">
        <v>0</v>
      </c>
      <c r="AC35" s="2">
        <v>80</v>
      </c>
      <c r="AD35" s="5">
        <f t="shared" si="11"/>
        <v>0.25827549918321308</v>
      </c>
      <c r="AE35" s="2">
        <v>132064.79999999999</v>
      </c>
      <c r="AF35" s="2" t="s">
        <v>88</v>
      </c>
      <c r="AG35" s="2" t="s">
        <v>75</v>
      </c>
      <c r="AH35" s="2"/>
    </row>
    <row r="36" spans="1:34" ht="23.25" customHeight="1" x14ac:dyDescent="0.25">
      <c r="A36" s="1">
        <v>79</v>
      </c>
      <c r="B36" s="2" t="s">
        <v>439</v>
      </c>
      <c r="C36" s="1" t="s">
        <v>29</v>
      </c>
      <c r="D36" s="2" t="s">
        <v>91</v>
      </c>
      <c r="E36" s="6" t="s">
        <v>120</v>
      </c>
      <c r="F36" s="10" t="s">
        <v>278</v>
      </c>
      <c r="G36" s="5">
        <v>3.5</v>
      </c>
      <c r="H36" s="5">
        <v>6</v>
      </c>
      <c r="I36" s="28">
        <v>0</v>
      </c>
      <c r="J36" s="5">
        <f t="shared" si="6"/>
        <v>6</v>
      </c>
      <c r="K36" s="2">
        <v>6</v>
      </c>
      <c r="L36" s="14">
        <v>44369</v>
      </c>
      <c r="M36" s="4">
        <v>44533</v>
      </c>
      <c r="N36" s="2">
        <v>180</v>
      </c>
      <c r="O36" s="2">
        <f t="shared" si="7"/>
        <v>164</v>
      </c>
      <c r="P36" s="2">
        <f t="shared" si="8"/>
        <v>29520</v>
      </c>
      <c r="Q36" s="2">
        <v>406.5</v>
      </c>
      <c r="R36" s="2">
        <v>91</v>
      </c>
      <c r="S36" s="5">
        <f t="shared" si="9"/>
        <v>8.0841679204377043E-2</v>
      </c>
      <c r="T36" s="2" t="s">
        <v>378</v>
      </c>
      <c r="U36" s="2">
        <v>99.9</v>
      </c>
      <c r="V36" s="2">
        <f t="shared" si="10"/>
        <v>40609.350000000006</v>
      </c>
      <c r="W36" s="2" t="s">
        <v>378</v>
      </c>
      <c r="X36" s="107">
        <v>355.19901647695696</v>
      </c>
      <c r="Y36" s="2">
        <v>80</v>
      </c>
      <c r="Z36" s="2">
        <v>0</v>
      </c>
      <c r="AA36" s="2">
        <v>2</v>
      </c>
      <c r="AB36" s="2">
        <v>0</v>
      </c>
      <c r="AC36" s="2">
        <v>82</v>
      </c>
      <c r="AD36" s="5">
        <f t="shared" si="11"/>
        <v>6.365301664941167E-2</v>
      </c>
      <c r="AE36" s="2">
        <v>33333</v>
      </c>
      <c r="AF36" s="2" t="s">
        <v>88</v>
      </c>
      <c r="AG36" s="2" t="s">
        <v>75</v>
      </c>
      <c r="AH36" s="2"/>
    </row>
    <row r="37" spans="1:34" ht="23.25" customHeight="1" x14ac:dyDescent="0.25">
      <c r="A37" s="1">
        <v>80</v>
      </c>
      <c r="B37" s="2" t="s">
        <v>439</v>
      </c>
      <c r="C37" s="1" t="s">
        <v>29</v>
      </c>
      <c r="D37" s="2" t="s">
        <v>91</v>
      </c>
      <c r="E37" s="6" t="s">
        <v>32</v>
      </c>
      <c r="F37" s="10" t="s">
        <v>283</v>
      </c>
      <c r="G37" s="5">
        <v>15.5</v>
      </c>
      <c r="H37" s="5">
        <v>18.78</v>
      </c>
      <c r="I37" s="28">
        <v>0</v>
      </c>
      <c r="J37" s="5">
        <f t="shared" si="6"/>
        <v>18.78</v>
      </c>
      <c r="K37" s="2">
        <v>33</v>
      </c>
      <c r="L37" s="14">
        <v>44359</v>
      </c>
      <c r="M37" s="4">
        <v>44533</v>
      </c>
      <c r="N37" s="2">
        <v>180</v>
      </c>
      <c r="O37" s="2">
        <f t="shared" si="7"/>
        <v>174</v>
      </c>
      <c r="P37" s="2">
        <f t="shared" si="8"/>
        <v>31320</v>
      </c>
      <c r="Q37" s="2">
        <v>2312.29</v>
      </c>
      <c r="R37" s="2">
        <v>81</v>
      </c>
      <c r="S37" s="5">
        <f t="shared" si="9"/>
        <v>0.40931786813204679</v>
      </c>
      <c r="T37" s="2" t="s">
        <v>378</v>
      </c>
      <c r="U37" s="2">
        <v>99.9</v>
      </c>
      <c r="V37" s="2">
        <f t="shared" si="10"/>
        <v>230997.77100000001</v>
      </c>
      <c r="W37" s="2" t="s">
        <v>378</v>
      </c>
      <c r="X37" s="107">
        <v>2026.5742774941639</v>
      </c>
      <c r="Y37" s="2">
        <v>80</v>
      </c>
      <c r="Z37" s="2">
        <v>0</v>
      </c>
      <c r="AA37" s="2">
        <v>0</v>
      </c>
      <c r="AB37" s="2">
        <v>0</v>
      </c>
      <c r="AC37" s="2">
        <v>80</v>
      </c>
      <c r="AD37" s="5">
        <f t="shared" si="11"/>
        <v>0.35431202870935297</v>
      </c>
      <c r="AE37" s="2">
        <v>184983.2</v>
      </c>
      <c r="AF37" s="2" t="s">
        <v>88</v>
      </c>
      <c r="AG37" s="2" t="s">
        <v>75</v>
      </c>
      <c r="AH37" s="2"/>
    </row>
    <row r="38" spans="1:34" ht="23.25" customHeight="1" x14ac:dyDescent="0.25">
      <c r="A38" s="1">
        <v>81</v>
      </c>
      <c r="B38" s="2" t="s">
        <v>439</v>
      </c>
      <c r="C38" s="1" t="s">
        <v>29</v>
      </c>
      <c r="D38" s="2" t="s">
        <v>91</v>
      </c>
      <c r="E38" s="6" t="s">
        <v>117</v>
      </c>
      <c r="F38" s="10" t="s">
        <v>284</v>
      </c>
      <c r="G38" s="5">
        <v>7.5</v>
      </c>
      <c r="H38" s="5">
        <v>7.56</v>
      </c>
      <c r="I38" s="5">
        <v>4.26</v>
      </c>
      <c r="J38" s="5">
        <f t="shared" si="6"/>
        <v>3.3</v>
      </c>
      <c r="K38" s="2">
        <v>12</v>
      </c>
      <c r="L38" s="14">
        <v>44363</v>
      </c>
      <c r="M38" s="4">
        <v>44533</v>
      </c>
      <c r="N38" s="2">
        <v>180</v>
      </c>
      <c r="O38" s="2">
        <f t="shared" si="7"/>
        <v>170</v>
      </c>
      <c r="P38" s="2">
        <f t="shared" si="8"/>
        <v>30600</v>
      </c>
      <c r="Q38" s="2">
        <v>796.37</v>
      </c>
      <c r="R38" s="2">
        <v>86</v>
      </c>
      <c r="S38" s="5">
        <f t="shared" si="9"/>
        <v>0.14967412442985872</v>
      </c>
      <c r="T38" s="2" t="s">
        <v>378</v>
      </c>
      <c r="U38" s="2">
        <v>99.9</v>
      </c>
      <c r="V38" s="2">
        <f t="shared" si="10"/>
        <v>79557.363000000012</v>
      </c>
      <c r="W38" s="2" t="s">
        <v>378</v>
      </c>
      <c r="X38" s="107">
        <v>655.80817319570531</v>
      </c>
      <c r="Y38" s="2">
        <v>80</v>
      </c>
      <c r="Z38" s="2">
        <v>0</v>
      </c>
      <c r="AA38" s="2">
        <v>2</v>
      </c>
      <c r="AB38" s="2">
        <v>0</v>
      </c>
      <c r="AC38" s="2">
        <v>82</v>
      </c>
      <c r="AD38" s="5">
        <f t="shared" si="11"/>
        <v>0.11752332250603115</v>
      </c>
      <c r="AE38" s="2">
        <v>65302.340000000004</v>
      </c>
      <c r="AF38" s="2" t="s">
        <v>88</v>
      </c>
      <c r="AG38" s="2" t="s">
        <v>75</v>
      </c>
      <c r="AH38" s="2" t="s">
        <v>95</v>
      </c>
    </row>
    <row r="39" spans="1:34" ht="23.25" customHeight="1" x14ac:dyDescent="0.25">
      <c r="A39" s="1">
        <v>82</v>
      </c>
      <c r="B39" s="2" t="s">
        <v>439</v>
      </c>
      <c r="C39" s="1" t="s">
        <v>29</v>
      </c>
      <c r="D39" s="2" t="s">
        <v>91</v>
      </c>
      <c r="E39" s="6" t="s">
        <v>192</v>
      </c>
      <c r="F39" s="10" t="s">
        <v>287</v>
      </c>
      <c r="G39" s="5">
        <v>5</v>
      </c>
      <c r="H39" s="5">
        <v>7.71</v>
      </c>
      <c r="I39" s="28">
        <v>0</v>
      </c>
      <c r="J39" s="5">
        <f t="shared" si="6"/>
        <v>7.71</v>
      </c>
      <c r="K39" s="2">
        <v>13</v>
      </c>
      <c r="L39" s="14">
        <v>44364</v>
      </c>
      <c r="M39" s="4">
        <v>44533</v>
      </c>
      <c r="N39" s="2">
        <v>180</v>
      </c>
      <c r="O39" s="2">
        <f t="shared" si="7"/>
        <v>169</v>
      </c>
      <c r="P39" s="2">
        <f t="shared" si="8"/>
        <v>30420</v>
      </c>
      <c r="Q39" s="2">
        <v>902.19</v>
      </c>
      <c r="R39" s="2">
        <v>80</v>
      </c>
      <c r="S39" s="5">
        <f t="shared" si="9"/>
        <v>0.15773257004749078</v>
      </c>
      <c r="T39" s="2" t="s">
        <v>378</v>
      </c>
      <c r="U39" s="2">
        <v>99.9</v>
      </c>
      <c r="V39" s="2">
        <f t="shared" si="10"/>
        <v>90128.781000000017</v>
      </c>
      <c r="W39" s="2" t="s">
        <v>378</v>
      </c>
      <c r="X39" s="107">
        <v>621.78293349910848</v>
      </c>
      <c r="Y39" s="2">
        <v>80</v>
      </c>
      <c r="Z39" s="2">
        <v>-4</v>
      </c>
      <c r="AA39" s="2">
        <v>0</v>
      </c>
      <c r="AB39" s="2">
        <v>0</v>
      </c>
      <c r="AC39" s="2">
        <v>76</v>
      </c>
      <c r="AD39" s="5">
        <f t="shared" si="11"/>
        <v>0.10327275751987752</v>
      </c>
      <c r="AE39" s="2">
        <v>68566.44</v>
      </c>
      <c r="AF39" s="2" t="s">
        <v>88</v>
      </c>
      <c r="AG39" s="2" t="s">
        <v>75</v>
      </c>
      <c r="AH39" s="2"/>
    </row>
    <row r="40" spans="1:34" ht="23.25" customHeight="1" x14ac:dyDescent="0.25">
      <c r="A40" s="1">
        <v>83</v>
      </c>
      <c r="B40" s="2" t="s">
        <v>439</v>
      </c>
      <c r="C40" s="1" t="s">
        <v>29</v>
      </c>
      <c r="D40" s="2" t="s">
        <v>91</v>
      </c>
      <c r="E40" s="6" t="s">
        <v>115</v>
      </c>
      <c r="F40" s="10" t="s">
        <v>289</v>
      </c>
      <c r="G40" s="5">
        <v>5</v>
      </c>
      <c r="H40" s="5">
        <v>6.61</v>
      </c>
      <c r="I40" s="28">
        <v>0</v>
      </c>
      <c r="J40" s="5">
        <f t="shared" si="6"/>
        <v>6.61</v>
      </c>
      <c r="K40" s="2">
        <v>6</v>
      </c>
      <c r="L40" s="14">
        <v>44362</v>
      </c>
      <c r="M40" s="4">
        <v>44533</v>
      </c>
      <c r="N40" s="2">
        <v>180</v>
      </c>
      <c r="O40" s="2">
        <f t="shared" si="7"/>
        <v>171</v>
      </c>
      <c r="P40" s="2">
        <f t="shared" si="8"/>
        <v>30780</v>
      </c>
      <c r="Q40" s="2">
        <v>386.14</v>
      </c>
      <c r="R40" s="2">
        <v>84</v>
      </c>
      <c r="S40" s="5">
        <f t="shared" si="9"/>
        <v>7.088550895935998E-2</v>
      </c>
      <c r="T40" s="2" t="s">
        <v>378</v>
      </c>
      <c r="U40" s="2">
        <v>99.9</v>
      </c>
      <c r="V40" s="2">
        <f t="shared" si="10"/>
        <v>38575.385999999999</v>
      </c>
      <c r="W40" s="2" t="s">
        <v>378</v>
      </c>
      <c r="X40" s="107">
        <v>299.91564858855043</v>
      </c>
      <c r="Y40" s="2">
        <v>80</v>
      </c>
      <c r="Z40" s="2">
        <v>-1.6</v>
      </c>
      <c r="AA40" s="2">
        <v>0</v>
      </c>
      <c r="AB40" s="2">
        <v>0</v>
      </c>
      <c r="AC40" s="2">
        <v>78.400000000000006</v>
      </c>
      <c r="AD40" s="5">
        <f t="shared" si="11"/>
        <v>5.1386444904449741E-2</v>
      </c>
      <c r="AE40" s="2">
        <v>30273.376</v>
      </c>
      <c r="AF40" s="2" t="s">
        <v>88</v>
      </c>
      <c r="AG40" s="2" t="s">
        <v>75</v>
      </c>
      <c r="AH40" s="2"/>
    </row>
    <row r="41" spans="1:34" ht="23.25" customHeight="1" x14ac:dyDescent="0.25">
      <c r="A41" s="1">
        <v>84</v>
      </c>
      <c r="B41" s="2" t="s">
        <v>439</v>
      </c>
      <c r="C41" s="1" t="s">
        <v>29</v>
      </c>
      <c r="D41" s="2" t="s">
        <v>91</v>
      </c>
      <c r="E41" s="6" t="s">
        <v>116</v>
      </c>
      <c r="F41" s="10" t="s">
        <v>290</v>
      </c>
      <c r="G41" s="5">
        <v>5</v>
      </c>
      <c r="H41" s="5">
        <v>7.87</v>
      </c>
      <c r="I41" s="28">
        <v>0</v>
      </c>
      <c r="J41" s="5">
        <f t="shared" si="6"/>
        <v>7.87</v>
      </c>
      <c r="K41" s="2">
        <v>9</v>
      </c>
      <c r="L41" s="14">
        <v>44355</v>
      </c>
      <c r="M41" s="4">
        <v>44533</v>
      </c>
      <c r="N41" s="2">
        <v>180</v>
      </c>
      <c r="O41" s="2">
        <f t="shared" si="7"/>
        <v>178</v>
      </c>
      <c r="P41" s="2">
        <f t="shared" si="8"/>
        <v>32040</v>
      </c>
      <c r="Q41" s="2">
        <v>589.54</v>
      </c>
      <c r="R41" s="2">
        <v>83</v>
      </c>
      <c r="S41" s="5">
        <f t="shared" si="9"/>
        <v>0.10693620143347313</v>
      </c>
      <c r="T41" s="2" t="s">
        <v>378</v>
      </c>
      <c r="U41" s="2">
        <v>99.9</v>
      </c>
      <c r="V41" s="2">
        <f t="shared" si="10"/>
        <v>58895.046000000002</v>
      </c>
      <c r="W41" s="2" t="s">
        <v>378</v>
      </c>
      <c r="X41" s="107">
        <v>500.11595326316512</v>
      </c>
      <c r="Y41" s="2">
        <v>80</v>
      </c>
      <c r="Z41" s="2">
        <v>0</v>
      </c>
      <c r="AA41" s="2">
        <v>0</v>
      </c>
      <c r="AB41" s="2">
        <v>0</v>
      </c>
      <c r="AC41" s="2">
        <v>80</v>
      </c>
      <c r="AD41" s="5">
        <f t="shared" si="11"/>
        <v>8.7436764572817044E-2</v>
      </c>
      <c r="AE41" s="2">
        <v>47163.199999999997</v>
      </c>
      <c r="AF41" s="2" t="s">
        <v>88</v>
      </c>
      <c r="AG41" s="2" t="s">
        <v>75</v>
      </c>
      <c r="AH41" s="2"/>
    </row>
    <row r="42" spans="1:34" ht="23.25" customHeight="1" x14ac:dyDescent="0.25">
      <c r="A42" s="1">
        <v>85</v>
      </c>
      <c r="B42" s="2" t="s">
        <v>439</v>
      </c>
      <c r="C42" s="1" t="s">
        <v>29</v>
      </c>
      <c r="D42" s="2" t="s">
        <v>91</v>
      </c>
      <c r="E42" s="6" t="s">
        <v>118</v>
      </c>
      <c r="F42" s="10" t="s">
        <v>291</v>
      </c>
      <c r="G42" s="5">
        <v>7.5</v>
      </c>
      <c r="H42" s="5">
        <v>9.9600000000000009</v>
      </c>
      <c r="I42" s="28">
        <v>0</v>
      </c>
      <c r="J42" s="5">
        <f t="shared" si="6"/>
        <v>9.9600000000000009</v>
      </c>
      <c r="K42" s="2">
        <v>10</v>
      </c>
      <c r="L42" s="14">
        <v>44363</v>
      </c>
      <c r="M42" s="4">
        <v>44533</v>
      </c>
      <c r="N42" s="2">
        <v>180</v>
      </c>
      <c r="O42" s="2">
        <f t="shared" si="7"/>
        <v>170</v>
      </c>
      <c r="P42" s="2">
        <f t="shared" si="8"/>
        <v>30600</v>
      </c>
      <c r="Q42" s="2">
        <v>670.56</v>
      </c>
      <c r="R42" s="2">
        <v>80</v>
      </c>
      <c r="S42" s="5">
        <f t="shared" si="9"/>
        <v>0.11723600590900519</v>
      </c>
      <c r="T42" s="2" t="s">
        <v>378</v>
      </c>
      <c r="U42" s="2">
        <v>99.9</v>
      </c>
      <c r="V42" s="2">
        <f t="shared" si="10"/>
        <v>66988.944000000003</v>
      </c>
      <c r="W42" s="2" t="s">
        <v>378</v>
      </c>
      <c r="X42" s="107">
        <v>583.45520323574942</v>
      </c>
      <c r="Y42" s="2">
        <v>80</v>
      </c>
      <c r="Z42" s="2">
        <v>0</v>
      </c>
      <c r="AA42" s="2">
        <v>0</v>
      </c>
      <c r="AB42" s="2">
        <v>0</v>
      </c>
      <c r="AC42" s="2">
        <v>80</v>
      </c>
      <c r="AD42" s="5">
        <f t="shared" si="11"/>
        <v>0.10200721434947828</v>
      </c>
      <c r="AE42" s="2">
        <v>53644.799999999996</v>
      </c>
      <c r="AF42" s="2" t="s">
        <v>88</v>
      </c>
      <c r="AG42" s="2" t="s">
        <v>75</v>
      </c>
      <c r="AH42" s="2"/>
    </row>
    <row r="43" spans="1:34" ht="23.25" customHeight="1" x14ac:dyDescent="0.25">
      <c r="A43" s="1">
        <v>86</v>
      </c>
      <c r="B43" s="2" t="s">
        <v>439</v>
      </c>
      <c r="C43" s="1" t="s">
        <v>29</v>
      </c>
      <c r="D43" s="2" t="s">
        <v>91</v>
      </c>
      <c r="E43" s="6" t="s">
        <v>145</v>
      </c>
      <c r="F43" s="10" t="s">
        <v>292</v>
      </c>
      <c r="G43" s="5">
        <v>3.5</v>
      </c>
      <c r="H43" s="5">
        <v>6.22</v>
      </c>
      <c r="I43" s="28">
        <v>0</v>
      </c>
      <c r="J43" s="5">
        <f t="shared" si="6"/>
        <v>6.22</v>
      </c>
      <c r="K43" s="2">
        <v>12</v>
      </c>
      <c r="L43" s="14">
        <v>44363</v>
      </c>
      <c r="M43" s="4">
        <v>44533</v>
      </c>
      <c r="N43" s="2">
        <v>180</v>
      </c>
      <c r="O43" s="2">
        <f t="shared" si="7"/>
        <v>170</v>
      </c>
      <c r="P43" s="2">
        <f t="shared" si="8"/>
        <v>30600</v>
      </c>
      <c r="Q43" s="2">
        <v>782.94</v>
      </c>
      <c r="R43" s="2">
        <v>87</v>
      </c>
      <c r="S43" s="5">
        <f t="shared" si="9"/>
        <v>0.14886106363667118</v>
      </c>
      <c r="T43" s="2" t="s">
        <v>378</v>
      </c>
      <c r="U43" s="2">
        <v>99.9</v>
      </c>
      <c r="V43" s="2">
        <f t="shared" si="10"/>
        <v>78215.706000000006</v>
      </c>
      <c r="W43" s="2" t="s">
        <v>378</v>
      </c>
      <c r="X43" s="107">
        <v>584.31137311698706</v>
      </c>
      <c r="Y43" s="2">
        <v>80</v>
      </c>
      <c r="Z43" s="2">
        <v>-4</v>
      </c>
      <c r="AA43" s="2">
        <v>2</v>
      </c>
      <c r="AB43" s="2">
        <v>0</v>
      </c>
      <c r="AC43" s="2">
        <v>78</v>
      </c>
      <c r="AD43" s="5">
        <f t="shared" si="11"/>
        <v>9.9602978557706973E-2</v>
      </c>
      <c r="AE43" s="2">
        <v>61069.320000000007</v>
      </c>
      <c r="AF43" s="2" t="s">
        <v>88</v>
      </c>
      <c r="AG43" s="2" t="s">
        <v>75</v>
      </c>
      <c r="AH43" s="2"/>
    </row>
    <row r="44" spans="1:34" ht="23.25" customHeight="1" x14ac:dyDescent="0.25">
      <c r="A44" s="1">
        <v>87</v>
      </c>
      <c r="B44" s="2" t="s">
        <v>439</v>
      </c>
      <c r="C44" s="1" t="s">
        <v>29</v>
      </c>
      <c r="D44" s="2" t="s">
        <v>91</v>
      </c>
      <c r="E44" s="6" t="s">
        <v>131</v>
      </c>
      <c r="F44" s="10" t="s">
        <v>314</v>
      </c>
      <c r="G44" s="5">
        <v>10</v>
      </c>
      <c r="H44" s="5">
        <v>14.3</v>
      </c>
      <c r="I44" s="28">
        <v>0</v>
      </c>
      <c r="J44" s="5">
        <f t="shared" si="6"/>
        <v>14.3</v>
      </c>
      <c r="K44" s="2">
        <v>48</v>
      </c>
      <c r="L44" s="15">
        <v>44359</v>
      </c>
      <c r="M44" s="4">
        <v>44533</v>
      </c>
      <c r="N44" s="2">
        <v>180</v>
      </c>
      <c r="O44" s="2">
        <f t="shared" si="7"/>
        <v>174</v>
      </c>
      <c r="P44" s="2">
        <f t="shared" si="8"/>
        <v>31320</v>
      </c>
      <c r="Q44" s="2">
        <v>3319.75</v>
      </c>
      <c r="R44" s="2">
        <v>83</v>
      </c>
      <c r="S44" s="5">
        <f t="shared" si="9"/>
        <v>0.60216686689414189</v>
      </c>
      <c r="T44" s="2" t="s">
        <v>378</v>
      </c>
      <c r="U44" s="2">
        <v>99.9</v>
      </c>
      <c r="V44" s="2">
        <f t="shared" si="10"/>
        <v>331643.02500000002</v>
      </c>
      <c r="W44" s="2" t="s">
        <v>378</v>
      </c>
      <c r="X44" s="107">
        <v>3024.3757999730424</v>
      </c>
      <c r="Y44" s="2">
        <v>80</v>
      </c>
      <c r="Z44" s="2">
        <v>0.8</v>
      </c>
      <c r="AA44" s="2">
        <v>0</v>
      </c>
      <c r="AB44" s="2">
        <v>0</v>
      </c>
      <c r="AC44" s="2">
        <v>80.8</v>
      </c>
      <c r="AD44" s="5">
        <f t="shared" si="11"/>
        <v>0.53404825302472381</v>
      </c>
      <c r="AE44" s="2">
        <v>268235.8</v>
      </c>
      <c r="AF44" s="2" t="s">
        <v>88</v>
      </c>
      <c r="AG44" s="2" t="s">
        <v>75</v>
      </c>
      <c r="AH44" s="2"/>
    </row>
    <row r="45" spans="1:34" ht="23.25" customHeight="1" x14ac:dyDescent="0.25">
      <c r="A45" s="1">
        <v>88</v>
      </c>
      <c r="B45" s="2" t="s">
        <v>439</v>
      </c>
      <c r="C45" s="1" t="s">
        <v>29</v>
      </c>
      <c r="D45" s="2" t="s">
        <v>91</v>
      </c>
      <c r="E45" s="25" t="s">
        <v>132</v>
      </c>
      <c r="F45" s="10" t="s">
        <v>316</v>
      </c>
      <c r="G45" s="5">
        <v>5</v>
      </c>
      <c r="H45" s="5">
        <v>8.2200000000000006</v>
      </c>
      <c r="I45" s="28">
        <v>0</v>
      </c>
      <c r="J45" s="5">
        <f t="shared" si="6"/>
        <v>8.2200000000000006</v>
      </c>
      <c r="K45" s="2">
        <v>14</v>
      </c>
      <c r="L45" s="15">
        <v>44365</v>
      </c>
      <c r="M45" s="4">
        <v>44533</v>
      </c>
      <c r="N45" s="2">
        <v>180</v>
      </c>
      <c r="O45" s="2">
        <f t="shared" si="7"/>
        <v>168</v>
      </c>
      <c r="P45" s="2">
        <f t="shared" si="8"/>
        <v>30240</v>
      </c>
      <c r="Q45" s="2">
        <v>964.68</v>
      </c>
      <c r="R45" s="2">
        <v>82</v>
      </c>
      <c r="S45" s="5">
        <f t="shared" si="9"/>
        <v>0.17287433031318095</v>
      </c>
      <c r="T45" s="2" t="s">
        <v>378</v>
      </c>
      <c r="U45" s="2">
        <v>99.9</v>
      </c>
      <c r="V45" s="2">
        <f t="shared" si="10"/>
        <v>96371.532000000007</v>
      </c>
      <c r="W45" s="2" t="s">
        <v>378</v>
      </c>
      <c r="X45" s="107">
        <v>809.1255079580817</v>
      </c>
      <c r="Y45" s="2">
        <v>80</v>
      </c>
      <c r="Z45" s="2">
        <v>0</v>
      </c>
      <c r="AA45" s="2">
        <v>0</v>
      </c>
      <c r="AB45" s="2">
        <v>0</v>
      </c>
      <c r="AC45" s="2">
        <v>80</v>
      </c>
      <c r="AD45" s="5">
        <f t="shared" si="11"/>
        <v>0.14146182717743452</v>
      </c>
      <c r="AE45" s="2">
        <v>77174.399999999994</v>
      </c>
      <c r="AF45" s="2" t="s">
        <v>88</v>
      </c>
      <c r="AG45" s="2" t="s">
        <v>75</v>
      </c>
      <c r="AH45" s="2"/>
    </row>
    <row r="46" spans="1:34" ht="23.25" customHeight="1" x14ac:dyDescent="0.25">
      <c r="A46" s="1">
        <v>89</v>
      </c>
      <c r="B46" s="2" t="s">
        <v>439</v>
      </c>
      <c r="C46" s="1" t="s">
        <v>29</v>
      </c>
      <c r="D46" s="2" t="s">
        <v>91</v>
      </c>
      <c r="E46" s="25" t="s">
        <v>167</v>
      </c>
      <c r="F46" s="10" t="s">
        <v>317</v>
      </c>
      <c r="G46" s="5">
        <v>4.5</v>
      </c>
      <c r="H46" s="5">
        <v>7.06</v>
      </c>
      <c r="I46" s="28">
        <v>0</v>
      </c>
      <c r="J46" s="5">
        <f t="shared" si="6"/>
        <v>7.06</v>
      </c>
      <c r="K46" s="2">
        <v>19</v>
      </c>
      <c r="L46" s="15">
        <v>44365</v>
      </c>
      <c r="M46" s="4">
        <v>44533</v>
      </c>
      <c r="N46" s="2">
        <v>180</v>
      </c>
      <c r="O46" s="2">
        <f t="shared" si="7"/>
        <v>168</v>
      </c>
      <c r="P46" s="2">
        <f t="shared" si="8"/>
        <v>30240</v>
      </c>
      <c r="Q46" s="2">
        <v>1282.29</v>
      </c>
      <c r="R46" s="2">
        <v>80</v>
      </c>
      <c r="S46" s="5">
        <f t="shared" si="9"/>
        <v>0.2241865873554317</v>
      </c>
      <c r="T46" s="2" t="s">
        <v>378</v>
      </c>
      <c r="U46" s="2">
        <v>99.9</v>
      </c>
      <c r="V46" s="2">
        <f t="shared" si="10"/>
        <v>128100.77100000001</v>
      </c>
      <c r="W46" s="2" t="s">
        <v>378</v>
      </c>
      <c r="X46" s="107">
        <v>1020.6800842659617</v>
      </c>
      <c r="Y46" s="2">
        <v>80</v>
      </c>
      <c r="Z46" s="2">
        <v>0</v>
      </c>
      <c r="AA46" s="2">
        <v>0</v>
      </c>
      <c r="AB46" s="2">
        <v>0</v>
      </c>
      <c r="AC46" s="2">
        <v>80</v>
      </c>
      <c r="AD46" s="5">
        <f t="shared" si="11"/>
        <v>0.17844854508203326</v>
      </c>
      <c r="AE46" s="2">
        <v>102583.2</v>
      </c>
      <c r="AF46" s="2" t="s">
        <v>88</v>
      </c>
      <c r="AG46" s="2" t="s">
        <v>75</v>
      </c>
      <c r="AH46" s="2"/>
    </row>
    <row r="47" spans="1:34" ht="23.25" customHeight="1" x14ac:dyDescent="0.25">
      <c r="A47" s="1">
        <v>90</v>
      </c>
      <c r="B47" s="2" t="s">
        <v>439</v>
      </c>
      <c r="C47" s="1" t="s">
        <v>29</v>
      </c>
      <c r="D47" s="2" t="s">
        <v>91</v>
      </c>
      <c r="E47" s="25" t="s">
        <v>129</v>
      </c>
      <c r="F47" s="10" t="s">
        <v>319</v>
      </c>
      <c r="G47" s="5">
        <v>9</v>
      </c>
      <c r="H47" s="5">
        <v>10.56</v>
      </c>
      <c r="I47" s="28">
        <v>0</v>
      </c>
      <c r="J47" s="5">
        <f t="shared" si="6"/>
        <v>10.56</v>
      </c>
      <c r="K47" s="2">
        <v>46</v>
      </c>
      <c r="L47" s="15">
        <v>44368</v>
      </c>
      <c r="M47" s="4">
        <v>44533</v>
      </c>
      <c r="N47" s="2">
        <v>180</v>
      </c>
      <c r="O47" s="2">
        <f t="shared" si="7"/>
        <v>165</v>
      </c>
      <c r="P47" s="2">
        <f t="shared" si="8"/>
        <v>29700</v>
      </c>
      <c r="Q47" s="2">
        <v>3191.81</v>
      </c>
      <c r="R47" s="2">
        <v>82</v>
      </c>
      <c r="S47" s="5">
        <f t="shared" si="9"/>
        <v>0.5719845090982647</v>
      </c>
      <c r="T47" s="2" t="s">
        <v>378</v>
      </c>
      <c r="U47" s="2">
        <v>99.9</v>
      </c>
      <c r="V47" s="2">
        <f t="shared" si="10"/>
        <v>318861.81900000002</v>
      </c>
      <c r="W47" s="2" t="s">
        <v>378</v>
      </c>
      <c r="X47" s="107">
        <v>2979.6822223180243</v>
      </c>
      <c r="Y47" s="2">
        <v>80</v>
      </c>
      <c r="Z47" s="2">
        <v>2.4</v>
      </c>
      <c r="AA47" s="2">
        <v>0</v>
      </c>
      <c r="AB47" s="2">
        <v>0</v>
      </c>
      <c r="AC47" s="2">
        <v>82.4</v>
      </c>
      <c r="AD47" s="5">
        <f t="shared" si="11"/>
        <v>0.53657513705158777</v>
      </c>
      <c r="AE47" s="2">
        <v>263005.14400000003</v>
      </c>
      <c r="AF47" s="2" t="s">
        <v>88</v>
      </c>
      <c r="AG47" s="2" t="s">
        <v>75</v>
      </c>
      <c r="AH47" s="2"/>
    </row>
    <row r="48" spans="1:34" ht="23.25" customHeight="1" x14ac:dyDescent="0.25">
      <c r="A48" s="1">
        <v>91</v>
      </c>
      <c r="B48" s="2" t="s">
        <v>439</v>
      </c>
      <c r="C48" s="1" t="s">
        <v>29</v>
      </c>
      <c r="D48" s="2" t="s">
        <v>91</v>
      </c>
      <c r="E48" s="25" t="s">
        <v>45</v>
      </c>
      <c r="F48" s="10" t="s">
        <v>320</v>
      </c>
      <c r="G48" s="5">
        <v>2</v>
      </c>
      <c r="H48" s="5">
        <v>2.58</v>
      </c>
      <c r="I48" s="28">
        <v>0</v>
      </c>
      <c r="J48" s="5">
        <f t="shared" si="6"/>
        <v>2.58</v>
      </c>
      <c r="K48" s="2">
        <v>4</v>
      </c>
      <c r="L48" s="15">
        <v>44365</v>
      </c>
      <c r="M48" s="4">
        <v>44533</v>
      </c>
      <c r="N48" s="2">
        <v>180</v>
      </c>
      <c r="O48" s="2">
        <f t="shared" si="7"/>
        <v>168</v>
      </c>
      <c r="P48" s="2">
        <f t="shared" si="8"/>
        <v>30240</v>
      </c>
      <c r="Q48" s="2">
        <v>222.97</v>
      </c>
      <c r="R48" s="2">
        <v>86</v>
      </c>
      <c r="S48" s="5">
        <f t="shared" si="9"/>
        <v>4.1906198782130914E-2</v>
      </c>
      <c r="T48" s="2" t="s">
        <v>378</v>
      </c>
      <c r="U48" s="2">
        <v>99.9</v>
      </c>
      <c r="V48" s="2">
        <f t="shared" si="10"/>
        <v>22274.703000000001</v>
      </c>
      <c r="W48" s="2" t="s">
        <v>378</v>
      </c>
      <c r="X48" s="107">
        <v>197.44615499535215</v>
      </c>
      <c r="Y48" s="2">
        <v>80</v>
      </c>
      <c r="Z48" s="2">
        <v>0</v>
      </c>
      <c r="AA48" s="2">
        <v>2</v>
      </c>
      <c r="AB48" s="2">
        <v>0</v>
      </c>
      <c r="AC48" s="2">
        <v>82</v>
      </c>
      <c r="AD48" s="5">
        <f t="shared" si="11"/>
        <v>3.5383103016268638E-2</v>
      </c>
      <c r="AE48" s="2">
        <v>18283.54</v>
      </c>
      <c r="AF48" s="2" t="s">
        <v>88</v>
      </c>
      <c r="AG48" s="2" t="s">
        <v>75</v>
      </c>
      <c r="AH48" s="2"/>
    </row>
    <row r="49" spans="1:34" ht="23.25" customHeight="1" x14ac:dyDescent="0.25">
      <c r="A49" s="1">
        <v>92</v>
      </c>
      <c r="B49" s="2" t="s">
        <v>439</v>
      </c>
      <c r="C49" s="1" t="s">
        <v>29</v>
      </c>
      <c r="D49" s="2" t="s">
        <v>91</v>
      </c>
      <c r="E49" s="6" t="s">
        <v>123</v>
      </c>
      <c r="F49" s="10" t="s">
        <v>274</v>
      </c>
      <c r="G49" s="5">
        <v>7.5</v>
      </c>
      <c r="H49" s="5">
        <v>8.86</v>
      </c>
      <c r="I49" s="28">
        <v>0</v>
      </c>
      <c r="J49" s="5">
        <f t="shared" si="6"/>
        <v>8.86</v>
      </c>
      <c r="K49" s="2">
        <v>13</v>
      </c>
      <c r="L49" s="14">
        <v>44357</v>
      </c>
      <c r="M49" s="4">
        <v>44533</v>
      </c>
      <c r="N49" s="2">
        <v>180</v>
      </c>
      <c r="O49" s="2">
        <f t="shared" si="7"/>
        <v>176</v>
      </c>
      <c r="P49" s="2">
        <f t="shared" si="8"/>
        <v>31680</v>
      </c>
      <c r="Q49" s="2">
        <v>855.37</v>
      </c>
      <c r="R49" s="2">
        <v>74</v>
      </c>
      <c r="S49" s="5">
        <f t="shared" si="9"/>
        <v>0.13833087299616267</v>
      </c>
      <c r="T49" s="2" t="s">
        <v>392</v>
      </c>
      <c r="U49" s="2">
        <v>99.9</v>
      </c>
      <c r="V49" s="2">
        <f t="shared" si="10"/>
        <v>85451.463000000003</v>
      </c>
      <c r="W49" s="2" t="s">
        <v>378</v>
      </c>
      <c r="X49" s="107">
        <v>590.20529999999997</v>
      </c>
      <c r="Y49" s="2">
        <v>80</v>
      </c>
      <c r="Z49" s="2">
        <v>0</v>
      </c>
      <c r="AA49" s="2">
        <v>-8</v>
      </c>
      <c r="AB49" s="2">
        <v>0</v>
      </c>
      <c r="AC49" s="2">
        <v>72</v>
      </c>
      <c r="AD49" s="5">
        <f t="shared" si="11"/>
        <v>9.2868618519585958E-2</v>
      </c>
      <c r="AE49" s="2">
        <v>61586.64</v>
      </c>
      <c r="AF49" s="2" t="s">
        <v>88</v>
      </c>
      <c r="AG49" s="2" t="s">
        <v>75</v>
      </c>
      <c r="AH49" s="2"/>
    </row>
    <row r="50" spans="1:34" ht="23.25" customHeight="1" x14ac:dyDescent="0.25">
      <c r="A50" s="1">
        <v>93</v>
      </c>
      <c r="B50" s="2" t="s">
        <v>439</v>
      </c>
      <c r="C50" s="1" t="s">
        <v>29</v>
      </c>
      <c r="D50" s="2" t="s">
        <v>91</v>
      </c>
      <c r="E50" s="6" t="s">
        <v>31</v>
      </c>
      <c r="F50" s="10" t="s">
        <v>276</v>
      </c>
      <c r="G50" s="5">
        <v>4</v>
      </c>
      <c r="H50" s="5">
        <v>4.68</v>
      </c>
      <c r="I50" s="28">
        <v>0</v>
      </c>
      <c r="J50" s="5">
        <f t="shared" si="6"/>
        <v>4.68</v>
      </c>
      <c r="K50" s="2">
        <v>10</v>
      </c>
      <c r="L50" s="14">
        <v>44363</v>
      </c>
      <c r="M50" s="4">
        <v>44533</v>
      </c>
      <c r="N50" s="2">
        <v>180</v>
      </c>
      <c r="O50" s="2">
        <f t="shared" si="7"/>
        <v>170</v>
      </c>
      <c r="P50" s="2">
        <f t="shared" si="8"/>
        <v>30600</v>
      </c>
      <c r="Q50" s="2">
        <v>696.59</v>
      </c>
      <c r="R50" s="2">
        <v>75</v>
      </c>
      <c r="S50" s="5">
        <f t="shared" si="9"/>
        <v>0.11417522670811607</v>
      </c>
      <c r="T50" s="2" t="s">
        <v>392</v>
      </c>
      <c r="U50" s="2">
        <v>99.9</v>
      </c>
      <c r="V50" s="2">
        <f t="shared" si="10"/>
        <v>69589.341</v>
      </c>
      <c r="W50" s="2" t="s">
        <v>378</v>
      </c>
      <c r="X50" s="107">
        <v>611.86282043556378</v>
      </c>
      <c r="Y50" s="2">
        <v>80</v>
      </c>
      <c r="Z50" s="2">
        <v>0</v>
      </c>
      <c r="AA50" s="2">
        <v>-4</v>
      </c>
      <c r="AB50" s="2">
        <v>0</v>
      </c>
      <c r="AC50" s="2">
        <v>76</v>
      </c>
      <c r="AD50" s="5">
        <f t="shared" si="11"/>
        <v>0.10162511269756641</v>
      </c>
      <c r="AE50" s="2">
        <v>52940.840000000004</v>
      </c>
      <c r="AF50" s="2" t="s">
        <v>88</v>
      </c>
      <c r="AG50" s="2" t="s">
        <v>75</v>
      </c>
      <c r="AH50" s="2"/>
    </row>
    <row r="51" spans="1:34" ht="23.25" customHeight="1" x14ac:dyDescent="0.25">
      <c r="A51" s="1">
        <v>94</v>
      </c>
      <c r="B51" s="2" t="s">
        <v>439</v>
      </c>
      <c r="C51" s="1" t="s">
        <v>29</v>
      </c>
      <c r="D51" s="2" t="s">
        <v>91</v>
      </c>
      <c r="E51" s="6" t="s">
        <v>124</v>
      </c>
      <c r="F51" s="10" t="s">
        <v>279</v>
      </c>
      <c r="G51" s="5">
        <v>6</v>
      </c>
      <c r="H51" s="5">
        <v>5.37</v>
      </c>
      <c r="I51" s="28">
        <v>0</v>
      </c>
      <c r="J51" s="5">
        <f t="shared" si="6"/>
        <v>5.37</v>
      </c>
      <c r="K51" s="2">
        <v>13</v>
      </c>
      <c r="L51" s="14">
        <v>44357</v>
      </c>
      <c r="M51" s="4">
        <v>44533</v>
      </c>
      <c r="N51" s="2">
        <v>180</v>
      </c>
      <c r="O51" s="2">
        <f t="shared" si="7"/>
        <v>176</v>
      </c>
      <c r="P51" s="2">
        <f t="shared" si="8"/>
        <v>31680</v>
      </c>
      <c r="Q51" s="2">
        <v>909.86</v>
      </c>
      <c r="R51" s="2">
        <v>75</v>
      </c>
      <c r="S51" s="5">
        <f t="shared" si="9"/>
        <v>0.1491314428467915</v>
      </c>
      <c r="T51" s="2" t="s">
        <v>392</v>
      </c>
      <c r="U51" s="2">
        <v>99.9</v>
      </c>
      <c r="V51" s="2">
        <f t="shared" si="10"/>
        <v>90895.01400000001</v>
      </c>
      <c r="W51" s="2" t="s">
        <v>378</v>
      </c>
      <c r="X51" s="107">
        <v>799.60560729144379</v>
      </c>
      <c r="Y51" s="2">
        <v>80</v>
      </c>
      <c r="Z51" s="2">
        <v>0</v>
      </c>
      <c r="AA51" s="2">
        <v>-4</v>
      </c>
      <c r="AB51" s="2">
        <v>0</v>
      </c>
      <c r="AC51" s="2">
        <v>76</v>
      </c>
      <c r="AD51" s="5">
        <f t="shared" si="11"/>
        <v>0.13280756280754702</v>
      </c>
      <c r="AE51" s="2">
        <v>69149.36</v>
      </c>
      <c r="AF51" s="2" t="s">
        <v>88</v>
      </c>
      <c r="AG51" s="2" t="s">
        <v>75</v>
      </c>
      <c r="AH51" s="2"/>
    </row>
    <row r="52" spans="1:34" ht="23.25" customHeight="1" x14ac:dyDescent="0.25">
      <c r="A52" s="1">
        <v>95</v>
      </c>
      <c r="B52" s="2" t="s">
        <v>439</v>
      </c>
      <c r="C52" s="1" t="s">
        <v>29</v>
      </c>
      <c r="D52" s="2" t="s">
        <v>91</v>
      </c>
      <c r="E52" s="6" t="s">
        <v>119</v>
      </c>
      <c r="F52" s="10" t="s">
        <v>288</v>
      </c>
      <c r="G52" s="5">
        <v>11</v>
      </c>
      <c r="H52" s="5">
        <v>14.37</v>
      </c>
      <c r="I52" s="28">
        <v>0</v>
      </c>
      <c r="J52" s="5">
        <f t="shared" si="6"/>
        <v>14.37</v>
      </c>
      <c r="K52" s="2">
        <v>30</v>
      </c>
      <c r="L52" s="14">
        <v>44349</v>
      </c>
      <c r="M52" s="4">
        <v>44533</v>
      </c>
      <c r="N52" s="2">
        <v>180</v>
      </c>
      <c r="O52" s="2">
        <f t="shared" si="7"/>
        <v>184</v>
      </c>
      <c r="P52" s="2">
        <f t="shared" si="8"/>
        <v>33120</v>
      </c>
      <c r="Q52" s="2">
        <v>2105.0500000000002</v>
      </c>
      <c r="R52" s="2">
        <v>70</v>
      </c>
      <c r="S52" s="5">
        <f t="shared" si="9"/>
        <v>0.3220281517819546</v>
      </c>
      <c r="T52" s="2" t="s">
        <v>392</v>
      </c>
      <c r="U52" s="2">
        <v>99.9</v>
      </c>
      <c r="V52" s="2">
        <f t="shared" si="10"/>
        <v>210294.49500000002</v>
      </c>
      <c r="W52" s="2" t="s">
        <v>378</v>
      </c>
      <c r="X52" s="107">
        <v>1852.4440000000002</v>
      </c>
      <c r="Y52" s="2">
        <v>80</v>
      </c>
      <c r="Z52" s="2">
        <v>0</v>
      </c>
      <c r="AA52" s="2">
        <v>-8</v>
      </c>
      <c r="AB52" s="2">
        <v>0</v>
      </c>
      <c r="AC52" s="2">
        <v>72</v>
      </c>
      <c r="AD52" s="5">
        <f t="shared" si="11"/>
        <v>0.29148148138435209</v>
      </c>
      <c r="AE52" s="2">
        <v>151563.6</v>
      </c>
      <c r="AF52" s="2" t="s">
        <v>88</v>
      </c>
      <c r="AG52" s="2" t="s">
        <v>75</v>
      </c>
      <c r="AH52" s="2"/>
    </row>
    <row r="53" spans="1:34" ht="23.25" customHeight="1" x14ac:dyDescent="0.25">
      <c r="A53" s="1">
        <v>96</v>
      </c>
      <c r="B53" s="2" t="s">
        <v>439</v>
      </c>
      <c r="C53" s="1" t="s">
        <v>29</v>
      </c>
      <c r="D53" s="2" t="s">
        <v>91</v>
      </c>
      <c r="E53" s="25" t="s">
        <v>37</v>
      </c>
      <c r="F53" s="10" t="s">
        <v>220</v>
      </c>
      <c r="G53" s="5">
        <v>38</v>
      </c>
      <c r="H53" s="5">
        <v>33.07</v>
      </c>
      <c r="I53" s="28">
        <v>0</v>
      </c>
      <c r="J53" s="5">
        <f t="shared" si="6"/>
        <v>33.07</v>
      </c>
      <c r="K53" s="2">
        <v>145</v>
      </c>
      <c r="L53" s="15">
        <v>44362</v>
      </c>
      <c r="M53" s="4">
        <v>44502</v>
      </c>
      <c r="N53" s="2">
        <v>180</v>
      </c>
      <c r="O53" s="2">
        <f t="shared" si="7"/>
        <v>140</v>
      </c>
      <c r="P53" s="2">
        <f t="shared" si="8"/>
        <v>25200</v>
      </c>
      <c r="Q53" s="2">
        <v>10163.85</v>
      </c>
      <c r="R53" s="2">
        <v>80</v>
      </c>
      <c r="S53" s="5">
        <f t="shared" si="9"/>
        <v>1.7769762268227192</v>
      </c>
      <c r="T53" s="2" t="s">
        <v>378</v>
      </c>
      <c r="U53" s="2">
        <v>99.9</v>
      </c>
      <c r="V53" s="2">
        <f t="shared" si="10"/>
        <v>1015368.6150000001</v>
      </c>
      <c r="W53" s="2" t="s">
        <v>378</v>
      </c>
      <c r="X53" s="107">
        <v>9452.3805000000011</v>
      </c>
      <c r="Y53" s="2">
        <v>80</v>
      </c>
      <c r="Z53" s="2">
        <v>2.4</v>
      </c>
      <c r="AA53" s="2">
        <v>0</v>
      </c>
      <c r="AB53" s="2">
        <v>0</v>
      </c>
      <c r="AC53" s="2">
        <v>82.4</v>
      </c>
      <c r="AD53" s="5">
        <f t="shared" si="11"/>
        <v>1.7021655276734831</v>
      </c>
      <c r="AE53" s="2">
        <v>837501.24000000011</v>
      </c>
      <c r="AF53" s="2" t="s">
        <v>88</v>
      </c>
      <c r="AG53" s="2" t="s">
        <v>75</v>
      </c>
      <c r="AH53" s="2"/>
    </row>
    <row r="54" spans="1:34" ht="23.25" customHeight="1" x14ac:dyDescent="0.25">
      <c r="A54" s="1">
        <v>97</v>
      </c>
      <c r="B54" s="2" t="s">
        <v>439</v>
      </c>
      <c r="C54" s="1" t="s">
        <v>29</v>
      </c>
      <c r="D54" s="2" t="s">
        <v>91</v>
      </c>
      <c r="E54" s="25" t="s">
        <v>38</v>
      </c>
      <c r="F54" s="10" t="s">
        <v>221</v>
      </c>
      <c r="G54" s="5">
        <v>7.5</v>
      </c>
      <c r="H54" s="5">
        <v>10</v>
      </c>
      <c r="I54" s="28">
        <v>0</v>
      </c>
      <c r="J54" s="5">
        <f t="shared" si="6"/>
        <v>10</v>
      </c>
      <c r="K54" s="2">
        <v>25</v>
      </c>
      <c r="L54" s="15">
        <v>44365</v>
      </c>
      <c r="M54" s="4">
        <v>44502</v>
      </c>
      <c r="N54" s="2">
        <v>180</v>
      </c>
      <c r="O54" s="2">
        <f t="shared" si="7"/>
        <v>137</v>
      </c>
      <c r="P54" s="2">
        <f t="shared" si="8"/>
        <v>24660</v>
      </c>
      <c r="Q54" s="2">
        <v>1756.65</v>
      </c>
      <c r="R54" s="2">
        <v>80</v>
      </c>
      <c r="S54" s="5">
        <f t="shared" si="9"/>
        <v>0.30712036175741764</v>
      </c>
      <c r="T54" s="2" t="s">
        <v>378</v>
      </c>
      <c r="U54" s="2">
        <v>99.9</v>
      </c>
      <c r="V54" s="2">
        <f t="shared" si="10"/>
        <v>175489.33500000002</v>
      </c>
      <c r="W54" s="2" t="s">
        <v>378</v>
      </c>
      <c r="X54" s="107">
        <v>1510.7190000000001</v>
      </c>
      <c r="Y54" s="2">
        <v>80</v>
      </c>
      <c r="Z54" s="2">
        <v>0</v>
      </c>
      <c r="AA54" s="2">
        <v>0</v>
      </c>
      <c r="AB54" s="2">
        <v>0</v>
      </c>
      <c r="AC54" s="2">
        <v>80</v>
      </c>
      <c r="AD54" s="5">
        <f t="shared" si="11"/>
        <v>0.26412351111137922</v>
      </c>
      <c r="AE54" s="2">
        <v>140532</v>
      </c>
      <c r="AF54" s="2" t="s">
        <v>88</v>
      </c>
      <c r="AG54" s="2" t="s">
        <v>75</v>
      </c>
      <c r="AH54" s="2"/>
    </row>
    <row r="55" spans="1:34" ht="23.25" customHeight="1" x14ac:dyDescent="0.25">
      <c r="A55" s="1">
        <v>98</v>
      </c>
      <c r="B55" s="2" t="s">
        <v>439</v>
      </c>
      <c r="C55" s="1" t="s">
        <v>29</v>
      </c>
      <c r="D55" s="2" t="s">
        <v>91</v>
      </c>
      <c r="E55" s="25" t="s">
        <v>53</v>
      </c>
      <c r="F55" s="10" t="s">
        <v>222</v>
      </c>
      <c r="G55" s="5">
        <v>18</v>
      </c>
      <c r="H55" s="5">
        <v>9.6199999999999992</v>
      </c>
      <c r="I55" s="28">
        <v>0</v>
      </c>
      <c r="J55" s="5">
        <f t="shared" si="6"/>
        <v>9.6199999999999992</v>
      </c>
      <c r="K55" s="2">
        <v>40</v>
      </c>
      <c r="L55" s="15">
        <v>44365</v>
      </c>
      <c r="M55" s="4">
        <v>44502</v>
      </c>
      <c r="N55" s="2">
        <v>180</v>
      </c>
      <c r="O55" s="2">
        <f t="shared" si="7"/>
        <v>137</v>
      </c>
      <c r="P55" s="2">
        <f t="shared" si="8"/>
        <v>24660</v>
      </c>
      <c r="Q55" s="2">
        <v>2807.09</v>
      </c>
      <c r="R55" s="2">
        <v>80</v>
      </c>
      <c r="S55" s="5">
        <f t="shared" si="9"/>
        <v>0.49077192171783202</v>
      </c>
      <c r="T55" s="2" t="s">
        <v>378</v>
      </c>
      <c r="U55" s="2">
        <v>99.9</v>
      </c>
      <c r="V55" s="2">
        <f t="shared" si="10"/>
        <v>280428.29100000003</v>
      </c>
      <c r="W55" s="2" t="s">
        <v>378</v>
      </c>
      <c r="X55" s="107">
        <v>2638.6646000000001</v>
      </c>
      <c r="Y55" s="2">
        <v>80</v>
      </c>
      <c r="Z55" s="2">
        <v>3.2</v>
      </c>
      <c r="AA55" s="2">
        <v>0</v>
      </c>
      <c r="AB55" s="2">
        <v>0</v>
      </c>
      <c r="AC55" s="2">
        <v>83.2</v>
      </c>
      <c r="AD55" s="5">
        <f t="shared" si="11"/>
        <v>0.47977863067135257</v>
      </c>
      <c r="AE55" s="2">
        <v>233549.88800000001</v>
      </c>
      <c r="AF55" s="2" t="s">
        <v>88</v>
      </c>
      <c r="AG55" s="2" t="s">
        <v>75</v>
      </c>
      <c r="AH55" s="2"/>
    </row>
    <row r="56" spans="1:34" ht="23.25" customHeight="1" x14ac:dyDescent="0.25">
      <c r="A56" s="1">
        <v>99</v>
      </c>
      <c r="B56" s="2" t="s">
        <v>439</v>
      </c>
      <c r="C56" s="1" t="s">
        <v>29</v>
      </c>
      <c r="D56" s="2" t="s">
        <v>91</v>
      </c>
      <c r="E56" s="25" t="s">
        <v>54</v>
      </c>
      <c r="F56" s="10" t="s">
        <v>223</v>
      </c>
      <c r="G56" s="5">
        <v>7</v>
      </c>
      <c r="H56" s="5">
        <v>2.5099999999999998</v>
      </c>
      <c r="I56" s="28">
        <v>0</v>
      </c>
      <c r="J56" s="5">
        <f t="shared" si="6"/>
        <v>2.5099999999999998</v>
      </c>
      <c r="K56" s="2">
        <v>4</v>
      </c>
      <c r="L56" s="15">
        <v>44365</v>
      </c>
      <c r="M56" s="4">
        <v>44502</v>
      </c>
      <c r="N56" s="2">
        <v>180</v>
      </c>
      <c r="O56" s="2">
        <f t="shared" si="7"/>
        <v>137</v>
      </c>
      <c r="P56" s="2">
        <f t="shared" si="8"/>
        <v>24660</v>
      </c>
      <c r="Q56" s="2">
        <v>280.83</v>
      </c>
      <c r="R56" s="2">
        <v>80</v>
      </c>
      <c r="S56" s="5">
        <f t="shared" si="9"/>
        <v>4.9098346962875697E-2</v>
      </c>
      <c r="T56" s="2" t="s">
        <v>378</v>
      </c>
      <c r="U56" s="2">
        <v>99.9</v>
      </c>
      <c r="V56" s="2">
        <f t="shared" si="10"/>
        <v>28054.917000000001</v>
      </c>
      <c r="W56" s="2" t="s">
        <v>378</v>
      </c>
      <c r="X56" s="107">
        <v>199.38929999999999</v>
      </c>
      <c r="Y56" s="2">
        <v>80</v>
      </c>
      <c r="Z56" s="2">
        <v>-11.2</v>
      </c>
      <c r="AA56" s="2">
        <v>0</v>
      </c>
      <c r="AB56" s="2">
        <v>0</v>
      </c>
      <c r="AC56" s="2">
        <v>68.8</v>
      </c>
      <c r="AD56" s="5">
        <f t="shared" si="11"/>
        <v>2.9979450655531901E-2</v>
      </c>
      <c r="AE56" s="2">
        <v>19321.103999999999</v>
      </c>
      <c r="AF56" s="2" t="s">
        <v>88</v>
      </c>
      <c r="AG56" s="2" t="s">
        <v>75</v>
      </c>
      <c r="AH56" s="2"/>
    </row>
    <row r="57" spans="1:34" ht="23.25" customHeight="1" x14ac:dyDescent="0.25">
      <c r="A57" s="1">
        <v>100</v>
      </c>
      <c r="B57" s="2" t="s">
        <v>439</v>
      </c>
      <c r="C57" s="1" t="s">
        <v>29</v>
      </c>
      <c r="D57" s="2" t="s">
        <v>91</v>
      </c>
      <c r="E57" s="25" t="s">
        <v>69</v>
      </c>
      <c r="F57" s="10" t="s">
        <v>243</v>
      </c>
      <c r="G57" s="5">
        <v>19</v>
      </c>
      <c r="H57" s="5">
        <v>17.23</v>
      </c>
      <c r="I57" s="28">
        <v>0</v>
      </c>
      <c r="J57" s="5">
        <f t="shared" si="6"/>
        <v>17.23</v>
      </c>
      <c r="K57" s="2">
        <v>49</v>
      </c>
      <c r="L57" s="15">
        <v>44365</v>
      </c>
      <c r="M57" s="4">
        <v>44502</v>
      </c>
      <c r="N57" s="2">
        <v>180</v>
      </c>
      <c r="O57" s="2">
        <f t="shared" si="7"/>
        <v>137</v>
      </c>
      <c r="P57" s="2">
        <f t="shared" si="8"/>
        <v>24660</v>
      </c>
      <c r="Q57" s="2">
        <v>3445.5</v>
      </c>
      <c r="R57" s="2">
        <v>82</v>
      </c>
      <c r="S57" s="5">
        <f t="shared" si="9"/>
        <v>0.61744672336325512</v>
      </c>
      <c r="T57" s="2" t="s">
        <v>378</v>
      </c>
      <c r="U57" s="2">
        <v>99.9</v>
      </c>
      <c r="V57" s="2">
        <f t="shared" si="10"/>
        <v>344205.45</v>
      </c>
      <c r="W57" s="2" t="s">
        <v>378</v>
      </c>
      <c r="X57" s="107">
        <v>3204.3150000000001</v>
      </c>
      <c r="Y57" s="2">
        <v>80</v>
      </c>
      <c r="Z57" s="2">
        <v>2.4</v>
      </c>
      <c r="AA57" s="2">
        <v>0</v>
      </c>
      <c r="AB57" s="2">
        <v>0</v>
      </c>
      <c r="AC57" s="2">
        <v>82.4</v>
      </c>
      <c r="AD57" s="5">
        <f t="shared" si="11"/>
        <v>0.57702655249723134</v>
      </c>
      <c r="AE57" s="2">
        <v>283909.2</v>
      </c>
      <c r="AF57" s="2" t="s">
        <v>88</v>
      </c>
      <c r="AG57" s="2" t="s">
        <v>75</v>
      </c>
      <c r="AH57" s="2"/>
    </row>
    <row r="58" spans="1:34" ht="23.25" customHeight="1" x14ac:dyDescent="0.25">
      <c r="A58" s="1">
        <v>101</v>
      </c>
      <c r="B58" s="2" t="s">
        <v>439</v>
      </c>
      <c r="C58" s="1" t="s">
        <v>30</v>
      </c>
      <c r="D58" s="2" t="s">
        <v>91</v>
      </c>
      <c r="E58" s="25" t="s">
        <v>48</v>
      </c>
      <c r="F58" s="10" t="s">
        <v>208</v>
      </c>
      <c r="G58" s="5">
        <v>3.5</v>
      </c>
      <c r="H58" s="5">
        <v>3.62</v>
      </c>
      <c r="I58" s="28">
        <v>0</v>
      </c>
      <c r="J58" s="5">
        <f t="shared" si="6"/>
        <v>3.62</v>
      </c>
      <c r="K58" s="2">
        <v>13</v>
      </c>
      <c r="L58" s="15">
        <v>44362</v>
      </c>
      <c r="M58" s="4">
        <v>44519</v>
      </c>
      <c r="N58" s="2">
        <v>180</v>
      </c>
      <c r="O58" s="2">
        <f t="shared" si="7"/>
        <v>157</v>
      </c>
      <c r="P58" s="2">
        <f t="shared" si="8"/>
        <v>28260</v>
      </c>
      <c r="Q58" s="2">
        <v>914.61</v>
      </c>
      <c r="R58" s="2">
        <v>83</v>
      </c>
      <c r="S58" s="5">
        <f t="shared" si="9"/>
        <v>0.1659003955508852</v>
      </c>
      <c r="T58" s="2" t="s">
        <v>378</v>
      </c>
      <c r="U58" s="2">
        <v>99.9</v>
      </c>
      <c r="V58" s="2">
        <f t="shared" si="10"/>
        <v>91369.539000000004</v>
      </c>
      <c r="W58" s="2" t="s">
        <v>378</v>
      </c>
      <c r="X58" s="107">
        <v>859.73339999999996</v>
      </c>
      <c r="Y58" s="2">
        <v>80</v>
      </c>
      <c r="Z58" s="2">
        <v>3.2</v>
      </c>
      <c r="AA58" s="2">
        <v>0</v>
      </c>
      <c r="AB58" s="2">
        <v>0</v>
      </c>
      <c r="AC58" s="2">
        <v>83.2</v>
      </c>
      <c r="AD58" s="5">
        <f t="shared" si="11"/>
        <v>0.15632214620775459</v>
      </c>
      <c r="AE58" s="2">
        <v>76095.552000000011</v>
      </c>
      <c r="AF58" s="2" t="s">
        <v>88</v>
      </c>
      <c r="AG58" s="2" t="s">
        <v>75</v>
      </c>
      <c r="AH58" s="2"/>
    </row>
    <row r="59" spans="1:34" ht="23.25" customHeight="1" x14ac:dyDescent="0.25">
      <c r="A59" s="1">
        <v>102</v>
      </c>
      <c r="B59" s="2" t="s">
        <v>439</v>
      </c>
      <c r="C59" s="1" t="s">
        <v>30</v>
      </c>
      <c r="D59" s="2" t="s">
        <v>91</v>
      </c>
      <c r="E59" s="17" t="s">
        <v>86</v>
      </c>
      <c r="F59" s="10" t="s">
        <v>211</v>
      </c>
      <c r="G59" s="5">
        <v>7.5</v>
      </c>
      <c r="H59" s="5">
        <v>7.25</v>
      </c>
      <c r="I59" s="28">
        <v>0</v>
      </c>
      <c r="J59" s="5">
        <f t="shared" si="6"/>
        <v>7.25</v>
      </c>
      <c r="K59" s="2">
        <v>30</v>
      </c>
      <c r="L59" s="15">
        <v>44372</v>
      </c>
      <c r="M59" s="4">
        <v>44519</v>
      </c>
      <c r="N59" s="2">
        <v>180</v>
      </c>
      <c r="O59" s="2">
        <f t="shared" si="7"/>
        <v>147</v>
      </c>
      <c r="P59" s="2">
        <f t="shared" si="8"/>
        <v>26460</v>
      </c>
      <c r="Q59" s="2">
        <v>2084.11</v>
      </c>
      <c r="R59" s="2">
        <v>80</v>
      </c>
      <c r="S59" s="5">
        <f t="shared" si="9"/>
        <v>0.36437117077519815</v>
      </c>
      <c r="T59" s="2" t="s">
        <v>378</v>
      </c>
      <c r="U59" s="2">
        <v>99.9</v>
      </c>
      <c r="V59" s="2">
        <f t="shared" si="10"/>
        <v>208202.58900000004</v>
      </c>
      <c r="W59" s="2" t="s">
        <v>378</v>
      </c>
      <c r="X59" s="107">
        <v>1959.0634000000002</v>
      </c>
      <c r="Y59" s="2">
        <v>80</v>
      </c>
      <c r="Z59" s="2">
        <v>3.2</v>
      </c>
      <c r="AA59" s="2">
        <v>0</v>
      </c>
      <c r="AB59" s="2">
        <v>0</v>
      </c>
      <c r="AC59" s="2">
        <v>83.2</v>
      </c>
      <c r="AD59" s="5">
        <f t="shared" si="11"/>
        <v>0.35620925654983371</v>
      </c>
      <c r="AE59" s="2">
        <v>173397.95200000002</v>
      </c>
      <c r="AF59" s="2" t="s">
        <v>88</v>
      </c>
      <c r="AG59" s="2" t="s">
        <v>75</v>
      </c>
      <c r="AH59" s="2"/>
    </row>
    <row r="60" spans="1:34" ht="23.25" customHeight="1" x14ac:dyDescent="0.25">
      <c r="A60" s="1">
        <v>103</v>
      </c>
      <c r="B60" s="2" t="s">
        <v>439</v>
      </c>
      <c r="C60" s="1" t="s">
        <v>29</v>
      </c>
      <c r="D60" s="2" t="s">
        <v>91</v>
      </c>
      <c r="E60" s="25" t="s">
        <v>39</v>
      </c>
      <c r="F60" s="10" t="s">
        <v>240</v>
      </c>
      <c r="G60" s="5">
        <v>18</v>
      </c>
      <c r="H60" s="5">
        <v>17.190000000000001</v>
      </c>
      <c r="I60" s="28">
        <v>0</v>
      </c>
      <c r="J60" s="5">
        <f t="shared" si="6"/>
        <v>17.190000000000001</v>
      </c>
      <c r="K60" s="2">
        <v>96</v>
      </c>
      <c r="L60" s="15">
        <v>44362</v>
      </c>
      <c r="M60" s="4">
        <v>44522</v>
      </c>
      <c r="N60" s="2">
        <v>180</v>
      </c>
      <c r="O60" s="2">
        <f t="shared" si="7"/>
        <v>160</v>
      </c>
      <c r="P60" s="2">
        <f t="shared" si="8"/>
        <v>28800</v>
      </c>
      <c r="Q60" s="2">
        <v>6712.5</v>
      </c>
      <c r="R60" s="2">
        <v>80</v>
      </c>
      <c r="S60" s="5">
        <f t="shared" si="9"/>
        <v>1.1735664066812774</v>
      </c>
      <c r="T60" s="2" t="s">
        <v>378</v>
      </c>
      <c r="U60" s="2">
        <v>99.9</v>
      </c>
      <c r="V60" s="2">
        <f t="shared" si="10"/>
        <v>670578.75</v>
      </c>
      <c r="W60" s="2" t="s">
        <v>378</v>
      </c>
      <c r="X60" s="107">
        <v>4900.125</v>
      </c>
      <c r="Y60" s="2">
        <v>80</v>
      </c>
      <c r="Z60" s="2">
        <v>-4</v>
      </c>
      <c r="AA60" s="2">
        <v>0</v>
      </c>
      <c r="AB60" s="2">
        <v>0</v>
      </c>
      <c r="AC60" s="2">
        <v>76</v>
      </c>
      <c r="AD60" s="5">
        <f t="shared" si="11"/>
        <v>0.81386830303346591</v>
      </c>
      <c r="AE60" s="2">
        <v>510150</v>
      </c>
      <c r="AF60" s="2" t="s">
        <v>88</v>
      </c>
      <c r="AG60" s="2" t="s">
        <v>75</v>
      </c>
      <c r="AH60" s="2"/>
    </row>
    <row r="61" spans="1:34" ht="23.25" customHeight="1" x14ac:dyDescent="0.25">
      <c r="A61" s="1">
        <v>104</v>
      </c>
      <c r="B61" s="2" t="s">
        <v>439</v>
      </c>
      <c r="C61" s="1" t="s">
        <v>29</v>
      </c>
      <c r="D61" s="2" t="s">
        <v>91</v>
      </c>
      <c r="E61" s="25" t="s">
        <v>68</v>
      </c>
      <c r="F61" s="10" t="s">
        <v>241</v>
      </c>
      <c r="G61" s="5">
        <v>25</v>
      </c>
      <c r="H61" s="5">
        <v>22.74</v>
      </c>
      <c r="I61" s="28">
        <v>0</v>
      </c>
      <c r="J61" s="5">
        <f t="shared" si="6"/>
        <v>22.74</v>
      </c>
      <c r="K61" s="2">
        <v>74</v>
      </c>
      <c r="L61" s="15">
        <v>44362</v>
      </c>
      <c r="M61" s="4">
        <v>44522</v>
      </c>
      <c r="N61" s="2">
        <v>180</v>
      </c>
      <c r="O61" s="2">
        <f t="shared" si="7"/>
        <v>160</v>
      </c>
      <c r="P61" s="2">
        <f t="shared" si="8"/>
        <v>28800</v>
      </c>
      <c r="Q61" s="2">
        <v>5190.47</v>
      </c>
      <c r="R61" s="2">
        <v>80</v>
      </c>
      <c r="S61" s="5">
        <f t="shared" si="9"/>
        <v>0.9074653596852098</v>
      </c>
      <c r="T61" s="2" t="s">
        <v>378</v>
      </c>
      <c r="U61" s="2">
        <v>99.9</v>
      </c>
      <c r="V61" s="2">
        <f t="shared" si="10"/>
        <v>518527.95300000004</v>
      </c>
      <c r="W61" s="2" t="s">
        <v>378</v>
      </c>
      <c r="X61" s="107">
        <v>4411.8995000000004</v>
      </c>
      <c r="Y61" s="2">
        <v>80</v>
      </c>
      <c r="Z61" s="2">
        <v>0</v>
      </c>
      <c r="AA61" s="2">
        <v>0</v>
      </c>
      <c r="AB61" s="2">
        <v>0</v>
      </c>
      <c r="AC61" s="2">
        <v>80</v>
      </c>
      <c r="AD61" s="5">
        <f t="shared" si="11"/>
        <v>0.77134555573242836</v>
      </c>
      <c r="AE61" s="2">
        <v>415237.60000000003</v>
      </c>
      <c r="AF61" s="2" t="s">
        <v>88</v>
      </c>
      <c r="AG61" s="2" t="s">
        <v>75</v>
      </c>
      <c r="AH61" s="2"/>
    </row>
    <row r="62" spans="1:34" ht="23.25" customHeight="1" x14ac:dyDescent="0.25">
      <c r="A62" s="1">
        <v>105</v>
      </c>
      <c r="B62" s="2" t="s">
        <v>439</v>
      </c>
      <c r="C62" s="1" t="s">
        <v>29</v>
      </c>
      <c r="D62" s="2" t="s">
        <v>91</v>
      </c>
      <c r="E62" s="25" t="s">
        <v>70</v>
      </c>
      <c r="F62" s="10" t="s">
        <v>244</v>
      </c>
      <c r="G62" s="5">
        <v>5.5</v>
      </c>
      <c r="H62" s="5">
        <v>5.29</v>
      </c>
      <c r="I62" s="28">
        <v>0</v>
      </c>
      <c r="J62" s="5">
        <f t="shared" si="6"/>
        <v>5.29</v>
      </c>
      <c r="K62" s="2">
        <v>27</v>
      </c>
      <c r="L62" s="15">
        <v>44362</v>
      </c>
      <c r="M62" s="4">
        <v>44522</v>
      </c>
      <c r="N62" s="2">
        <v>180</v>
      </c>
      <c r="O62" s="2">
        <f t="shared" si="7"/>
        <v>160</v>
      </c>
      <c r="P62" s="2">
        <f t="shared" si="8"/>
        <v>28800</v>
      </c>
      <c r="Q62" s="2">
        <v>1876.98</v>
      </c>
      <c r="R62" s="2">
        <v>80</v>
      </c>
      <c r="S62" s="5">
        <f t="shared" si="9"/>
        <v>0.32815801475048406</v>
      </c>
      <c r="T62" s="2" t="s">
        <v>378</v>
      </c>
      <c r="U62" s="2">
        <v>99.9</v>
      </c>
      <c r="V62" s="2">
        <f t="shared" si="10"/>
        <v>187510.30200000003</v>
      </c>
      <c r="W62" s="2" t="s">
        <v>378</v>
      </c>
      <c r="X62" s="107">
        <v>1426.5048000000002</v>
      </c>
      <c r="Y62" s="2">
        <v>80</v>
      </c>
      <c r="Z62" s="2">
        <v>-3.2</v>
      </c>
      <c r="AA62" s="2">
        <v>0</v>
      </c>
      <c r="AB62" s="2">
        <v>0</v>
      </c>
      <c r="AC62" s="2">
        <v>76.8</v>
      </c>
      <c r="AD62" s="5">
        <f t="shared" si="11"/>
        <v>0.23942408756195319</v>
      </c>
      <c r="AE62" s="2">
        <v>144152.06399999998</v>
      </c>
      <c r="AF62" s="2" t="s">
        <v>88</v>
      </c>
      <c r="AG62" s="2" t="s">
        <v>75</v>
      </c>
      <c r="AH62" s="2"/>
    </row>
    <row r="63" spans="1:34" ht="23.25" customHeight="1" x14ac:dyDescent="0.25">
      <c r="A63" s="1">
        <v>106</v>
      </c>
      <c r="B63" s="2" t="s">
        <v>439</v>
      </c>
      <c r="C63" s="1" t="s">
        <v>29</v>
      </c>
      <c r="D63" s="2" t="s">
        <v>91</v>
      </c>
      <c r="E63" s="25" t="s">
        <v>71</v>
      </c>
      <c r="F63" s="10" t="s">
        <v>245</v>
      </c>
      <c r="G63" s="5">
        <v>14.5</v>
      </c>
      <c r="H63" s="5">
        <v>11.47</v>
      </c>
      <c r="I63" s="5">
        <v>1.5</v>
      </c>
      <c r="J63" s="5">
        <f t="shared" si="6"/>
        <v>9.9700000000000006</v>
      </c>
      <c r="K63" s="2">
        <v>33</v>
      </c>
      <c r="L63" s="15">
        <v>44362</v>
      </c>
      <c r="M63" s="4">
        <v>44522</v>
      </c>
      <c r="N63" s="2">
        <v>180</v>
      </c>
      <c r="O63" s="2">
        <f t="shared" si="7"/>
        <v>160</v>
      </c>
      <c r="P63" s="2">
        <f t="shared" si="8"/>
        <v>28800</v>
      </c>
      <c r="Q63" s="2">
        <v>2288.17</v>
      </c>
      <c r="R63" s="2">
        <v>90</v>
      </c>
      <c r="S63" s="5">
        <f t="shared" si="9"/>
        <v>0.45005353823059757</v>
      </c>
      <c r="T63" s="2" t="s">
        <v>378</v>
      </c>
      <c r="U63" s="2">
        <v>99.9</v>
      </c>
      <c r="V63" s="2">
        <f t="shared" si="10"/>
        <v>228588.18300000002</v>
      </c>
      <c r="W63" s="2" t="s">
        <v>378</v>
      </c>
      <c r="X63" s="107">
        <v>2036.4713000000002</v>
      </c>
      <c r="Y63" s="2">
        <v>80</v>
      </c>
      <c r="Z63" s="2">
        <v>0</v>
      </c>
      <c r="AA63" s="2">
        <v>2</v>
      </c>
      <c r="AB63" s="2">
        <v>0</v>
      </c>
      <c r="AC63" s="2">
        <v>82</v>
      </c>
      <c r="AD63" s="5">
        <f t="shared" si="11"/>
        <v>0.36494341355632232</v>
      </c>
      <c r="AE63" s="2">
        <v>187629.94</v>
      </c>
      <c r="AF63" s="2" t="s">
        <v>88</v>
      </c>
      <c r="AG63" s="2" t="s">
        <v>75</v>
      </c>
      <c r="AH63" s="9" t="s">
        <v>94</v>
      </c>
    </row>
    <row r="64" spans="1:34" ht="23.25" customHeight="1" x14ac:dyDescent="0.25">
      <c r="A64" s="1">
        <v>107</v>
      </c>
      <c r="B64" s="2" t="s">
        <v>439</v>
      </c>
      <c r="C64" s="1" t="s">
        <v>29</v>
      </c>
      <c r="D64" s="2" t="s">
        <v>91</v>
      </c>
      <c r="E64" s="25" t="s">
        <v>72</v>
      </c>
      <c r="F64" s="10" t="s">
        <v>246</v>
      </c>
      <c r="G64" s="5">
        <v>10.5</v>
      </c>
      <c r="H64" s="5">
        <v>8.0399999999999991</v>
      </c>
      <c r="I64" s="28">
        <v>0</v>
      </c>
      <c r="J64" s="5">
        <f t="shared" si="6"/>
        <v>8.0399999999999991</v>
      </c>
      <c r="K64" s="2">
        <v>37</v>
      </c>
      <c r="L64" s="15">
        <v>44365</v>
      </c>
      <c r="M64" s="4">
        <v>44522</v>
      </c>
      <c r="N64" s="2">
        <v>180</v>
      </c>
      <c r="O64" s="2">
        <f t="shared" si="7"/>
        <v>157</v>
      </c>
      <c r="P64" s="2">
        <f t="shared" si="8"/>
        <v>28260</v>
      </c>
      <c r="Q64" s="2">
        <v>2598.6999999999998</v>
      </c>
      <c r="R64" s="2">
        <v>82</v>
      </c>
      <c r="S64" s="5">
        <f t="shared" si="9"/>
        <v>0.46569693803630563</v>
      </c>
      <c r="T64" s="2" t="s">
        <v>378</v>
      </c>
      <c r="U64" s="2">
        <v>99.9</v>
      </c>
      <c r="V64" s="2">
        <f t="shared" si="10"/>
        <v>259610.13</v>
      </c>
      <c r="W64" s="2" t="s">
        <v>378</v>
      </c>
      <c r="X64" s="107">
        <v>2052.973</v>
      </c>
      <c r="Y64" s="2">
        <v>80</v>
      </c>
      <c r="Z64" s="2">
        <v>-0.8</v>
      </c>
      <c r="AA64" s="2">
        <v>0</v>
      </c>
      <c r="AB64" s="2">
        <v>0</v>
      </c>
      <c r="AC64" s="2">
        <v>79.2</v>
      </c>
      <c r="AD64" s="5">
        <f t="shared" si="11"/>
        <v>0.35533812218360455</v>
      </c>
      <c r="AE64" s="2">
        <v>205817.03999999998</v>
      </c>
      <c r="AF64" s="2" t="s">
        <v>88</v>
      </c>
      <c r="AG64" s="2" t="s">
        <v>75</v>
      </c>
      <c r="AH64" s="2"/>
    </row>
    <row r="65" spans="1:34" ht="23.25" customHeight="1" x14ac:dyDescent="0.25">
      <c r="A65" s="1">
        <v>126</v>
      </c>
      <c r="B65" s="2" t="s">
        <v>439</v>
      </c>
      <c r="C65" s="1" t="s">
        <v>29</v>
      </c>
      <c r="D65" s="2" t="s">
        <v>91</v>
      </c>
      <c r="E65" s="25" t="s">
        <v>157</v>
      </c>
      <c r="F65" s="10" t="s">
        <v>265</v>
      </c>
      <c r="G65" s="5">
        <v>18</v>
      </c>
      <c r="H65" s="5">
        <v>5.24</v>
      </c>
      <c r="I65" s="28">
        <v>0</v>
      </c>
      <c r="J65" s="5">
        <f t="shared" si="6"/>
        <v>5.24</v>
      </c>
      <c r="K65" s="2">
        <v>26</v>
      </c>
      <c r="L65" s="15">
        <v>44362</v>
      </c>
      <c r="M65" s="4">
        <v>44522</v>
      </c>
      <c r="N65" s="2">
        <v>180</v>
      </c>
      <c r="O65" s="2">
        <f t="shared" si="7"/>
        <v>160</v>
      </c>
      <c r="P65" s="2">
        <f t="shared" si="8"/>
        <v>28800</v>
      </c>
      <c r="Q65" s="2">
        <v>1829.6</v>
      </c>
      <c r="R65" s="2">
        <v>86</v>
      </c>
      <c r="S65" s="5">
        <f t="shared" si="9"/>
        <v>0.34386501005420783</v>
      </c>
      <c r="T65" s="2" t="s">
        <v>378</v>
      </c>
      <c r="U65" s="2">
        <v>99.9</v>
      </c>
      <c r="V65" s="2">
        <f t="shared" si="10"/>
        <v>182777.04</v>
      </c>
      <c r="W65" s="2" t="s">
        <v>378</v>
      </c>
      <c r="X65" s="107">
        <v>1390.4960000000001</v>
      </c>
      <c r="Y65" s="2">
        <v>80</v>
      </c>
      <c r="Z65" s="2">
        <v>-3.2</v>
      </c>
      <c r="AA65" s="2">
        <v>2</v>
      </c>
      <c r="AB65" s="2">
        <v>0</v>
      </c>
      <c r="AC65" s="2">
        <v>78.8</v>
      </c>
      <c r="AD65" s="5">
        <f t="shared" si="11"/>
        <v>0.23945799676891161</v>
      </c>
      <c r="AE65" s="2">
        <v>144172.47999999998</v>
      </c>
      <c r="AF65" s="2" t="s">
        <v>88</v>
      </c>
      <c r="AG65" s="2" t="s">
        <v>75</v>
      </c>
      <c r="AH65" s="2"/>
    </row>
    <row r="66" spans="1:34" ht="23.25" customHeight="1" x14ac:dyDescent="0.25">
      <c r="A66" s="1">
        <v>127</v>
      </c>
      <c r="B66" s="2" t="s">
        <v>439</v>
      </c>
      <c r="C66" s="1" t="s">
        <v>29</v>
      </c>
      <c r="D66" s="2" t="s">
        <v>91</v>
      </c>
      <c r="E66" s="25" t="s">
        <v>384</v>
      </c>
      <c r="F66" s="10" t="s">
        <v>266</v>
      </c>
      <c r="G66" s="5">
        <v>7</v>
      </c>
      <c r="H66" s="5">
        <v>9.2799999999999994</v>
      </c>
      <c r="I66" s="28">
        <v>0</v>
      </c>
      <c r="J66" s="5">
        <f t="shared" si="6"/>
        <v>9.2799999999999994</v>
      </c>
      <c r="K66" s="2">
        <v>39</v>
      </c>
      <c r="L66" s="15">
        <v>44362</v>
      </c>
      <c r="M66" s="4">
        <v>44522</v>
      </c>
      <c r="N66" s="2">
        <v>180</v>
      </c>
      <c r="O66" s="2">
        <f t="shared" si="7"/>
        <v>160</v>
      </c>
      <c r="P66" s="2">
        <f t="shared" si="8"/>
        <v>28800</v>
      </c>
      <c r="Q66" s="2">
        <v>2752.05</v>
      </c>
      <c r="R66" s="2">
        <v>85</v>
      </c>
      <c r="S66" s="5">
        <f t="shared" si="9"/>
        <v>0.51122093390710033</v>
      </c>
      <c r="T66" s="2" t="s">
        <v>378</v>
      </c>
      <c r="U66" s="2">
        <v>99.9</v>
      </c>
      <c r="V66" s="2">
        <f t="shared" si="10"/>
        <v>274929.79500000004</v>
      </c>
      <c r="W66" s="2" t="s">
        <v>378</v>
      </c>
      <c r="X66" s="107">
        <v>2256.681</v>
      </c>
      <c r="Y66" s="2">
        <v>80</v>
      </c>
      <c r="Z66" s="2">
        <v>0</v>
      </c>
      <c r="AA66" s="2">
        <v>2</v>
      </c>
      <c r="AB66" s="2">
        <v>0</v>
      </c>
      <c r="AC66" s="2">
        <v>82</v>
      </c>
      <c r="AD66" s="5">
        <f t="shared" si="11"/>
        <v>0.40440583054015788</v>
      </c>
      <c r="AE66" s="2">
        <v>225668.1</v>
      </c>
      <c r="AF66" s="2" t="s">
        <v>88</v>
      </c>
      <c r="AG66" s="2" t="s">
        <v>75</v>
      </c>
      <c r="AH66" s="2"/>
    </row>
    <row r="67" spans="1:34" ht="23.25" customHeight="1" x14ac:dyDescent="0.25">
      <c r="A67" s="1">
        <v>128</v>
      </c>
      <c r="B67" s="2" t="s">
        <v>439</v>
      </c>
      <c r="C67" s="1" t="s">
        <v>29</v>
      </c>
      <c r="D67" s="2" t="s">
        <v>91</v>
      </c>
      <c r="E67" s="25" t="s">
        <v>148</v>
      </c>
      <c r="F67" s="10" t="s">
        <v>268</v>
      </c>
      <c r="G67" s="5">
        <v>3.5</v>
      </c>
      <c r="H67" s="5">
        <v>5.63</v>
      </c>
      <c r="I67" s="28">
        <v>0</v>
      </c>
      <c r="J67" s="5">
        <f t="shared" si="6"/>
        <v>5.63</v>
      </c>
      <c r="K67" s="2">
        <v>31</v>
      </c>
      <c r="L67" s="15">
        <v>44365</v>
      </c>
      <c r="M67" s="4">
        <v>44522</v>
      </c>
      <c r="N67" s="2">
        <v>180</v>
      </c>
      <c r="O67" s="2">
        <f t="shared" si="7"/>
        <v>157</v>
      </c>
      <c r="P67" s="2">
        <f t="shared" si="8"/>
        <v>28260</v>
      </c>
      <c r="Q67" s="2">
        <v>2146.9299999999998</v>
      </c>
      <c r="R67" s="2">
        <v>80</v>
      </c>
      <c r="S67" s="5">
        <f t="shared" si="9"/>
        <v>0.37535417884487671</v>
      </c>
      <c r="T67" s="2" t="s">
        <v>378</v>
      </c>
      <c r="U67" s="2">
        <v>99.9</v>
      </c>
      <c r="V67" s="2">
        <f t="shared" si="10"/>
        <v>214478.307</v>
      </c>
      <c r="W67" s="2" t="s">
        <v>378</v>
      </c>
      <c r="X67" s="107">
        <v>1781.9518999999998</v>
      </c>
      <c r="Y67" s="2">
        <v>80</v>
      </c>
      <c r="Z67" s="2">
        <v>0</v>
      </c>
      <c r="AA67" s="2">
        <v>0</v>
      </c>
      <c r="AB67" s="2">
        <v>0</v>
      </c>
      <c r="AC67" s="2">
        <v>80</v>
      </c>
      <c r="AD67" s="5">
        <f t="shared" si="11"/>
        <v>0.3115439684412476</v>
      </c>
      <c r="AE67" s="2">
        <v>171754.4</v>
      </c>
      <c r="AF67" s="2" t="s">
        <v>88</v>
      </c>
      <c r="AG67" s="2" t="s">
        <v>75</v>
      </c>
      <c r="AH67" s="2"/>
    </row>
    <row r="68" spans="1:34" ht="23.25" customHeight="1" x14ac:dyDescent="0.25">
      <c r="A68" s="1">
        <v>129</v>
      </c>
      <c r="B68" s="2" t="s">
        <v>439</v>
      </c>
      <c r="C68" s="1" t="s">
        <v>30</v>
      </c>
      <c r="D68" s="2" t="s">
        <v>91</v>
      </c>
      <c r="E68" s="25" t="s">
        <v>196</v>
      </c>
      <c r="F68" s="10" t="s">
        <v>272</v>
      </c>
      <c r="G68" s="5">
        <v>7.5</v>
      </c>
      <c r="H68" s="5">
        <v>5.71</v>
      </c>
      <c r="I68" s="28">
        <v>0</v>
      </c>
      <c r="J68" s="5">
        <f t="shared" si="6"/>
        <v>5.71</v>
      </c>
      <c r="K68" s="2">
        <v>31</v>
      </c>
      <c r="L68" s="15">
        <v>44365</v>
      </c>
      <c r="M68" s="4">
        <v>44519</v>
      </c>
      <c r="N68" s="2">
        <v>180</v>
      </c>
      <c r="O68" s="2">
        <f t="shared" si="7"/>
        <v>154</v>
      </c>
      <c r="P68" s="2">
        <f t="shared" si="8"/>
        <v>27720</v>
      </c>
      <c r="Q68" s="2">
        <v>2122.8000000000002</v>
      </c>
      <c r="R68" s="2">
        <v>82</v>
      </c>
      <c r="S68" s="5">
        <f t="shared" si="9"/>
        <v>0.38041384540865419</v>
      </c>
      <c r="T68" s="2" t="s">
        <v>378</v>
      </c>
      <c r="U68" s="2">
        <v>99.9</v>
      </c>
      <c r="V68" s="2">
        <f t="shared" si="10"/>
        <v>212067.72000000003</v>
      </c>
      <c r="W68" s="2" t="s">
        <v>378</v>
      </c>
      <c r="X68" s="107">
        <v>1974.2040000000002</v>
      </c>
      <c r="Y68" s="2">
        <v>80</v>
      </c>
      <c r="Z68" s="2">
        <v>2.4</v>
      </c>
      <c r="AA68" s="2">
        <v>0</v>
      </c>
      <c r="AB68" s="2">
        <v>0</v>
      </c>
      <c r="AC68" s="2">
        <v>82.4</v>
      </c>
      <c r="AD68" s="5">
        <f t="shared" ref="AD68:AD101" si="12">AC68*X68/457579.56</f>
        <v>0.35551065611409743</v>
      </c>
      <c r="AE68" s="2">
        <v>174918.72000000003</v>
      </c>
      <c r="AF68" s="2" t="s">
        <v>88</v>
      </c>
      <c r="AG68" s="2" t="s">
        <v>75</v>
      </c>
      <c r="AH68" s="2"/>
    </row>
    <row r="69" spans="1:34" ht="23.25" customHeight="1" x14ac:dyDescent="0.25">
      <c r="A69" s="1">
        <v>130</v>
      </c>
      <c r="B69" s="2" t="s">
        <v>439</v>
      </c>
      <c r="C69" s="1" t="s">
        <v>30</v>
      </c>
      <c r="D69" s="2" t="s">
        <v>91</v>
      </c>
      <c r="E69" s="25" t="s">
        <v>171</v>
      </c>
      <c r="F69" s="10" t="s">
        <v>273</v>
      </c>
      <c r="G69" s="5">
        <v>4.5</v>
      </c>
      <c r="H69" s="5">
        <v>5.51</v>
      </c>
      <c r="I69" s="28">
        <v>0</v>
      </c>
      <c r="J69" s="5">
        <f t="shared" ref="J69:J101" si="13">H69-I69</f>
        <v>5.51</v>
      </c>
      <c r="K69" s="2">
        <v>30</v>
      </c>
      <c r="L69" s="15">
        <v>44362</v>
      </c>
      <c r="M69" s="4">
        <v>44519</v>
      </c>
      <c r="N69" s="2">
        <v>180</v>
      </c>
      <c r="O69" s="2">
        <f t="shared" ref="O69:O100" si="14">M69-L69</f>
        <v>157</v>
      </c>
      <c r="P69" s="2">
        <f t="shared" ref="P69:P101" si="15">N69*O69</f>
        <v>28260</v>
      </c>
      <c r="Q69" s="2">
        <v>2093.9</v>
      </c>
      <c r="R69" s="2">
        <v>80</v>
      </c>
      <c r="S69" s="5">
        <f t="shared" ref="S69:S101" si="16">R69*Q69/457579.56</f>
        <v>0.36608278569086433</v>
      </c>
      <c r="T69" s="2" t="s">
        <v>378</v>
      </c>
      <c r="U69" s="2">
        <v>99.9</v>
      </c>
      <c r="V69" s="2">
        <f t="shared" ref="V69:V101" si="17">Q69*U69</f>
        <v>209180.61000000002</v>
      </c>
      <c r="W69" s="2" t="s">
        <v>378</v>
      </c>
      <c r="X69" s="107">
        <v>1465.73</v>
      </c>
      <c r="Y69" s="2">
        <v>80</v>
      </c>
      <c r="Z69" s="2">
        <v>-4</v>
      </c>
      <c r="AA69" s="2">
        <v>0</v>
      </c>
      <c r="AB69" s="2">
        <v>0</v>
      </c>
      <c r="AC69" s="2">
        <v>76</v>
      </c>
      <c r="AD69" s="5">
        <f t="shared" si="12"/>
        <v>0.24344505248442477</v>
      </c>
      <c r="AE69" s="2">
        <v>159136.4</v>
      </c>
      <c r="AF69" s="2" t="s">
        <v>88</v>
      </c>
      <c r="AG69" s="2" t="s">
        <v>75</v>
      </c>
      <c r="AH69" s="2"/>
    </row>
    <row r="70" spans="1:34" ht="23.25" customHeight="1" x14ac:dyDescent="0.25">
      <c r="A70" s="1">
        <v>132</v>
      </c>
      <c r="B70" s="2" t="s">
        <v>439</v>
      </c>
      <c r="C70" s="1" t="s">
        <v>29</v>
      </c>
      <c r="D70" s="2" t="s">
        <v>91</v>
      </c>
      <c r="E70" s="6" t="s">
        <v>194</v>
      </c>
      <c r="F70" s="10" t="s">
        <v>200</v>
      </c>
      <c r="G70" s="5">
        <v>2</v>
      </c>
      <c r="H70" s="5">
        <v>2.29</v>
      </c>
      <c r="I70" s="28">
        <v>0</v>
      </c>
      <c r="J70" s="5">
        <f t="shared" si="13"/>
        <v>2.29</v>
      </c>
      <c r="K70" s="2">
        <v>4</v>
      </c>
      <c r="L70" s="14">
        <v>44365</v>
      </c>
      <c r="M70" s="4">
        <v>44550</v>
      </c>
      <c r="N70" s="2">
        <v>180</v>
      </c>
      <c r="O70" s="2">
        <f t="shared" si="14"/>
        <v>185</v>
      </c>
      <c r="P70" s="2">
        <f t="shared" si="15"/>
        <v>33300</v>
      </c>
      <c r="Q70" s="2">
        <v>231.32</v>
      </c>
      <c r="R70" s="2">
        <v>91</v>
      </c>
      <c r="S70" s="5">
        <f t="shared" si="16"/>
        <v>4.6003191226461251E-2</v>
      </c>
      <c r="T70" s="2" t="s">
        <v>378</v>
      </c>
      <c r="U70" s="2">
        <v>99.9</v>
      </c>
      <c r="V70" s="2">
        <f t="shared" si="17"/>
        <v>23108.868000000002</v>
      </c>
      <c r="W70" s="2" t="s">
        <v>378</v>
      </c>
      <c r="X70" s="107">
        <v>216.1102990743089</v>
      </c>
      <c r="Y70" s="2">
        <v>80</v>
      </c>
      <c r="Z70" s="2">
        <v>2.4</v>
      </c>
      <c r="AA70" s="2">
        <v>2</v>
      </c>
      <c r="AB70" s="2">
        <v>0</v>
      </c>
      <c r="AC70" s="2">
        <v>84.4</v>
      </c>
      <c r="AD70" s="5">
        <f t="shared" si="12"/>
        <v>3.9861284979319601E-2</v>
      </c>
      <c r="AE70" s="2">
        <v>19523.407999999999</v>
      </c>
      <c r="AF70" s="2" t="s">
        <v>88</v>
      </c>
      <c r="AG70" s="2" t="s">
        <v>75</v>
      </c>
      <c r="AH70" s="2"/>
    </row>
    <row r="71" spans="1:34" ht="23.25" customHeight="1" x14ac:dyDescent="0.25">
      <c r="A71" s="1">
        <v>133</v>
      </c>
      <c r="B71" s="2" t="s">
        <v>439</v>
      </c>
      <c r="C71" s="1" t="s">
        <v>30</v>
      </c>
      <c r="D71" s="2" t="s">
        <v>91</v>
      </c>
      <c r="E71" s="25" t="s">
        <v>199</v>
      </c>
      <c r="F71" s="10" t="s">
        <v>201</v>
      </c>
      <c r="G71" s="5">
        <v>5</v>
      </c>
      <c r="H71" s="5">
        <v>5.71</v>
      </c>
      <c r="I71" s="28">
        <v>0</v>
      </c>
      <c r="J71" s="5">
        <f t="shared" si="13"/>
        <v>5.71</v>
      </c>
      <c r="K71" s="2">
        <v>9</v>
      </c>
      <c r="L71" s="15">
        <v>44382</v>
      </c>
      <c r="M71" s="4">
        <v>44550</v>
      </c>
      <c r="N71" s="2">
        <v>180</v>
      </c>
      <c r="O71" s="2">
        <f t="shared" si="14"/>
        <v>168</v>
      </c>
      <c r="P71" s="2">
        <f t="shared" si="15"/>
        <v>30240</v>
      </c>
      <c r="Q71" s="2">
        <v>614</v>
      </c>
      <c r="R71" s="2">
        <v>86</v>
      </c>
      <c r="S71" s="5">
        <f t="shared" si="16"/>
        <v>0.11539851124468933</v>
      </c>
      <c r="T71" s="2" t="s">
        <v>378</v>
      </c>
      <c r="U71" s="2">
        <v>99.9</v>
      </c>
      <c r="V71" s="2">
        <f t="shared" si="17"/>
        <v>61338.600000000006</v>
      </c>
      <c r="W71" s="2" t="s">
        <v>378</v>
      </c>
      <c r="X71" s="107">
        <v>578.5979939016205</v>
      </c>
      <c r="Y71" s="2">
        <v>80</v>
      </c>
      <c r="Z71" s="2">
        <v>3.2</v>
      </c>
      <c r="AA71" s="2">
        <v>2</v>
      </c>
      <c r="AB71" s="2">
        <v>0</v>
      </c>
      <c r="AC71" s="2">
        <v>85.2</v>
      </c>
      <c r="AD71" s="5">
        <f t="shared" si="12"/>
        <v>0.10773328485306045</v>
      </c>
      <c r="AE71" s="2">
        <v>52312.800000000003</v>
      </c>
      <c r="AF71" s="2" t="s">
        <v>88</v>
      </c>
      <c r="AG71" s="2" t="s">
        <v>75</v>
      </c>
      <c r="AH71" s="2"/>
    </row>
    <row r="72" spans="1:34" ht="23.25" customHeight="1" x14ac:dyDescent="0.25">
      <c r="A72" s="1">
        <v>134</v>
      </c>
      <c r="B72" s="2" t="s">
        <v>439</v>
      </c>
      <c r="C72" s="1" t="s">
        <v>30</v>
      </c>
      <c r="D72" s="2" t="s">
        <v>91</v>
      </c>
      <c r="E72" s="25" t="s">
        <v>46</v>
      </c>
      <c r="F72" s="10" t="s">
        <v>202</v>
      </c>
      <c r="G72" s="5">
        <v>0.5</v>
      </c>
      <c r="H72" s="5">
        <v>2.29</v>
      </c>
      <c r="I72" s="28">
        <v>0</v>
      </c>
      <c r="J72" s="5">
        <f t="shared" si="13"/>
        <v>2.29</v>
      </c>
      <c r="K72" s="2">
        <v>21</v>
      </c>
      <c r="L72" s="15">
        <v>44390</v>
      </c>
      <c r="M72" s="4">
        <v>44550</v>
      </c>
      <c r="N72" s="2">
        <v>180</v>
      </c>
      <c r="O72" s="2">
        <f t="shared" si="14"/>
        <v>160</v>
      </c>
      <c r="P72" s="2">
        <f t="shared" si="15"/>
        <v>28800</v>
      </c>
      <c r="Q72" s="2">
        <v>1458.94</v>
      </c>
      <c r="R72" s="2">
        <v>85</v>
      </c>
      <c r="S72" s="5">
        <f t="shared" si="16"/>
        <v>0.27101276114693584</v>
      </c>
      <c r="T72" s="2" t="s">
        <v>378</v>
      </c>
      <c r="U72" s="2">
        <v>99.9</v>
      </c>
      <c r="V72" s="2">
        <f t="shared" si="17"/>
        <v>145748.106</v>
      </c>
      <c r="W72" s="2" t="s">
        <v>378</v>
      </c>
      <c r="X72" s="107">
        <v>1371.4036000000001</v>
      </c>
      <c r="Y72" s="2">
        <v>80</v>
      </c>
      <c r="Z72" s="2">
        <v>3.2</v>
      </c>
      <c r="AA72" s="2">
        <v>2</v>
      </c>
      <c r="AB72" s="2">
        <v>0</v>
      </c>
      <c r="AC72" s="2">
        <v>85.2</v>
      </c>
      <c r="AD72" s="5">
        <f t="shared" si="12"/>
        <v>0.25535141193806821</v>
      </c>
      <c r="AE72" s="2">
        <v>124301.68800000001</v>
      </c>
      <c r="AF72" s="2" t="s">
        <v>88</v>
      </c>
      <c r="AG72" s="2" t="s">
        <v>75</v>
      </c>
      <c r="AH72" s="2" t="s">
        <v>391</v>
      </c>
    </row>
    <row r="73" spans="1:34" ht="23.25" customHeight="1" x14ac:dyDescent="0.25">
      <c r="A73" s="1">
        <v>135</v>
      </c>
      <c r="B73" s="2" t="s">
        <v>439</v>
      </c>
      <c r="C73" s="1" t="s">
        <v>30</v>
      </c>
      <c r="D73" s="2" t="s">
        <v>91</v>
      </c>
      <c r="E73" s="25" t="s">
        <v>172</v>
      </c>
      <c r="F73" s="10" t="s">
        <v>207</v>
      </c>
      <c r="G73" s="5">
        <v>7</v>
      </c>
      <c r="H73" s="11">
        <v>5.56</v>
      </c>
      <c r="I73" s="28">
        <v>0</v>
      </c>
      <c r="J73" s="5">
        <f t="shared" si="13"/>
        <v>5.56</v>
      </c>
      <c r="K73" s="2">
        <v>15</v>
      </c>
      <c r="L73" s="15">
        <v>44365</v>
      </c>
      <c r="M73" s="4">
        <v>44550</v>
      </c>
      <c r="N73" s="2">
        <v>180</v>
      </c>
      <c r="O73" s="2">
        <f t="shared" si="14"/>
        <v>185</v>
      </c>
      <c r="P73" s="2">
        <f t="shared" si="15"/>
        <v>33300</v>
      </c>
      <c r="Q73" s="2">
        <v>1035.06</v>
      </c>
      <c r="R73" s="2">
        <v>81</v>
      </c>
      <c r="S73" s="5">
        <f t="shared" si="16"/>
        <v>0.1832246615211571</v>
      </c>
      <c r="T73" s="2" t="s">
        <v>378</v>
      </c>
      <c r="U73" s="2">
        <v>99.9</v>
      </c>
      <c r="V73" s="2">
        <f t="shared" si="17"/>
        <v>103402.49400000001</v>
      </c>
      <c r="W73" s="2" t="s">
        <v>378</v>
      </c>
      <c r="X73" s="107">
        <v>972.95640000000003</v>
      </c>
      <c r="Y73" s="2">
        <v>80</v>
      </c>
      <c r="Z73" s="2">
        <v>3.2</v>
      </c>
      <c r="AA73" s="2">
        <v>0</v>
      </c>
      <c r="AB73" s="2">
        <v>0</v>
      </c>
      <c r="AC73" s="2">
        <v>83.2</v>
      </c>
      <c r="AD73" s="5">
        <f t="shared" si="12"/>
        <v>0.17690906578082294</v>
      </c>
      <c r="AE73" s="2">
        <v>86116.991999999998</v>
      </c>
      <c r="AF73" s="2" t="s">
        <v>88</v>
      </c>
      <c r="AG73" s="2" t="s">
        <v>75</v>
      </c>
      <c r="AH73" s="2"/>
    </row>
    <row r="74" spans="1:34" ht="23.25" customHeight="1" x14ac:dyDescent="0.25">
      <c r="A74" s="1">
        <v>146</v>
      </c>
      <c r="B74" s="2" t="s">
        <v>439</v>
      </c>
      <c r="C74" s="1" t="s">
        <v>29</v>
      </c>
      <c r="D74" s="2" t="s">
        <v>91</v>
      </c>
      <c r="E74" s="6" t="s">
        <v>197</v>
      </c>
      <c r="F74" s="10" t="s">
        <v>212</v>
      </c>
      <c r="G74" s="5">
        <v>2.5</v>
      </c>
      <c r="H74" s="5">
        <v>2.79</v>
      </c>
      <c r="I74" s="28">
        <v>0</v>
      </c>
      <c r="J74" s="5">
        <f t="shared" si="13"/>
        <v>2.79</v>
      </c>
      <c r="K74" s="2">
        <v>12</v>
      </c>
      <c r="L74" s="14">
        <v>44362</v>
      </c>
      <c r="M74" s="4">
        <v>44550</v>
      </c>
      <c r="N74" s="2">
        <v>180</v>
      </c>
      <c r="O74" s="2">
        <f t="shared" si="14"/>
        <v>188</v>
      </c>
      <c r="P74" s="2">
        <f t="shared" si="15"/>
        <v>33840</v>
      </c>
      <c r="Q74" s="2">
        <v>785.12</v>
      </c>
      <c r="R74" s="2">
        <v>95</v>
      </c>
      <c r="S74" s="5">
        <f t="shared" si="16"/>
        <v>0.16300203619235087</v>
      </c>
      <c r="T74" s="2" t="s">
        <v>378</v>
      </c>
      <c r="U74" s="2">
        <v>99.9</v>
      </c>
      <c r="V74" s="2">
        <f t="shared" si="17"/>
        <v>78433.488000000012</v>
      </c>
      <c r="W74" s="2" t="s">
        <v>378</v>
      </c>
      <c r="X74" s="107">
        <v>722.77094471748683</v>
      </c>
      <c r="Y74" s="2">
        <v>80</v>
      </c>
      <c r="Z74" s="2">
        <v>1.6</v>
      </c>
      <c r="AA74" s="2">
        <v>2</v>
      </c>
      <c r="AB74" s="2">
        <v>0</v>
      </c>
      <c r="AC74" s="2">
        <v>83.6</v>
      </c>
      <c r="AD74" s="5">
        <f t="shared" si="12"/>
        <v>0.13205059023698937</v>
      </c>
      <c r="AE74" s="2">
        <v>65636.031999999992</v>
      </c>
      <c r="AF74" s="2" t="s">
        <v>88</v>
      </c>
      <c r="AG74" s="2" t="s">
        <v>75</v>
      </c>
      <c r="AH74" s="2"/>
    </row>
    <row r="75" spans="1:34" ht="23.25" customHeight="1" x14ac:dyDescent="0.25">
      <c r="A75" s="1">
        <v>147</v>
      </c>
      <c r="B75" s="2" t="s">
        <v>439</v>
      </c>
      <c r="C75" s="1" t="s">
        <v>29</v>
      </c>
      <c r="D75" s="2" t="s">
        <v>91</v>
      </c>
      <c r="E75" s="6" t="s">
        <v>101</v>
      </c>
      <c r="F75" s="10" t="s">
        <v>213</v>
      </c>
      <c r="G75" s="5">
        <v>2.5</v>
      </c>
      <c r="H75" s="5">
        <v>2.81</v>
      </c>
      <c r="I75" s="28">
        <v>0</v>
      </c>
      <c r="J75" s="5">
        <f t="shared" si="13"/>
        <v>2.81</v>
      </c>
      <c r="K75" s="2">
        <v>8</v>
      </c>
      <c r="L75" s="14">
        <v>44367</v>
      </c>
      <c r="M75" s="4">
        <v>44546</v>
      </c>
      <c r="N75" s="2">
        <v>180</v>
      </c>
      <c r="O75" s="2">
        <f t="shared" si="14"/>
        <v>179</v>
      </c>
      <c r="P75" s="2">
        <f t="shared" si="15"/>
        <v>32220</v>
      </c>
      <c r="Q75" s="2">
        <v>536.32000000000005</v>
      </c>
      <c r="R75" s="2">
        <v>85</v>
      </c>
      <c r="S75" s="5">
        <f t="shared" si="16"/>
        <v>9.9626827736798387E-2</v>
      </c>
      <c r="T75" s="2" t="s">
        <v>378</v>
      </c>
      <c r="U75" s="2">
        <v>99.9</v>
      </c>
      <c r="V75" s="2">
        <f t="shared" si="17"/>
        <v>53578.368000000009</v>
      </c>
      <c r="W75" s="2" t="s">
        <v>378</v>
      </c>
      <c r="X75" s="107">
        <v>450.68195076398706</v>
      </c>
      <c r="Y75" s="2">
        <v>80</v>
      </c>
      <c r="Z75" s="2">
        <v>0</v>
      </c>
      <c r="AA75" s="2">
        <v>2</v>
      </c>
      <c r="AB75" s="2">
        <v>0</v>
      </c>
      <c r="AC75" s="2">
        <v>82</v>
      </c>
      <c r="AD75" s="5">
        <f t="shared" si="12"/>
        <v>8.0763922153006443E-2</v>
      </c>
      <c r="AE75" s="2">
        <v>43978.240000000005</v>
      </c>
      <c r="AF75" s="2" t="s">
        <v>88</v>
      </c>
      <c r="AG75" s="2" t="s">
        <v>75</v>
      </c>
      <c r="AH75" s="2"/>
    </row>
    <row r="76" spans="1:34" ht="23.25" customHeight="1" x14ac:dyDescent="0.25">
      <c r="A76" s="1">
        <v>148</v>
      </c>
      <c r="B76" s="2" t="s">
        <v>439</v>
      </c>
      <c r="C76" s="1" t="s">
        <v>29</v>
      </c>
      <c r="D76" s="2" t="s">
        <v>91</v>
      </c>
      <c r="E76" s="6" t="s">
        <v>50</v>
      </c>
      <c r="F76" s="10" t="s">
        <v>216</v>
      </c>
      <c r="G76" s="5">
        <v>5.5</v>
      </c>
      <c r="H76" s="5">
        <v>6.62</v>
      </c>
      <c r="I76" s="28">
        <v>0</v>
      </c>
      <c r="J76" s="5">
        <f t="shared" si="13"/>
        <v>6.62</v>
      </c>
      <c r="K76" s="2">
        <v>31</v>
      </c>
      <c r="L76" s="14">
        <v>44362</v>
      </c>
      <c r="M76" s="4">
        <v>44546</v>
      </c>
      <c r="N76" s="2">
        <v>180</v>
      </c>
      <c r="O76" s="2">
        <f t="shared" si="14"/>
        <v>184</v>
      </c>
      <c r="P76" s="2">
        <f t="shared" si="15"/>
        <v>33120</v>
      </c>
      <c r="Q76" s="2">
        <v>2171.12</v>
      </c>
      <c r="R76" s="2">
        <v>80</v>
      </c>
      <c r="S76" s="5">
        <f t="shared" si="16"/>
        <v>0.37958338873353514</v>
      </c>
      <c r="T76" s="2" t="s">
        <v>378</v>
      </c>
      <c r="U76" s="2">
        <v>99.9</v>
      </c>
      <c r="V76" s="2">
        <f t="shared" si="17"/>
        <v>216894.88800000001</v>
      </c>
      <c r="W76" s="2" t="s">
        <v>378</v>
      </c>
      <c r="X76" s="107">
        <v>1839.0436397283033</v>
      </c>
      <c r="Y76" s="2">
        <v>80</v>
      </c>
      <c r="Z76" s="2">
        <v>0</v>
      </c>
      <c r="AA76" s="2">
        <v>0</v>
      </c>
      <c r="AB76" s="2">
        <v>0</v>
      </c>
      <c r="AC76" s="2">
        <v>80</v>
      </c>
      <c r="AD76" s="5">
        <f t="shared" si="12"/>
        <v>0.32152548767314748</v>
      </c>
      <c r="AE76" s="2">
        <v>173689.59999999998</v>
      </c>
      <c r="AF76" s="2" t="s">
        <v>88</v>
      </c>
      <c r="AG76" s="2" t="s">
        <v>75</v>
      </c>
      <c r="AH76" s="2"/>
    </row>
    <row r="77" spans="1:34" ht="23.25" customHeight="1" x14ac:dyDescent="0.25">
      <c r="A77" s="1">
        <v>149</v>
      </c>
      <c r="B77" s="2" t="s">
        <v>439</v>
      </c>
      <c r="C77" s="1" t="s">
        <v>29</v>
      </c>
      <c r="D77" s="2" t="s">
        <v>91</v>
      </c>
      <c r="E77" s="6" t="s">
        <v>36</v>
      </c>
      <c r="F77" s="10" t="s">
        <v>217</v>
      </c>
      <c r="G77" s="5">
        <v>6.5</v>
      </c>
      <c r="H77" s="5">
        <v>5.45</v>
      </c>
      <c r="I77" s="28">
        <v>0</v>
      </c>
      <c r="J77" s="5">
        <f t="shared" si="13"/>
        <v>5.45</v>
      </c>
      <c r="K77" s="2">
        <v>31</v>
      </c>
      <c r="L77" s="14">
        <v>44362</v>
      </c>
      <c r="M77" s="4">
        <v>44546</v>
      </c>
      <c r="N77" s="2">
        <v>180</v>
      </c>
      <c r="O77" s="2">
        <f t="shared" si="14"/>
        <v>184</v>
      </c>
      <c r="P77" s="2">
        <f t="shared" si="15"/>
        <v>33120</v>
      </c>
      <c r="Q77" s="2">
        <v>2148.96</v>
      </c>
      <c r="R77" s="2">
        <v>83</v>
      </c>
      <c r="S77" s="5">
        <f t="shared" si="16"/>
        <v>0.38979818067048272</v>
      </c>
      <c r="T77" s="2" t="s">
        <v>378</v>
      </c>
      <c r="U77" s="2">
        <v>99.9</v>
      </c>
      <c r="V77" s="2">
        <f t="shared" si="17"/>
        <v>214681.10400000002</v>
      </c>
      <c r="W77" s="2" t="s">
        <v>378</v>
      </c>
      <c r="X77" s="107">
        <v>1822.2950398553451</v>
      </c>
      <c r="Y77" s="2">
        <v>80</v>
      </c>
      <c r="Z77" s="2">
        <v>0</v>
      </c>
      <c r="AA77" s="2">
        <v>0</v>
      </c>
      <c r="AB77" s="2">
        <v>0</v>
      </c>
      <c r="AC77" s="2">
        <v>80</v>
      </c>
      <c r="AD77" s="5">
        <f t="shared" si="12"/>
        <v>0.31859727997559067</v>
      </c>
      <c r="AE77" s="2">
        <v>171916.79999999999</v>
      </c>
      <c r="AF77" s="2" t="s">
        <v>88</v>
      </c>
      <c r="AG77" s="2" t="s">
        <v>75</v>
      </c>
      <c r="AH77" s="2"/>
    </row>
    <row r="78" spans="1:34" ht="23.25" customHeight="1" x14ac:dyDescent="0.25">
      <c r="A78" s="1">
        <v>150</v>
      </c>
      <c r="B78" s="2" t="s">
        <v>439</v>
      </c>
      <c r="C78" s="1" t="s">
        <v>29</v>
      </c>
      <c r="D78" s="2" t="s">
        <v>91</v>
      </c>
      <c r="E78" s="6" t="s">
        <v>52</v>
      </c>
      <c r="F78" s="10" t="s">
        <v>219</v>
      </c>
      <c r="G78" s="5">
        <v>4.5</v>
      </c>
      <c r="H78" s="5">
        <v>4.57</v>
      </c>
      <c r="I78" s="28">
        <v>0</v>
      </c>
      <c r="J78" s="5">
        <f t="shared" si="13"/>
        <v>4.57</v>
      </c>
      <c r="K78" s="2">
        <v>17</v>
      </c>
      <c r="L78" s="14">
        <v>44372</v>
      </c>
      <c r="M78" s="4">
        <v>44546</v>
      </c>
      <c r="N78" s="2">
        <v>180</v>
      </c>
      <c r="O78" s="2">
        <f t="shared" si="14"/>
        <v>174</v>
      </c>
      <c r="P78" s="2">
        <f t="shared" si="15"/>
        <v>31320</v>
      </c>
      <c r="Q78" s="2">
        <v>1189.32</v>
      </c>
      <c r="R78" s="2">
        <v>88</v>
      </c>
      <c r="S78" s="5">
        <f t="shared" si="16"/>
        <v>0.22872560129215561</v>
      </c>
      <c r="T78" s="2" t="s">
        <v>378</v>
      </c>
      <c r="U78" s="2">
        <v>99.9</v>
      </c>
      <c r="V78" s="2">
        <f t="shared" si="17"/>
        <v>118813.068</v>
      </c>
      <c r="W78" s="2" t="s">
        <v>378</v>
      </c>
      <c r="X78" s="107">
        <v>1002.1978342130973</v>
      </c>
      <c r="Y78" s="2">
        <v>80</v>
      </c>
      <c r="Z78" s="2">
        <v>0</v>
      </c>
      <c r="AA78" s="2">
        <v>2</v>
      </c>
      <c r="AB78" s="2">
        <v>0</v>
      </c>
      <c r="AC78" s="2">
        <v>82</v>
      </c>
      <c r="AD78" s="5">
        <f t="shared" si="12"/>
        <v>0.17959766910365046</v>
      </c>
      <c r="AE78" s="2">
        <v>97524.239999999991</v>
      </c>
      <c r="AF78" s="2" t="s">
        <v>88</v>
      </c>
      <c r="AG78" s="2" t="s">
        <v>75</v>
      </c>
      <c r="AH78" s="2"/>
    </row>
    <row r="79" spans="1:34" ht="23.25" customHeight="1" x14ac:dyDescent="0.25">
      <c r="A79" s="1">
        <v>162</v>
      </c>
      <c r="B79" s="2" t="s">
        <v>439</v>
      </c>
      <c r="C79" s="1" t="s">
        <v>30</v>
      </c>
      <c r="D79" s="2" t="s">
        <v>91</v>
      </c>
      <c r="E79" s="25" t="s">
        <v>102</v>
      </c>
      <c r="F79" s="10" t="s">
        <v>248</v>
      </c>
      <c r="G79" s="5">
        <v>17</v>
      </c>
      <c r="H79" s="5">
        <v>28</v>
      </c>
      <c r="I79" s="28">
        <v>0</v>
      </c>
      <c r="J79" s="5">
        <f t="shared" si="13"/>
        <v>28</v>
      </c>
      <c r="K79" s="2">
        <v>87</v>
      </c>
      <c r="L79" s="15">
        <v>44365</v>
      </c>
      <c r="M79" s="4">
        <v>44550</v>
      </c>
      <c r="N79" s="2">
        <v>180</v>
      </c>
      <c r="O79" s="2">
        <f t="shared" si="14"/>
        <v>185</v>
      </c>
      <c r="P79" s="2">
        <f t="shared" si="15"/>
        <v>33300</v>
      </c>
      <c r="Q79" s="2">
        <v>6102</v>
      </c>
      <c r="R79" s="2">
        <v>83</v>
      </c>
      <c r="S79" s="5">
        <f t="shared" si="16"/>
        <v>1.1068370274231656</v>
      </c>
      <c r="T79" s="2" t="s">
        <v>378</v>
      </c>
      <c r="U79" s="2">
        <v>99.9</v>
      </c>
      <c r="V79" s="2">
        <f t="shared" si="17"/>
        <v>609589.80000000005</v>
      </c>
      <c r="W79" s="2" t="s">
        <v>378</v>
      </c>
      <c r="X79" s="107">
        <v>5735.88</v>
      </c>
      <c r="Y79" s="2">
        <v>80</v>
      </c>
      <c r="Z79" s="2">
        <v>3.2</v>
      </c>
      <c r="AA79" s="2">
        <v>0</v>
      </c>
      <c r="AB79" s="2">
        <v>0</v>
      </c>
      <c r="AC79" s="2">
        <v>83.2</v>
      </c>
      <c r="AD79" s="5">
        <f t="shared" si="12"/>
        <v>1.0429338583218184</v>
      </c>
      <c r="AE79" s="2">
        <v>507686.40000000002</v>
      </c>
      <c r="AF79" s="2" t="s">
        <v>88</v>
      </c>
      <c r="AG79" s="2" t="s">
        <v>75</v>
      </c>
      <c r="AH79" s="2"/>
    </row>
    <row r="80" spans="1:34" ht="23.25" customHeight="1" x14ac:dyDescent="0.25">
      <c r="A80" s="1">
        <v>163</v>
      </c>
      <c r="B80" s="2" t="s">
        <v>439</v>
      </c>
      <c r="C80" s="1" t="s">
        <v>30</v>
      </c>
      <c r="D80" s="2" t="s">
        <v>91</v>
      </c>
      <c r="E80" s="25" t="s">
        <v>98</v>
      </c>
      <c r="F80" s="10" t="s">
        <v>249</v>
      </c>
      <c r="G80" s="5">
        <v>7</v>
      </c>
      <c r="H80" s="5">
        <v>5.59</v>
      </c>
      <c r="I80" s="28">
        <v>0</v>
      </c>
      <c r="J80" s="5">
        <f t="shared" si="13"/>
        <v>5.59</v>
      </c>
      <c r="K80" s="2">
        <v>27</v>
      </c>
      <c r="L80" s="15">
        <v>44362</v>
      </c>
      <c r="M80" s="4">
        <v>44550</v>
      </c>
      <c r="N80" s="2">
        <v>180</v>
      </c>
      <c r="O80" s="2">
        <f t="shared" si="14"/>
        <v>188</v>
      </c>
      <c r="P80" s="2">
        <f t="shared" si="15"/>
        <v>33840</v>
      </c>
      <c r="Q80" s="2">
        <v>1840.02</v>
      </c>
      <c r="R80" s="2">
        <v>80</v>
      </c>
      <c r="S80" s="5">
        <f t="shared" si="16"/>
        <v>0.32169618765313734</v>
      </c>
      <c r="T80" s="2" t="s">
        <v>378</v>
      </c>
      <c r="U80" s="2">
        <v>99.9</v>
      </c>
      <c r="V80" s="2">
        <f t="shared" si="17"/>
        <v>183817.99800000002</v>
      </c>
      <c r="W80" s="2" t="s">
        <v>378</v>
      </c>
      <c r="X80" s="107">
        <v>1729.6188</v>
      </c>
      <c r="Y80" s="2">
        <v>80</v>
      </c>
      <c r="Z80" s="2">
        <v>3.2</v>
      </c>
      <c r="AA80" s="2">
        <v>0</v>
      </c>
      <c r="AB80" s="2">
        <v>0</v>
      </c>
      <c r="AC80" s="2">
        <v>83.2</v>
      </c>
      <c r="AD80" s="5">
        <f t="shared" si="12"/>
        <v>0.31449019304970705</v>
      </c>
      <c r="AE80" s="2">
        <v>153089.66399999999</v>
      </c>
      <c r="AF80" s="2" t="s">
        <v>88</v>
      </c>
      <c r="AG80" s="2" t="s">
        <v>75</v>
      </c>
      <c r="AH80" s="2"/>
    </row>
    <row r="81" spans="1:34" ht="23.25" customHeight="1" x14ac:dyDescent="0.25">
      <c r="A81" s="1">
        <v>164</v>
      </c>
      <c r="B81" s="2" t="s">
        <v>439</v>
      </c>
      <c r="C81" s="1" t="s">
        <v>30</v>
      </c>
      <c r="D81" s="2" t="s">
        <v>91</v>
      </c>
      <c r="E81" s="25" t="s">
        <v>73</v>
      </c>
      <c r="F81" s="10" t="s">
        <v>250</v>
      </c>
      <c r="G81" s="5">
        <v>4</v>
      </c>
      <c r="H81" s="5">
        <v>3.06</v>
      </c>
      <c r="I81" s="28">
        <v>0</v>
      </c>
      <c r="J81" s="5">
        <f t="shared" si="13"/>
        <v>3.06</v>
      </c>
      <c r="K81" s="2">
        <v>25</v>
      </c>
      <c r="L81" s="15">
        <v>44354</v>
      </c>
      <c r="M81" s="4">
        <v>44550</v>
      </c>
      <c r="N81" s="2">
        <v>180</v>
      </c>
      <c r="O81" s="2">
        <f t="shared" si="14"/>
        <v>196</v>
      </c>
      <c r="P81" s="2">
        <f t="shared" si="15"/>
        <v>35280</v>
      </c>
      <c r="Q81" s="2">
        <v>1721.72</v>
      </c>
      <c r="R81" s="2">
        <v>82</v>
      </c>
      <c r="S81" s="5">
        <f t="shared" si="16"/>
        <v>0.3085387817585209</v>
      </c>
      <c r="T81" s="2" t="s">
        <v>378</v>
      </c>
      <c r="U81" s="2">
        <v>99.9</v>
      </c>
      <c r="V81" s="2">
        <f t="shared" si="17"/>
        <v>171999.82800000001</v>
      </c>
      <c r="W81" s="2" t="s">
        <v>378</v>
      </c>
      <c r="X81" s="107">
        <v>1618.4168</v>
      </c>
      <c r="Y81" s="2">
        <v>80</v>
      </c>
      <c r="Z81" s="2">
        <v>3.2</v>
      </c>
      <c r="AA81" s="2">
        <v>0</v>
      </c>
      <c r="AB81" s="2">
        <v>0</v>
      </c>
      <c r="AC81" s="2">
        <v>83.2</v>
      </c>
      <c r="AD81" s="5">
        <f t="shared" si="12"/>
        <v>0.29427074443622436</v>
      </c>
      <c r="AE81" s="2">
        <v>143247.10400000002</v>
      </c>
      <c r="AF81" s="2" t="s">
        <v>88</v>
      </c>
      <c r="AG81" s="2" t="s">
        <v>75</v>
      </c>
      <c r="AH81" s="2"/>
    </row>
    <row r="82" spans="1:34" ht="23.25" customHeight="1" x14ac:dyDescent="0.25">
      <c r="A82" s="1">
        <v>165</v>
      </c>
      <c r="B82" s="2" t="s">
        <v>439</v>
      </c>
      <c r="C82" s="1" t="s">
        <v>30</v>
      </c>
      <c r="D82" s="2" t="s">
        <v>91</v>
      </c>
      <c r="E82" s="25" t="s">
        <v>74</v>
      </c>
      <c r="F82" s="10" t="s">
        <v>251</v>
      </c>
      <c r="G82" s="5">
        <v>1.5</v>
      </c>
      <c r="H82" s="5">
        <v>1.71</v>
      </c>
      <c r="I82" s="28">
        <v>0</v>
      </c>
      <c r="J82" s="5">
        <f t="shared" si="13"/>
        <v>1.71</v>
      </c>
      <c r="K82" s="2">
        <v>9</v>
      </c>
      <c r="L82" s="15">
        <v>44372</v>
      </c>
      <c r="M82" s="4">
        <v>44550</v>
      </c>
      <c r="N82" s="2">
        <v>180</v>
      </c>
      <c r="O82" s="2">
        <f t="shared" si="14"/>
        <v>178</v>
      </c>
      <c r="P82" s="2">
        <f t="shared" si="15"/>
        <v>32040</v>
      </c>
      <c r="Q82" s="2">
        <v>578.28</v>
      </c>
      <c r="R82" s="2">
        <v>80</v>
      </c>
      <c r="S82" s="5">
        <f t="shared" si="16"/>
        <v>0.1011024181237466</v>
      </c>
      <c r="T82" s="2" t="s">
        <v>378</v>
      </c>
      <c r="U82" s="2">
        <v>99.9</v>
      </c>
      <c r="V82" s="2">
        <f t="shared" si="17"/>
        <v>57770.171999999999</v>
      </c>
      <c r="W82" s="2" t="s">
        <v>378</v>
      </c>
      <c r="X82" s="107">
        <v>536.66778513729423</v>
      </c>
      <c r="Y82" s="2">
        <v>80</v>
      </c>
      <c r="Z82" s="2">
        <v>2.4</v>
      </c>
      <c r="AA82" s="2">
        <v>0</v>
      </c>
      <c r="AB82" s="2">
        <v>0</v>
      </c>
      <c r="AC82" s="2">
        <v>82.4</v>
      </c>
      <c r="AD82" s="5">
        <f t="shared" si="12"/>
        <v>9.664204733120739E-2</v>
      </c>
      <c r="AE82" s="2">
        <v>47650.272000000004</v>
      </c>
      <c r="AF82" s="2" t="s">
        <v>88</v>
      </c>
      <c r="AG82" s="2" t="s">
        <v>75</v>
      </c>
      <c r="AH82" s="2"/>
    </row>
    <row r="83" spans="1:34" ht="23.25" customHeight="1" x14ac:dyDescent="0.25">
      <c r="A83" s="1">
        <v>167</v>
      </c>
      <c r="B83" s="2" t="s">
        <v>439</v>
      </c>
      <c r="C83" s="1" t="s">
        <v>29</v>
      </c>
      <c r="D83" s="2" t="s">
        <v>91</v>
      </c>
      <c r="E83" s="25" t="s">
        <v>173</v>
      </c>
      <c r="F83" s="10" t="s">
        <v>256</v>
      </c>
      <c r="G83" s="5">
        <v>7.5</v>
      </c>
      <c r="H83" s="5">
        <v>8.57</v>
      </c>
      <c r="I83" s="28">
        <v>0</v>
      </c>
      <c r="J83" s="5">
        <f t="shared" si="13"/>
        <v>8.57</v>
      </c>
      <c r="K83" s="2">
        <v>24</v>
      </c>
      <c r="L83" s="15">
        <v>44365</v>
      </c>
      <c r="M83" s="4">
        <v>44550</v>
      </c>
      <c r="N83" s="2">
        <v>180</v>
      </c>
      <c r="O83" s="2">
        <f t="shared" si="14"/>
        <v>185</v>
      </c>
      <c r="P83" s="2">
        <f t="shared" si="15"/>
        <v>33300</v>
      </c>
      <c r="Q83" s="2">
        <v>1697.56</v>
      </c>
      <c r="R83" s="2">
        <v>94</v>
      </c>
      <c r="S83" s="5">
        <f t="shared" si="16"/>
        <v>0.3487276398447518</v>
      </c>
      <c r="T83" s="2" t="s">
        <v>378</v>
      </c>
      <c r="U83" s="2">
        <v>99.9</v>
      </c>
      <c r="V83" s="2">
        <f t="shared" si="17"/>
        <v>169586.24400000001</v>
      </c>
      <c r="W83" s="2" t="s">
        <v>378</v>
      </c>
      <c r="X83" s="107">
        <v>1595.7063999999998</v>
      </c>
      <c r="Y83" s="2">
        <v>80</v>
      </c>
      <c r="Z83" s="2">
        <v>3.2</v>
      </c>
      <c r="AA83" s="2">
        <v>2</v>
      </c>
      <c r="AB83" s="2">
        <v>0</v>
      </c>
      <c r="AC83" s="2">
        <v>85.2</v>
      </c>
      <c r="AD83" s="5">
        <f t="shared" si="12"/>
        <v>0.29711594914772849</v>
      </c>
      <c r="AE83" s="2">
        <v>144632.11199999999</v>
      </c>
      <c r="AF83" s="2" t="s">
        <v>88</v>
      </c>
      <c r="AG83" s="2" t="s">
        <v>75</v>
      </c>
      <c r="AH83" s="2"/>
    </row>
    <row r="84" spans="1:34" ht="23.25" customHeight="1" x14ac:dyDescent="0.25">
      <c r="A84" s="1">
        <v>168</v>
      </c>
      <c r="B84" s="2" t="s">
        <v>439</v>
      </c>
      <c r="C84" s="1" t="s">
        <v>30</v>
      </c>
      <c r="D84" s="2" t="s">
        <v>91</v>
      </c>
      <c r="E84" s="25" t="s">
        <v>71</v>
      </c>
      <c r="F84" s="2" t="s">
        <v>371</v>
      </c>
      <c r="G84" s="5">
        <v>0</v>
      </c>
      <c r="H84" s="19">
        <v>0</v>
      </c>
      <c r="I84" s="28">
        <v>0</v>
      </c>
      <c r="J84" s="5">
        <f t="shared" si="13"/>
        <v>0</v>
      </c>
      <c r="K84" s="2">
        <v>3</v>
      </c>
      <c r="L84" s="15">
        <v>0</v>
      </c>
      <c r="M84" s="4">
        <v>44550</v>
      </c>
      <c r="N84" s="2">
        <v>180</v>
      </c>
      <c r="O84" s="2">
        <v>0</v>
      </c>
      <c r="P84" s="2">
        <f t="shared" si="15"/>
        <v>0</v>
      </c>
      <c r="Q84" s="2">
        <v>218.34</v>
      </c>
      <c r="R84" s="2">
        <v>87</v>
      </c>
      <c r="S84" s="5">
        <f t="shared" si="16"/>
        <v>4.1513174233569351E-2</v>
      </c>
      <c r="T84" s="2" t="s">
        <v>378</v>
      </c>
      <c r="U84" s="2">
        <v>99.9</v>
      </c>
      <c r="V84" s="2">
        <f t="shared" si="17"/>
        <v>21812.166000000001</v>
      </c>
      <c r="W84" s="2" t="s">
        <v>378</v>
      </c>
      <c r="X84" s="107">
        <v>205.2396</v>
      </c>
      <c r="Y84" s="2">
        <v>80</v>
      </c>
      <c r="Z84" s="2">
        <v>3.2</v>
      </c>
      <c r="AA84" s="2">
        <v>2</v>
      </c>
      <c r="AB84" s="2">
        <v>0</v>
      </c>
      <c r="AC84" s="2">
        <v>85.2</v>
      </c>
      <c r="AD84" s="5">
        <f t="shared" si="12"/>
        <v>3.8215024115150598E-2</v>
      </c>
      <c r="AE84" s="2">
        <v>18602.567999999999</v>
      </c>
      <c r="AF84" s="2"/>
      <c r="AG84" s="2" t="s">
        <v>75</v>
      </c>
      <c r="AH84" s="2" t="s">
        <v>376</v>
      </c>
    </row>
    <row r="85" spans="1:34" ht="23.25" customHeight="1" x14ac:dyDescent="0.25">
      <c r="A85" s="1">
        <v>169</v>
      </c>
      <c r="B85" s="2" t="s">
        <v>439</v>
      </c>
      <c r="C85" s="1" t="s">
        <v>29</v>
      </c>
      <c r="D85" s="2" t="s">
        <v>91</v>
      </c>
      <c r="E85" s="25" t="s">
        <v>37</v>
      </c>
      <c r="F85" s="2" t="s">
        <v>379</v>
      </c>
      <c r="G85" s="5">
        <v>0</v>
      </c>
      <c r="H85" s="11">
        <v>0</v>
      </c>
      <c r="I85" s="28">
        <v>0</v>
      </c>
      <c r="J85" s="5">
        <f t="shared" si="13"/>
        <v>0</v>
      </c>
      <c r="K85" s="2">
        <v>20</v>
      </c>
      <c r="L85" s="15">
        <v>0</v>
      </c>
      <c r="M85" s="4">
        <v>44550</v>
      </c>
      <c r="N85" s="2">
        <v>180</v>
      </c>
      <c r="O85" s="2">
        <v>0</v>
      </c>
      <c r="P85" s="2">
        <f t="shared" si="15"/>
        <v>0</v>
      </c>
      <c r="Q85" s="2">
        <v>1349.86</v>
      </c>
      <c r="R85" s="2">
        <v>87</v>
      </c>
      <c r="S85" s="5">
        <f t="shared" si="16"/>
        <v>0.25665005665899937</v>
      </c>
      <c r="T85" s="2" t="s">
        <v>378</v>
      </c>
      <c r="U85" s="2">
        <v>99.9</v>
      </c>
      <c r="V85" s="2">
        <f t="shared" si="17"/>
        <v>134851.014</v>
      </c>
      <c r="W85" s="2" t="s">
        <v>378</v>
      </c>
      <c r="X85" s="107">
        <v>1249.8121844641682</v>
      </c>
      <c r="Y85" s="2">
        <v>80</v>
      </c>
      <c r="Z85" s="2">
        <v>2.4</v>
      </c>
      <c r="AA85" s="2">
        <v>2</v>
      </c>
      <c r="AB85" s="2">
        <v>0</v>
      </c>
      <c r="AC85" s="2">
        <v>84.4</v>
      </c>
      <c r="AD85" s="5">
        <f t="shared" si="12"/>
        <v>0.23052635561076154</v>
      </c>
      <c r="AE85" s="2">
        <v>113928.18399999999</v>
      </c>
      <c r="AF85" s="2"/>
      <c r="AG85" s="2" t="s">
        <v>75</v>
      </c>
      <c r="AH85" s="2"/>
    </row>
    <row r="86" spans="1:34" ht="23.25" customHeight="1" x14ac:dyDescent="0.25">
      <c r="A86" s="1">
        <v>170</v>
      </c>
      <c r="B86" s="2" t="s">
        <v>439</v>
      </c>
      <c r="C86" s="1" t="s">
        <v>29</v>
      </c>
      <c r="D86" s="2" t="s">
        <v>91</v>
      </c>
      <c r="E86" s="25" t="s">
        <v>38</v>
      </c>
      <c r="F86" s="2" t="s">
        <v>380</v>
      </c>
      <c r="G86" s="5">
        <v>0</v>
      </c>
      <c r="H86" s="11">
        <v>0</v>
      </c>
      <c r="I86" s="28">
        <v>0</v>
      </c>
      <c r="J86" s="5">
        <f t="shared" si="13"/>
        <v>0</v>
      </c>
      <c r="K86" s="2">
        <v>2</v>
      </c>
      <c r="L86" s="15">
        <v>0</v>
      </c>
      <c r="M86" s="4">
        <v>44550</v>
      </c>
      <c r="N86" s="2">
        <v>180</v>
      </c>
      <c r="O86" s="2">
        <v>0</v>
      </c>
      <c r="P86" s="2">
        <f t="shared" si="15"/>
        <v>0</v>
      </c>
      <c r="Q86" s="2">
        <v>128.36000000000001</v>
      </c>
      <c r="R86" s="2">
        <v>83</v>
      </c>
      <c r="S86" s="5">
        <f t="shared" si="16"/>
        <v>2.3283120426095958E-2</v>
      </c>
      <c r="T86" s="2" t="s">
        <v>378</v>
      </c>
      <c r="U86" s="2">
        <v>99.9</v>
      </c>
      <c r="V86" s="2">
        <f t="shared" si="17"/>
        <v>12823.164000000002</v>
      </c>
      <c r="W86" s="2" t="s">
        <v>378</v>
      </c>
      <c r="X86" s="107">
        <v>119.20277376556781</v>
      </c>
      <c r="Y86" s="2">
        <v>80</v>
      </c>
      <c r="Z86" s="2">
        <v>2.4</v>
      </c>
      <c r="AA86" s="2">
        <v>0</v>
      </c>
      <c r="AB86" s="2">
        <v>0</v>
      </c>
      <c r="AC86" s="2">
        <v>82.4</v>
      </c>
      <c r="AD86" s="5">
        <f t="shared" si="12"/>
        <v>2.1465793966589739E-2</v>
      </c>
      <c r="AE86" s="2">
        <v>10576.864000000001</v>
      </c>
      <c r="AF86" s="2"/>
      <c r="AG86" s="2" t="s">
        <v>75</v>
      </c>
      <c r="AH86" s="2"/>
    </row>
    <row r="87" spans="1:34" ht="23.25" customHeight="1" x14ac:dyDescent="0.25">
      <c r="A87" s="1">
        <v>171</v>
      </c>
      <c r="B87" s="2" t="s">
        <v>439</v>
      </c>
      <c r="C87" s="1" t="s">
        <v>29</v>
      </c>
      <c r="D87" s="2" t="s">
        <v>91</v>
      </c>
      <c r="E87" s="25" t="s">
        <v>54</v>
      </c>
      <c r="F87" s="2" t="s">
        <v>381</v>
      </c>
      <c r="G87" s="5">
        <v>0</v>
      </c>
      <c r="H87" s="11">
        <v>0</v>
      </c>
      <c r="I87" s="28">
        <v>0</v>
      </c>
      <c r="J87" s="5">
        <f t="shared" si="13"/>
        <v>0</v>
      </c>
      <c r="K87" s="2">
        <v>4</v>
      </c>
      <c r="L87" s="15">
        <v>0</v>
      </c>
      <c r="M87" s="4">
        <v>44550</v>
      </c>
      <c r="N87" s="2">
        <v>180</v>
      </c>
      <c r="O87" s="2">
        <v>0</v>
      </c>
      <c r="P87" s="2">
        <f t="shared" si="15"/>
        <v>0</v>
      </c>
      <c r="Q87" s="2">
        <v>236.06</v>
      </c>
      <c r="R87" s="2">
        <v>89</v>
      </c>
      <c r="S87" s="5">
        <f t="shared" si="16"/>
        <v>4.5914070112747167E-2</v>
      </c>
      <c r="T87" s="2" t="s">
        <v>378</v>
      </c>
      <c r="U87" s="2">
        <v>99.9</v>
      </c>
      <c r="V87" s="2">
        <f t="shared" si="17"/>
        <v>23582.394</v>
      </c>
      <c r="W87" s="2" t="s">
        <v>378</v>
      </c>
      <c r="X87" s="107">
        <v>203.27922920680615</v>
      </c>
      <c r="Y87" s="2">
        <v>80</v>
      </c>
      <c r="Z87" s="2">
        <v>0</v>
      </c>
      <c r="AA87" s="2">
        <v>2</v>
      </c>
      <c r="AB87" s="2">
        <v>0</v>
      </c>
      <c r="AC87" s="2">
        <v>82</v>
      </c>
      <c r="AD87" s="5">
        <f t="shared" si="12"/>
        <v>3.6428412132216099E-2</v>
      </c>
      <c r="AE87" s="2">
        <v>19356.920000000002</v>
      </c>
      <c r="AF87" s="2"/>
      <c r="AG87" s="2" t="s">
        <v>75</v>
      </c>
      <c r="AH87" s="2"/>
    </row>
    <row r="88" spans="1:34" ht="29.25" customHeight="1" x14ac:dyDescent="0.25">
      <c r="A88" s="1">
        <v>177</v>
      </c>
      <c r="B88" s="2" t="s">
        <v>439</v>
      </c>
      <c r="C88" s="1" t="s">
        <v>30</v>
      </c>
      <c r="D88" s="2" t="s">
        <v>91</v>
      </c>
      <c r="E88" s="25" t="s">
        <v>191</v>
      </c>
      <c r="F88" s="10" t="s">
        <v>206</v>
      </c>
      <c r="G88" s="5">
        <v>7</v>
      </c>
      <c r="H88" s="19">
        <v>0</v>
      </c>
      <c r="I88" s="28">
        <v>0</v>
      </c>
      <c r="J88" s="5">
        <f t="shared" si="13"/>
        <v>0</v>
      </c>
      <c r="K88" s="2">
        <v>24</v>
      </c>
      <c r="L88" s="15">
        <v>44357</v>
      </c>
      <c r="M88" s="4">
        <v>44539</v>
      </c>
      <c r="N88" s="2">
        <v>180</v>
      </c>
      <c r="O88" s="2">
        <f t="shared" si="14"/>
        <v>182</v>
      </c>
      <c r="P88" s="2">
        <f t="shared" si="15"/>
        <v>32760</v>
      </c>
      <c r="Q88" s="2">
        <v>1689.42</v>
      </c>
      <c r="R88" s="2">
        <v>76</v>
      </c>
      <c r="S88" s="5">
        <f t="shared" si="16"/>
        <v>0.28059802321589716</v>
      </c>
      <c r="T88" s="2" t="s">
        <v>393</v>
      </c>
      <c r="U88" s="2">
        <v>99.9</v>
      </c>
      <c r="V88" s="2">
        <f t="shared" si="17"/>
        <v>168773.05800000002</v>
      </c>
      <c r="W88" s="2" t="s">
        <v>378</v>
      </c>
      <c r="X88" s="107">
        <v>1412.4551449683488</v>
      </c>
      <c r="Y88" s="2">
        <v>80</v>
      </c>
      <c r="Z88" s="2">
        <v>0</v>
      </c>
      <c r="AA88" s="2">
        <v>-4</v>
      </c>
      <c r="AB88" s="2">
        <v>0</v>
      </c>
      <c r="AC88" s="2">
        <v>76</v>
      </c>
      <c r="AD88" s="5">
        <f t="shared" si="12"/>
        <v>0.23459656068901877</v>
      </c>
      <c r="AE88" s="2">
        <v>128395.92000000001</v>
      </c>
      <c r="AF88" s="2" t="s">
        <v>88</v>
      </c>
      <c r="AG88" s="2" t="s">
        <v>75</v>
      </c>
      <c r="AH88" s="2"/>
    </row>
    <row r="89" spans="1:34" ht="23.25" customHeight="1" x14ac:dyDescent="0.25">
      <c r="A89" s="1">
        <v>178</v>
      </c>
      <c r="B89" s="2" t="s">
        <v>439</v>
      </c>
      <c r="C89" s="1" t="s">
        <v>30</v>
      </c>
      <c r="D89" s="2" t="s">
        <v>91</v>
      </c>
      <c r="E89" s="25" t="s">
        <v>104</v>
      </c>
      <c r="F89" s="10" t="s">
        <v>247</v>
      </c>
      <c r="G89" s="5">
        <v>8.5</v>
      </c>
      <c r="H89" s="5">
        <v>5.46</v>
      </c>
      <c r="I89" s="28">
        <v>0</v>
      </c>
      <c r="J89" s="5">
        <f t="shared" si="13"/>
        <v>5.46</v>
      </c>
      <c r="K89" s="2">
        <v>38</v>
      </c>
      <c r="L89" s="15">
        <v>44359</v>
      </c>
      <c r="M89" s="4">
        <v>44550</v>
      </c>
      <c r="N89" s="2">
        <v>180</v>
      </c>
      <c r="O89" s="2">
        <f t="shared" si="14"/>
        <v>191</v>
      </c>
      <c r="P89" s="2">
        <f t="shared" si="15"/>
        <v>34380</v>
      </c>
      <c r="Q89" s="2">
        <v>2647.96</v>
      </c>
      <c r="R89" s="2">
        <v>76</v>
      </c>
      <c r="S89" s="5">
        <f t="shared" si="16"/>
        <v>0.43980321148960411</v>
      </c>
      <c r="T89" s="2" t="s">
        <v>394</v>
      </c>
      <c r="U89" s="2">
        <v>99.9</v>
      </c>
      <c r="V89" s="2">
        <f t="shared" si="17"/>
        <v>264531.20400000003</v>
      </c>
      <c r="W89" s="2" t="s">
        <v>378</v>
      </c>
      <c r="X89" s="107">
        <v>2489.0823999999998</v>
      </c>
      <c r="Y89" s="2">
        <v>80</v>
      </c>
      <c r="Z89" s="2">
        <v>3.2</v>
      </c>
      <c r="AA89" s="2">
        <v>-4</v>
      </c>
      <c r="AB89" s="2">
        <v>0</v>
      </c>
      <c r="AC89" s="2">
        <v>79.2</v>
      </c>
      <c r="AD89" s="5">
        <f t="shared" si="12"/>
        <v>0.43082196696023745</v>
      </c>
      <c r="AE89" s="2">
        <v>209718.432</v>
      </c>
      <c r="AF89" s="2" t="s">
        <v>88</v>
      </c>
      <c r="AG89" s="2" t="s">
        <v>75</v>
      </c>
      <c r="AH89" s="2"/>
    </row>
    <row r="90" spans="1:34" ht="23.25" customHeight="1" x14ac:dyDescent="0.25">
      <c r="A90" s="1">
        <v>179</v>
      </c>
      <c r="B90" s="2" t="s">
        <v>439</v>
      </c>
      <c r="C90" s="1" t="s">
        <v>30</v>
      </c>
      <c r="D90" s="2" t="s">
        <v>91</v>
      </c>
      <c r="E90" s="25" t="s">
        <v>40</v>
      </c>
      <c r="F90" s="10" t="s">
        <v>252</v>
      </c>
      <c r="G90" s="5">
        <v>7.5</v>
      </c>
      <c r="H90" s="5">
        <v>7.06</v>
      </c>
      <c r="I90" s="28">
        <v>0</v>
      </c>
      <c r="J90" s="5">
        <f t="shared" si="13"/>
        <v>7.06</v>
      </c>
      <c r="K90" s="2">
        <v>22</v>
      </c>
      <c r="L90" s="15">
        <v>44362</v>
      </c>
      <c r="M90" s="4">
        <v>44550</v>
      </c>
      <c r="N90" s="2">
        <v>180</v>
      </c>
      <c r="O90" s="2">
        <f t="shared" si="14"/>
        <v>188</v>
      </c>
      <c r="P90" s="2">
        <f t="shared" si="15"/>
        <v>33840</v>
      </c>
      <c r="Q90" s="2">
        <v>1542.75</v>
      </c>
      <c r="R90" s="2">
        <v>74</v>
      </c>
      <c r="S90" s="5">
        <f t="shared" si="16"/>
        <v>0.24949431744722164</v>
      </c>
      <c r="T90" s="2" t="s">
        <v>394</v>
      </c>
      <c r="U90" s="2">
        <v>99.9</v>
      </c>
      <c r="V90" s="2">
        <f t="shared" si="17"/>
        <v>154120.72500000001</v>
      </c>
      <c r="W90" s="2" t="s">
        <v>378</v>
      </c>
      <c r="X90" s="107">
        <v>1450.1849999999999</v>
      </c>
      <c r="Y90" s="2">
        <v>80</v>
      </c>
      <c r="Z90" s="2">
        <v>3.2</v>
      </c>
      <c r="AA90" s="2">
        <v>-8</v>
      </c>
      <c r="AB90" s="2">
        <v>0</v>
      </c>
      <c r="AC90" s="2">
        <v>75.2</v>
      </c>
      <c r="AD90" s="5">
        <f t="shared" si="12"/>
        <v>0.23832776096904329</v>
      </c>
      <c r="AE90" s="2">
        <v>116014.8</v>
      </c>
      <c r="AF90" s="2" t="s">
        <v>88</v>
      </c>
      <c r="AG90" s="2" t="s">
        <v>75</v>
      </c>
      <c r="AH90" s="2"/>
    </row>
    <row r="91" spans="1:34" ht="23.25" customHeight="1" x14ac:dyDescent="0.25">
      <c r="A91" s="1">
        <v>180</v>
      </c>
      <c r="B91" s="2" t="s">
        <v>439</v>
      </c>
      <c r="C91" s="1" t="s">
        <v>30</v>
      </c>
      <c r="D91" s="2" t="s">
        <v>91</v>
      </c>
      <c r="E91" s="25" t="s">
        <v>387</v>
      </c>
      <c r="F91" s="10" t="s">
        <v>270</v>
      </c>
      <c r="G91" s="5">
        <v>5</v>
      </c>
      <c r="H91" s="5">
        <v>7.68</v>
      </c>
      <c r="I91" s="28">
        <v>0</v>
      </c>
      <c r="J91" s="5">
        <f t="shared" si="13"/>
        <v>7.68</v>
      </c>
      <c r="K91" s="2">
        <v>36</v>
      </c>
      <c r="L91" s="15">
        <v>44349</v>
      </c>
      <c r="M91" s="4">
        <v>44526</v>
      </c>
      <c r="N91" s="2">
        <v>180</v>
      </c>
      <c r="O91" s="2">
        <f t="shared" si="14"/>
        <v>177</v>
      </c>
      <c r="P91" s="2">
        <f t="shared" si="15"/>
        <v>31860</v>
      </c>
      <c r="Q91" s="2">
        <v>2497.67</v>
      </c>
      <c r="R91" s="2">
        <v>70</v>
      </c>
      <c r="S91" s="5">
        <f t="shared" si="16"/>
        <v>0.38209071226870361</v>
      </c>
      <c r="T91" s="2" t="s">
        <v>394</v>
      </c>
      <c r="U91" s="2">
        <v>99.9</v>
      </c>
      <c r="V91" s="2">
        <f t="shared" si="17"/>
        <v>249517.23300000001</v>
      </c>
      <c r="W91" s="2" t="s">
        <v>378</v>
      </c>
      <c r="X91" s="107">
        <v>1623.4855000000002</v>
      </c>
      <c r="Y91" s="2">
        <v>80</v>
      </c>
      <c r="Z91" s="2">
        <v>-4</v>
      </c>
      <c r="AA91" s="2">
        <v>-8</v>
      </c>
      <c r="AB91" s="2">
        <v>0</v>
      </c>
      <c r="AC91" s="2">
        <v>68</v>
      </c>
      <c r="AD91" s="5">
        <f t="shared" si="12"/>
        <v>0.24126299260395287</v>
      </c>
      <c r="AE91" s="2">
        <v>169841.56</v>
      </c>
      <c r="AF91" s="2" t="s">
        <v>88</v>
      </c>
      <c r="AG91" s="2" t="s">
        <v>75</v>
      </c>
      <c r="AH91" s="2"/>
    </row>
    <row r="92" spans="1:34" ht="23.25" customHeight="1" x14ac:dyDescent="0.25">
      <c r="A92" s="1">
        <v>181</v>
      </c>
      <c r="B92" s="2" t="s">
        <v>439</v>
      </c>
      <c r="C92" s="1" t="s">
        <v>29</v>
      </c>
      <c r="D92" s="2" t="s">
        <v>91</v>
      </c>
      <c r="E92" s="6" t="s">
        <v>99</v>
      </c>
      <c r="F92" s="10" t="s">
        <v>215</v>
      </c>
      <c r="G92" s="5">
        <v>1.5</v>
      </c>
      <c r="H92" s="5">
        <v>1.87</v>
      </c>
      <c r="I92" s="28">
        <v>0</v>
      </c>
      <c r="J92" s="5">
        <f t="shared" si="13"/>
        <v>1.87</v>
      </c>
      <c r="K92" s="2">
        <v>3</v>
      </c>
      <c r="L92" s="14">
        <v>44367</v>
      </c>
      <c r="M92" s="4">
        <v>44526</v>
      </c>
      <c r="N92" s="2">
        <v>180</v>
      </c>
      <c r="O92" s="2">
        <f t="shared" si="14"/>
        <v>159</v>
      </c>
      <c r="P92" s="2">
        <f t="shared" si="15"/>
        <v>28620</v>
      </c>
      <c r="Q92" s="2">
        <v>151.22</v>
      </c>
      <c r="R92" s="2">
        <v>80</v>
      </c>
      <c r="S92" s="5">
        <f t="shared" si="16"/>
        <v>2.6438243876103208E-2</v>
      </c>
      <c r="T92" s="2" t="s">
        <v>378</v>
      </c>
      <c r="U92" s="2">
        <v>99.9</v>
      </c>
      <c r="V92" s="2">
        <f t="shared" si="17"/>
        <v>15106.878000000001</v>
      </c>
      <c r="W92" s="2" t="s">
        <v>378</v>
      </c>
      <c r="X92" s="107">
        <v>84.683199999999999</v>
      </c>
      <c r="Y92" s="2">
        <v>80</v>
      </c>
      <c r="Z92" s="2">
        <v>-4</v>
      </c>
      <c r="AA92" s="2">
        <v>0</v>
      </c>
      <c r="AB92" s="2">
        <v>0</v>
      </c>
      <c r="AC92" s="2">
        <v>76</v>
      </c>
      <c r="AD92" s="5">
        <f t="shared" si="12"/>
        <v>1.4065145742086907E-2</v>
      </c>
      <c r="AE92" s="2">
        <v>11492.72</v>
      </c>
      <c r="AF92" s="2" t="s">
        <v>88</v>
      </c>
      <c r="AG92" s="2" t="s">
        <v>75</v>
      </c>
      <c r="AH92" s="2"/>
    </row>
    <row r="93" spans="1:34" ht="23.25" customHeight="1" x14ac:dyDescent="0.25">
      <c r="A93" s="1">
        <v>182</v>
      </c>
      <c r="B93" s="2" t="s">
        <v>439</v>
      </c>
      <c r="C93" s="1" t="s">
        <v>30</v>
      </c>
      <c r="D93" s="2" t="s">
        <v>91</v>
      </c>
      <c r="E93" s="6" t="s">
        <v>51</v>
      </c>
      <c r="F93" s="10" t="s">
        <v>218</v>
      </c>
      <c r="G93" s="5">
        <v>4</v>
      </c>
      <c r="H93" s="5">
        <v>5.0999999999999996</v>
      </c>
      <c r="I93" s="28">
        <v>0</v>
      </c>
      <c r="J93" s="5">
        <f t="shared" si="13"/>
        <v>5.0999999999999996</v>
      </c>
      <c r="K93" s="2">
        <v>25</v>
      </c>
      <c r="L93" s="14">
        <v>44365</v>
      </c>
      <c r="M93" s="4">
        <v>44526</v>
      </c>
      <c r="N93" s="2">
        <v>180</v>
      </c>
      <c r="O93" s="2">
        <f t="shared" si="14"/>
        <v>161</v>
      </c>
      <c r="P93" s="2">
        <f t="shared" si="15"/>
        <v>28980</v>
      </c>
      <c r="Q93" s="2">
        <v>1766.38</v>
      </c>
      <c r="R93" s="2">
        <v>92</v>
      </c>
      <c r="S93" s="5">
        <f t="shared" si="16"/>
        <v>0.35514470969813428</v>
      </c>
      <c r="T93" s="2" t="s">
        <v>378</v>
      </c>
      <c r="U93" s="2">
        <v>99.9</v>
      </c>
      <c r="V93" s="2">
        <f t="shared" si="17"/>
        <v>176461.36200000002</v>
      </c>
      <c r="W93" s="2" t="s">
        <v>378</v>
      </c>
      <c r="X93" s="107">
        <v>1625.0696000000003</v>
      </c>
      <c r="Y93" s="2">
        <v>80</v>
      </c>
      <c r="Z93" s="2">
        <v>1.6</v>
      </c>
      <c r="AA93" s="2">
        <v>2</v>
      </c>
      <c r="AB93" s="2">
        <v>0</v>
      </c>
      <c r="AC93" s="2">
        <v>83.6</v>
      </c>
      <c r="AD93" s="5">
        <f t="shared" si="12"/>
        <v>0.29690097730764026</v>
      </c>
      <c r="AE93" s="2">
        <v>147669.36799999999</v>
      </c>
      <c r="AF93" s="2" t="s">
        <v>88</v>
      </c>
      <c r="AG93" s="2" t="s">
        <v>75</v>
      </c>
      <c r="AH93" s="2"/>
    </row>
    <row r="94" spans="1:34" ht="23.25" customHeight="1" x14ac:dyDescent="0.25">
      <c r="A94" s="1">
        <v>183</v>
      </c>
      <c r="B94" s="2" t="s">
        <v>439</v>
      </c>
      <c r="C94" s="1" t="s">
        <v>29</v>
      </c>
      <c r="D94" s="2" t="s">
        <v>91</v>
      </c>
      <c r="E94" s="25" t="s">
        <v>156</v>
      </c>
      <c r="F94" s="10" t="s">
        <v>253</v>
      </c>
      <c r="G94" s="5">
        <v>2</v>
      </c>
      <c r="H94" s="5">
        <v>1.84</v>
      </c>
      <c r="I94" s="28">
        <v>0</v>
      </c>
      <c r="J94" s="5">
        <f t="shared" si="13"/>
        <v>1.84</v>
      </c>
      <c r="K94" s="2">
        <v>10</v>
      </c>
      <c r="L94" s="15">
        <v>44365</v>
      </c>
      <c r="M94" s="4">
        <v>44526</v>
      </c>
      <c r="N94" s="2">
        <v>180</v>
      </c>
      <c r="O94" s="2">
        <f t="shared" si="14"/>
        <v>161</v>
      </c>
      <c r="P94" s="2">
        <f t="shared" si="15"/>
        <v>28980</v>
      </c>
      <c r="Q94" s="2">
        <v>690.24</v>
      </c>
      <c r="R94" s="2">
        <v>81</v>
      </c>
      <c r="S94" s="5">
        <f t="shared" si="16"/>
        <v>0.12218517802674578</v>
      </c>
      <c r="T94" s="2" t="s">
        <v>378</v>
      </c>
      <c r="U94" s="2">
        <v>99.9</v>
      </c>
      <c r="V94" s="2">
        <f t="shared" si="17"/>
        <v>68954.97600000001</v>
      </c>
      <c r="W94" s="2" t="s">
        <v>378</v>
      </c>
      <c r="X94" s="107">
        <v>648.82560000000001</v>
      </c>
      <c r="Y94" s="2">
        <v>80</v>
      </c>
      <c r="Z94" s="2">
        <v>3.2</v>
      </c>
      <c r="AA94" s="2">
        <v>0</v>
      </c>
      <c r="AB94" s="2">
        <v>0</v>
      </c>
      <c r="AC94" s="2">
        <v>83.2</v>
      </c>
      <c r="AD94" s="5">
        <f t="shared" si="12"/>
        <v>0.11797356053229302</v>
      </c>
      <c r="AE94" s="2">
        <v>57427.968000000001</v>
      </c>
      <c r="AF94" s="2" t="s">
        <v>88</v>
      </c>
      <c r="AG94" s="2" t="s">
        <v>75</v>
      </c>
      <c r="AH94" s="2"/>
    </row>
    <row r="95" spans="1:34" ht="23.25" customHeight="1" x14ac:dyDescent="0.25">
      <c r="A95" s="1">
        <v>184</v>
      </c>
      <c r="B95" s="2" t="s">
        <v>439</v>
      </c>
      <c r="C95" s="1" t="s">
        <v>29</v>
      </c>
      <c r="D95" s="2" t="s">
        <v>91</v>
      </c>
      <c r="E95" s="25" t="s">
        <v>149</v>
      </c>
      <c r="F95" s="10" t="s">
        <v>254</v>
      </c>
      <c r="G95" s="5">
        <v>3.5</v>
      </c>
      <c r="H95" s="5">
        <v>3.45</v>
      </c>
      <c r="I95" s="28">
        <v>0</v>
      </c>
      <c r="J95" s="5">
        <f t="shared" si="13"/>
        <v>3.45</v>
      </c>
      <c r="K95" s="2">
        <v>13</v>
      </c>
      <c r="L95" s="15">
        <v>44369</v>
      </c>
      <c r="M95" s="4">
        <v>44526</v>
      </c>
      <c r="N95" s="2">
        <v>180</v>
      </c>
      <c r="O95" s="2">
        <f t="shared" si="14"/>
        <v>157</v>
      </c>
      <c r="P95" s="2">
        <f t="shared" si="15"/>
        <v>28260</v>
      </c>
      <c r="Q95" s="2">
        <v>893.34</v>
      </c>
      <c r="R95" s="2">
        <v>82</v>
      </c>
      <c r="S95" s="5">
        <f t="shared" si="16"/>
        <v>0.16008993059043111</v>
      </c>
      <c r="T95" s="2" t="s">
        <v>378</v>
      </c>
      <c r="U95" s="2">
        <v>99.9</v>
      </c>
      <c r="V95" s="2">
        <f t="shared" si="17"/>
        <v>89244.666000000012</v>
      </c>
      <c r="W95" s="2" t="s">
        <v>378</v>
      </c>
      <c r="X95" s="107">
        <v>777.20580000000007</v>
      </c>
      <c r="Y95" s="2">
        <v>80</v>
      </c>
      <c r="Z95" s="2">
        <v>0</v>
      </c>
      <c r="AA95" s="2">
        <v>0</v>
      </c>
      <c r="AB95" s="2">
        <v>0</v>
      </c>
      <c r="AC95" s="2">
        <v>80</v>
      </c>
      <c r="AD95" s="5">
        <f t="shared" si="12"/>
        <v>0.13588120937919518</v>
      </c>
      <c r="AE95" s="2">
        <v>71467.199999999997</v>
      </c>
      <c r="AF95" s="2" t="s">
        <v>88</v>
      </c>
      <c r="AG95" s="2" t="s">
        <v>75</v>
      </c>
      <c r="AH95" s="2"/>
    </row>
    <row r="96" spans="1:34" ht="23.25" customHeight="1" x14ac:dyDescent="0.25">
      <c r="A96" s="1">
        <v>185</v>
      </c>
      <c r="B96" s="2" t="s">
        <v>439</v>
      </c>
      <c r="C96" s="1" t="s">
        <v>29</v>
      </c>
      <c r="D96" s="2" t="s">
        <v>91</v>
      </c>
      <c r="E96" s="25" t="s">
        <v>41</v>
      </c>
      <c r="F96" s="10" t="s">
        <v>255</v>
      </c>
      <c r="G96" s="5">
        <v>3.5</v>
      </c>
      <c r="H96" s="5">
        <v>2.98</v>
      </c>
      <c r="I96" s="28">
        <v>0</v>
      </c>
      <c r="J96" s="5">
        <f t="shared" si="13"/>
        <v>2.98</v>
      </c>
      <c r="K96" s="2">
        <v>20</v>
      </c>
      <c r="L96" s="15">
        <v>44365</v>
      </c>
      <c r="M96" s="4">
        <v>44526</v>
      </c>
      <c r="N96" s="2">
        <v>180</v>
      </c>
      <c r="O96" s="2">
        <f t="shared" si="14"/>
        <v>161</v>
      </c>
      <c r="P96" s="2">
        <f t="shared" si="15"/>
        <v>28980</v>
      </c>
      <c r="Q96" s="2">
        <v>1379.4</v>
      </c>
      <c r="R96" s="2">
        <v>81</v>
      </c>
      <c r="S96" s="5">
        <f t="shared" si="16"/>
        <v>0.24417917618522997</v>
      </c>
      <c r="T96" s="2" t="s">
        <v>378</v>
      </c>
      <c r="U96" s="2">
        <v>99.9</v>
      </c>
      <c r="V96" s="2">
        <f t="shared" si="17"/>
        <v>137802.06000000003</v>
      </c>
      <c r="W96" s="2" t="s">
        <v>378</v>
      </c>
      <c r="X96" s="107">
        <v>1186.2840000000001</v>
      </c>
      <c r="Y96" s="2">
        <v>80</v>
      </c>
      <c r="Z96" s="2">
        <v>0</v>
      </c>
      <c r="AA96" s="2">
        <v>0</v>
      </c>
      <c r="AB96" s="2">
        <v>0</v>
      </c>
      <c r="AC96" s="2">
        <v>80</v>
      </c>
      <c r="AD96" s="5">
        <f t="shared" si="12"/>
        <v>0.20740157187091138</v>
      </c>
      <c r="AE96" s="2">
        <v>110352</v>
      </c>
      <c r="AF96" s="2" t="s">
        <v>88</v>
      </c>
      <c r="AG96" s="2" t="s">
        <v>75</v>
      </c>
      <c r="AH96" s="2"/>
    </row>
    <row r="97" spans="1:34" ht="23.25" customHeight="1" x14ac:dyDescent="0.25">
      <c r="A97" s="1">
        <v>186</v>
      </c>
      <c r="B97" s="2" t="s">
        <v>439</v>
      </c>
      <c r="C97" s="1" t="s">
        <v>29</v>
      </c>
      <c r="D97" s="2" t="s">
        <v>91</v>
      </c>
      <c r="E97" s="25" t="s">
        <v>42</v>
      </c>
      <c r="F97" s="10" t="s">
        <v>257</v>
      </c>
      <c r="G97" s="5">
        <v>3.5</v>
      </c>
      <c r="H97" s="5">
        <v>3.62</v>
      </c>
      <c r="I97" s="28">
        <v>0</v>
      </c>
      <c r="J97" s="5">
        <f t="shared" si="13"/>
        <v>3.62</v>
      </c>
      <c r="K97" s="2">
        <v>13</v>
      </c>
      <c r="L97" s="15">
        <v>44369</v>
      </c>
      <c r="M97" s="4">
        <v>44526</v>
      </c>
      <c r="N97" s="2">
        <v>180</v>
      </c>
      <c r="O97" s="2">
        <f t="shared" si="14"/>
        <v>157</v>
      </c>
      <c r="P97" s="2">
        <f t="shared" si="15"/>
        <v>28260</v>
      </c>
      <c r="Q97" s="2">
        <v>901.85</v>
      </c>
      <c r="R97" s="2">
        <v>90</v>
      </c>
      <c r="S97" s="5">
        <f t="shared" si="16"/>
        <v>0.177382267686957</v>
      </c>
      <c r="T97" s="2" t="s">
        <v>378</v>
      </c>
      <c r="U97" s="2">
        <v>99.9</v>
      </c>
      <c r="V97" s="2">
        <f t="shared" si="17"/>
        <v>90094.815000000002</v>
      </c>
      <c r="W97" s="2" t="s">
        <v>378</v>
      </c>
      <c r="X97" s="107">
        <v>559.14700000000005</v>
      </c>
      <c r="Y97" s="2">
        <v>80</v>
      </c>
      <c r="Z97" s="2">
        <v>-4</v>
      </c>
      <c r="AA97" s="2">
        <v>2</v>
      </c>
      <c r="AB97" s="2">
        <v>0</v>
      </c>
      <c r="AC97" s="2">
        <v>78</v>
      </c>
      <c r="AD97" s="5">
        <f t="shared" si="12"/>
        <v>9.5313405170458221E-2</v>
      </c>
      <c r="AE97" s="2">
        <v>70344.3</v>
      </c>
      <c r="AF97" s="2" t="s">
        <v>88</v>
      </c>
      <c r="AG97" s="2" t="s">
        <v>75</v>
      </c>
      <c r="AH97" s="2"/>
    </row>
    <row r="98" spans="1:34" ht="23.25" customHeight="1" x14ac:dyDescent="0.25">
      <c r="A98" s="1">
        <v>187</v>
      </c>
      <c r="B98" s="2" t="s">
        <v>439</v>
      </c>
      <c r="C98" s="1" t="s">
        <v>29</v>
      </c>
      <c r="D98" s="2" t="s">
        <v>91</v>
      </c>
      <c r="E98" s="25" t="s">
        <v>158</v>
      </c>
      <c r="F98" s="10" t="s">
        <v>258</v>
      </c>
      <c r="G98" s="5">
        <v>5.5</v>
      </c>
      <c r="H98" s="5">
        <v>4.29</v>
      </c>
      <c r="I98" s="28">
        <v>0</v>
      </c>
      <c r="J98" s="5">
        <f t="shared" si="13"/>
        <v>4.29</v>
      </c>
      <c r="K98" s="2">
        <v>18</v>
      </c>
      <c r="L98" s="15">
        <v>44365</v>
      </c>
      <c r="M98" s="4">
        <v>44526</v>
      </c>
      <c r="N98" s="2">
        <v>180</v>
      </c>
      <c r="O98" s="2">
        <f t="shared" si="14"/>
        <v>161</v>
      </c>
      <c r="P98" s="2">
        <f t="shared" si="15"/>
        <v>28980</v>
      </c>
      <c r="Q98" s="2">
        <v>1270.5899999999999</v>
      </c>
      <c r="R98" s="2">
        <v>82</v>
      </c>
      <c r="S98" s="5">
        <f t="shared" si="16"/>
        <v>0.22769456747587238</v>
      </c>
      <c r="T98" s="2" t="s">
        <v>378</v>
      </c>
      <c r="U98" s="2">
        <v>99.9</v>
      </c>
      <c r="V98" s="2">
        <f t="shared" si="17"/>
        <v>126931.94100000001</v>
      </c>
      <c r="W98" s="2" t="s">
        <v>378</v>
      </c>
      <c r="X98" s="107">
        <v>952.9425</v>
      </c>
      <c r="Y98" s="2">
        <v>80</v>
      </c>
      <c r="Z98" s="2">
        <v>-4</v>
      </c>
      <c r="AA98" s="2">
        <v>0</v>
      </c>
      <c r="AB98" s="2">
        <v>0</v>
      </c>
      <c r="AC98" s="2">
        <v>76</v>
      </c>
      <c r="AD98" s="5">
        <f t="shared" si="12"/>
        <v>0.15827549202591132</v>
      </c>
      <c r="AE98" s="2">
        <v>96564.84</v>
      </c>
      <c r="AF98" s="2" t="s">
        <v>88</v>
      </c>
      <c r="AG98" s="2" t="s">
        <v>75</v>
      </c>
      <c r="AH98" s="2"/>
    </row>
    <row r="99" spans="1:34" ht="23.25" customHeight="1" x14ac:dyDescent="0.25">
      <c r="A99" s="1">
        <v>188</v>
      </c>
      <c r="B99" s="2" t="s">
        <v>439</v>
      </c>
      <c r="C99" s="1" t="s">
        <v>29</v>
      </c>
      <c r="D99" s="2" t="s">
        <v>91</v>
      </c>
      <c r="E99" s="25" t="s">
        <v>153</v>
      </c>
      <c r="F99" s="10" t="s">
        <v>260</v>
      </c>
      <c r="G99" s="5">
        <v>7</v>
      </c>
      <c r="H99" s="5">
        <v>7.39</v>
      </c>
      <c r="I99" s="28">
        <v>0</v>
      </c>
      <c r="J99" s="5">
        <f t="shared" si="13"/>
        <v>7.39</v>
      </c>
      <c r="K99" s="2">
        <v>32</v>
      </c>
      <c r="L99" s="15">
        <v>44362</v>
      </c>
      <c r="M99" s="4">
        <v>44526</v>
      </c>
      <c r="N99" s="2">
        <v>180</v>
      </c>
      <c r="O99" s="2">
        <f t="shared" si="14"/>
        <v>164</v>
      </c>
      <c r="P99" s="2">
        <f t="shared" si="15"/>
        <v>29520</v>
      </c>
      <c r="Q99" s="2">
        <v>2238.6799999999998</v>
      </c>
      <c r="R99" s="2">
        <v>80</v>
      </c>
      <c r="S99" s="5">
        <f t="shared" si="16"/>
        <v>0.39139510514849046</v>
      </c>
      <c r="T99" s="2" t="s">
        <v>378</v>
      </c>
      <c r="U99" s="2">
        <v>99.9</v>
      </c>
      <c r="V99" s="2">
        <f t="shared" si="17"/>
        <v>223644.13199999998</v>
      </c>
      <c r="W99" s="2" t="s">
        <v>378</v>
      </c>
      <c r="X99" s="107">
        <v>2104.3591999999999</v>
      </c>
      <c r="Y99" s="2">
        <v>80</v>
      </c>
      <c r="Z99" s="2">
        <v>3.2</v>
      </c>
      <c r="AA99" s="2">
        <v>0</v>
      </c>
      <c r="AB99" s="2">
        <v>0</v>
      </c>
      <c r="AC99" s="2">
        <v>83.2</v>
      </c>
      <c r="AD99" s="5">
        <f t="shared" si="12"/>
        <v>0.3826278547931643</v>
      </c>
      <c r="AE99" s="2">
        <v>186258.17600000001</v>
      </c>
      <c r="AF99" s="2" t="s">
        <v>88</v>
      </c>
      <c r="AG99" s="2" t="s">
        <v>75</v>
      </c>
      <c r="AH99" s="2"/>
    </row>
    <row r="100" spans="1:34" ht="23.25" customHeight="1" x14ac:dyDescent="0.25">
      <c r="A100" s="1">
        <v>189</v>
      </c>
      <c r="B100" s="2" t="s">
        <v>439</v>
      </c>
      <c r="C100" s="1" t="s">
        <v>29</v>
      </c>
      <c r="D100" s="2" t="s">
        <v>91</v>
      </c>
      <c r="E100" s="25" t="s">
        <v>155</v>
      </c>
      <c r="F100" s="10" t="s">
        <v>261</v>
      </c>
      <c r="G100" s="5">
        <v>4.5</v>
      </c>
      <c r="H100" s="5">
        <v>5.76</v>
      </c>
      <c r="I100" s="28">
        <v>0</v>
      </c>
      <c r="J100" s="5">
        <f t="shared" si="13"/>
        <v>5.76</v>
      </c>
      <c r="K100" s="2">
        <v>29</v>
      </c>
      <c r="L100" s="15">
        <v>44362</v>
      </c>
      <c r="M100" s="4">
        <v>44526</v>
      </c>
      <c r="N100" s="2">
        <v>180</v>
      </c>
      <c r="O100" s="2">
        <f t="shared" si="14"/>
        <v>164</v>
      </c>
      <c r="P100" s="2">
        <f t="shared" si="15"/>
        <v>29520</v>
      </c>
      <c r="Q100" s="2">
        <v>2038.59</v>
      </c>
      <c r="R100" s="2">
        <v>83</v>
      </c>
      <c r="S100" s="5">
        <f t="shared" si="16"/>
        <v>0.36977825233277467</v>
      </c>
      <c r="T100" s="2" t="s">
        <v>378</v>
      </c>
      <c r="U100" s="2">
        <v>99.9</v>
      </c>
      <c r="V100" s="2">
        <f t="shared" si="17"/>
        <v>203655.141</v>
      </c>
      <c r="W100" s="2" t="s">
        <v>378</v>
      </c>
      <c r="X100" s="107">
        <v>1712.4156</v>
      </c>
      <c r="Y100" s="2">
        <v>80</v>
      </c>
      <c r="Z100" s="2">
        <v>0</v>
      </c>
      <c r="AA100" s="2">
        <v>0</v>
      </c>
      <c r="AB100" s="2">
        <v>0</v>
      </c>
      <c r="AC100" s="2">
        <v>80</v>
      </c>
      <c r="AD100" s="5">
        <f t="shared" si="12"/>
        <v>0.29938672959954765</v>
      </c>
      <c r="AE100" s="2">
        <v>163087.19999999998</v>
      </c>
      <c r="AF100" s="2" t="s">
        <v>88</v>
      </c>
      <c r="AG100" s="2" t="s">
        <v>75</v>
      </c>
      <c r="AH100" s="2"/>
    </row>
    <row r="101" spans="1:34" ht="23.25" customHeight="1" x14ac:dyDescent="0.25">
      <c r="A101" s="1">
        <v>190</v>
      </c>
      <c r="B101" s="2" t="s">
        <v>439</v>
      </c>
      <c r="C101" s="1" t="s">
        <v>30</v>
      </c>
      <c r="D101" s="2" t="s">
        <v>91</v>
      </c>
      <c r="E101" s="25" t="s">
        <v>53</v>
      </c>
      <c r="F101" s="2" t="s">
        <v>368</v>
      </c>
      <c r="G101" s="5">
        <v>0</v>
      </c>
      <c r="H101" s="5">
        <v>0</v>
      </c>
      <c r="I101" s="28">
        <v>0</v>
      </c>
      <c r="J101" s="5">
        <f t="shared" si="13"/>
        <v>0</v>
      </c>
      <c r="K101" s="2">
        <v>13</v>
      </c>
      <c r="L101" s="15">
        <v>0</v>
      </c>
      <c r="M101" s="4">
        <v>44526</v>
      </c>
      <c r="N101" s="2">
        <v>180</v>
      </c>
      <c r="O101" s="2">
        <v>0</v>
      </c>
      <c r="P101" s="2">
        <f t="shared" si="15"/>
        <v>0</v>
      </c>
      <c r="Q101" s="2">
        <v>923.63</v>
      </c>
      <c r="R101" s="2">
        <v>83</v>
      </c>
      <c r="S101" s="5">
        <f t="shared" si="16"/>
        <v>0.16753652632560773</v>
      </c>
      <c r="T101" s="2" t="s">
        <v>378</v>
      </c>
      <c r="U101" s="2">
        <v>99.9</v>
      </c>
      <c r="V101" s="2">
        <f t="shared" si="17"/>
        <v>92270.637000000002</v>
      </c>
      <c r="W101" s="2" t="s">
        <v>378</v>
      </c>
      <c r="X101" s="107">
        <v>738.904</v>
      </c>
      <c r="Y101" s="2">
        <v>80</v>
      </c>
      <c r="Z101" s="2">
        <v>0</v>
      </c>
      <c r="AA101" s="2">
        <v>0</v>
      </c>
      <c r="AB101" s="2">
        <v>0</v>
      </c>
      <c r="AC101" s="2">
        <v>80</v>
      </c>
      <c r="AD101" s="5">
        <f t="shared" si="12"/>
        <v>0.12918479138360114</v>
      </c>
      <c r="AE101" s="2">
        <v>73890.399999999994</v>
      </c>
      <c r="AF101" s="2" t="s">
        <v>88</v>
      </c>
      <c r="AG101" s="2" t="s">
        <v>75</v>
      </c>
      <c r="AH101" s="2" t="s">
        <v>376</v>
      </c>
    </row>
    <row r="102" spans="1:34" ht="23.25" customHeight="1" x14ac:dyDescent="0.25">
      <c r="A102" s="1">
        <v>202</v>
      </c>
      <c r="B102" s="2" t="s">
        <v>439</v>
      </c>
      <c r="C102" s="1" t="s">
        <v>30</v>
      </c>
      <c r="D102" s="2" t="s">
        <v>91</v>
      </c>
      <c r="E102" s="6" t="s">
        <v>55</v>
      </c>
      <c r="F102" s="10" t="s">
        <v>224</v>
      </c>
      <c r="G102" s="5">
        <v>5.5</v>
      </c>
      <c r="H102" s="11">
        <v>5.94</v>
      </c>
      <c r="I102" s="28">
        <v>0</v>
      </c>
      <c r="J102" s="5">
        <f t="shared" ref="J102:J134" si="18">H102-I102</f>
        <v>5.94</v>
      </c>
      <c r="K102" s="2">
        <v>25</v>
      </c>
      <c r="L102" s="14">
        <v>44365</v>
      </c>
      <c r="M102" s="4">
        <v>44527</v>
      </c>
      <c r="N102" s="2">
        <v>180</v>
      </c>
      <c r="O102" s="2">
        <f t="shared" ref="O102:O133" si="19">M102-L102</f>
        <v>162</v>
      </c>
      <c r="P102" s="2">
        <f t="shared" ref="P102:P134" si="20">N102*O102</f>
        <v>29160</v>
      </c>
      <c r="Q102" s="2">
        <v>1769.3</v>
      </c>
      <c r="R102" s="2">
        <v>80</v>
      </c>
      <c r="S102" s="5">
        <f t="shared" ref="S102:S134" si="21">R102*Q102/457579.56</f>
        <v>0.30933199900799763</v>
      </c>
      <c r="T102" s="2" t="s">
        <v>378</v>
      </c>
      <c r="U102" s="2">
        <v>99.9</v>
      </c>
      <c r="V102" s="2">
        <f t="shared" ref="V102:V134" si="22">Q102*U102</f>
        <v>176753.07</v>
      </c>
      <c r="W102" s="2" t="s">
        <v>378</v>
      </c>
      <c r="X102" s="107">
        <v>1663.1419999999998</v>
      </c>
      <c r="Y102" s="2">
        <v>80</v>
      </c>
      <c r="Z102" s="2">
        <v>3.2</v>
      </c>
      <c r="AA102" s="2">
        <v>0</v>
      </c>
      <c r="AB102" s="2">
        <v>0</v>
      </c>
      <c r="AC102" s="2">
        <v>83.2</v>
      </c>
      <c r="AD102" s="5">
        <f t="shared" ref="AD102:AD133" si="23">AC102*X102/457579.56</f>
        <v>0.30240296223021845</v>
      </c>
      <c r="AE102" s="2">
        <v>147205.76000000001</v>
      </c>
      <c r="AF102" s="2" t="s">
        <v>88</v>
      </c>
      <c r="AG102" s="2" t="s">
        <v>75</v>
      </c>
      <c r="AH102" s="2"/>
    </row>
    <row r="103" spans="1:34" ht="23.25" customHeight="1" x14ac:dyDescent="0.25">
      <c r="A103" s="1">
        <v>203</v>
      </c>
      <c r="B103" s="2" t="s">
        <v>439</v>
      </c>
      <c r="C103" s="1" t="s">
        <v>30</v>
      </c>
      <c r="D103" s="2" t="s">
        <v>91</v>
      </c>
      <c r="E103" s="25" t="s">
        <v>188</v>
      </c>
      <c r="F103" s="10" t="s">
        <v>225</v>
      </c>
      <c r="G103" s="5">
        <v>3</v>
      </c>
      <c r="H103" s="11">
        <v>3.2</v>
      </c>
      <c r="I103" s="28">
        <v>0</v>
      </c>
      <c r="J103" s="5">
        <f t="shared" si="18"/>
        <v>3.2</v>
      </c>
      <c r="K103" s="2">
        <v>16</v>
      </c>
      <c r="L103" s="14">
        <v>44365</v>
      </c>
      <c r="M103" s="4">
        <v>44527</v>
      </c>
      <c r="N103" s="2">
        <v>180</v>
      </c>
      <c r="O103" s="2">
        <f t="shared" si="19"/>
        <v>162</v>
      </c>
      <c r="P103" s="2">
        <f t="shared" si="20"/>
        <v>29160</v>
      </c>
      <c r="Q103" s="2">
        <v>1092.44</v>
      </c>
      <c r="R103" s="2">
        <v>86</v>
      </c>
      <c r="S103" s="5">
        <f t="shared" si="21"/>
        <v>0.20531913619568148</v>
      </c>
      <c r="T103" s="2" t="s">
        <v>378</v>
      </c>
      <c r="U103" s="2">
        <v>99.9</v>
      </c>
      <c r="V103" s="2">
        <f t="shared" si="22"/>
        <v>109134.75600000001</v>
      </c>
      <c r="W103" s="2" t="s">
        <v>378</v>
      </c>
      <c r="X103" s="107">
        <v>1026.8936000000001</v>
      </c>
      <c r="Y103" s="2">
        <v>80</v>
      </c>
      <c r="Z103" s="2">
        <v>3.2</v>
      </c>
      <c r="AA103" s="2">
        <v>2</v>
      </c>
      <c r="AB103" s="2">
        <v>0</v>
      </c>
      <c r="AC103" s="2">
        <v>85.2</v>
      </c>
      <c r="AD103" s="5">
        <f t="shared" si="23"/>
        <v>0.19120463929813653</v>
      </c>
      <c r="AE103" s="2">
        <v>93075.888000000006</v>
      </c>
      <c r="AF103" s="2" t="s">
        <v>88</v>
      </c>
      <c r="AG103" s="2" t="s">
        <v>75</v>
      </c>
      <c r="AH103" s="2"/>
    </row>
    <row r="104" spans="1:34" ht="23.25" customHeight="1" x14ac:dyDescent="0.25">
      <c r="A104" s="1">
        <v>204</v>
      </c>
      <c r="B104" s="2" t="s">
        <v>439</v>
      </c>
      <c r="C104" s="1" t="s">
        <v>30</v>
      </c>
      <c r="D104" s="2" t="s">
        <v>91</v>
      </c>
      <c r="E104" s="6" t="s">
        <v>56</v>
      </c>
      <c r="F104" s="10" t="s">
        <v>226</v>
      </c>
      <c r="G104" s="5">
        <v>4</v>
      </c>
      <c r="H104" s="11">
        <v>4.9000000000000004</v>
      </c>
      <c r="I104" s="28">
        <v>0</v>
      </c>
      <c r="J104" s="5">
        <f t="shared" si="18"/>
        <v>4.9000000000000004</v>
      </c>
      <c r="K104" s="2">
        <v>24</v>
      </c>
      <c r="L104" s="14">
        <v>44365</v>
      </c>
      <c r="M104" s="4">
        <v>44527</v>
      </c>
      <c r="N104" s="2">
        <v>180</v>
      </c>
      <c r="O104" s="2">
        <f t="shared" si="19"/>
        <v>162</v>
      </c>
      <c r="P104" s="2">
        <f t="shared" si="20"/>
        <v>29160</v>
      </c>
      <c r="Q104" s="2">
        <v>1630.51</v>
      </c>
      <c r="R104" s="2">
        <v>80</v>
      </c>
      <c r="S104" s="5">
        <f t="shared" si="21"/>
        <v>0.28506692912594261</v>
      </c>
      <c r="T104" s="2" t="s">
        <v>378</v>
      </c>
      <c r="U104" s="2">
        <v>99.9</v>
      </c>
      <c r="V104" s="2">
        <f t="shared" si="22"/>
        <v>162887.94900000002</v>
      </c>
      <c r="W104" s="2" t="s">
        <v>378</v>
      </c>
      <c r="X104" s="107">
        <v>1532.6794</v>
      </c>
      <c r="Y104" s="2">
        <v>80</v>
      </c>
      <c r="Z104" s="2">
        <v>3.2</v>
      </c>
      <c r="AA104" s="2">
        <v>0</v>
      </c>
      <c r="AB104" s="2">
        <v>0</v>
      </c>
      <c r="AC104" s="2">
        <v>83.2</v>
      </c>
      <c r="AD104" s="5">
        <f t="shared" si="23"/>
        <v>0.27868142991352152</v>
      </c>
      <c r="AE104" s="2">
        <v>135658.432</v>
      </c>
      <c r="AF104" s="2" t="s">
        <v>88</v>
      </c>
      <c r="AG104" s="2" t="s">
        <v>75</v>
      </c>
      <c r="AH104" s="2"/>
    </row>
    <row r="105" spans="1:34" ht="23.25" customHeight="1" x14ac:dyDescent="0.25">
      <c r="A105" s="1">
        <v>205</v>
      </c>
      <c r="B105" s="2" t="s">
        <v>439</v>
      </c>
      <c r="C105" s="1" t="s">
        <v>30</v>
      </c>
      <c r="D105" s="2" t="s">
        <v>91</v>
      </c>
      <c r="E105" s="6" t="s">
        <v>57</v>
      </c>
      <c r="F105" s="10" t="s">
        <v>228</v>
      </c>
      <c r="G105" s="5">
        <v>10.5</v>
      </c>
      <c r="H105" s="11">
        <v>7.82</v>
      </c>
      <c r="I105" s="28">
        <v>0</v>
      </c>
      <c r="J105" s="5">
        <f t="shared" si="18"/>
        <v>7.82</v>
      </c>
      <c r="K105" s="2">
        <v>25</v>
      </c>
      <c r="L105" s="14">
        <v>44365</v>
      </c>
      <c r="M105" s="4">
        <v>44527</v>
      </c>
      <c r="N105" s="2">
        <v>180</v>
      </c>
      <c r="O105" s="2">
        <f t="shared" si="19"/>
        <v>162</v>
      </c>
      <c r="P105" s="2">
        <f t="shared" si="20"/>
        <v>29160</v>
      </c>
      <c r="Q105" s="2">
        <v>1716.93</v>
      </c>
      <c r="R105" s="2">
        <v>80</v>
      </c>
      <c r="S105" s="5">
        <f t="shared" si="21"/>
        <v>0.30017599562358072</v>
      </c>
      <c r="T105" s="2" t="s">
        <v>378</v>
      </c>
      <c r="U105" s="2">
        <v>99.9</v>
      </c>
      <c r="V105" s="2">
        <f t="shared" si="22"/>
        <v>171521.30700000003</v>
      </c>
      <c r="W105" s="2" t="s">
        <v>378</v>
      </c>
      <c r="X105" s="107">
        <v>1596.7449000000001</v>
      </c>
      <c r="Y105" s="2">
        <v>80</v>
      </c>
      <c r="Z105" s="2">
        <v>2.4</v>
      </c>
      <c r="AA105" s="2">
        <v>0</v>
      </c>
      <c r="AB105" s="2">
        <v>0</v>
      </c>
      <c r="AC105" s="2">
        <v>82.4</v>
      </c>
      <c r="AD105" s="5">
        <f t="shared" si="23"/>
        <v>0.28753858620782807</v>
      </c>
      <c r="AE105" s="2">
        <v>141475.03200000001</v>
      </c>
      <c r="AF105" s="2" t="s">
        <v>88</v>
      </c>
      <c r="AG105" s="2" t="s">
        <v>75</v>
      </c>
      <c r="AH105" s="2"/>
    </row>
    <row r="106" spans="1:34" ht="23.25" customHeight="1" x14ac:dyDescent="0.25">
      <c r="A106" s="1">
        <v>206</v>
      </c>
      <c r="B106" s="2" t="s">
        <v>439</v>
      </c>
      <c r="C106" s="1" t="s">
        <v>30</v>
      </c>
      <c r="D106" s="2" t="s">
        <v>91</v>
      </c>
      <c r="E106" s="6" t="s">
        <v>58</v>
      </c>
      <c r="F106" s="10" t="s">
        <v>229</v>
      </c>
      <c r="G106" s="5">
        <v>5.5</v>
      </c>
      <c r="H106" s="11">
        <v>3.72</v>
      </c>
      <c r="I106" s="28">
        <v>0</v>
      </c>
      <c r="J106" s="5">
        <f t="shared" si="18"/>
        <v>3.72</v>
      </c>
      <c r="K106" s="2">
        <v>17</v>
      </c>
      <c r="L106" s="14">
        <v>44365</v>
      </c>
      <c r="M106" s="4">
        <v>44527</v>
      </c>
      <c r="N106" s="2">
        <v>180</v>
      </c>
      <c r="O106" s="2">
        <f t="shared" si="19"/>
        <v>162</v>
      </c>
      <c r="P106" s="2">
        <f t="shared" si="20"/>
        <v>29160</v>
      </c>
      <c r="Q106" s="2">
        <v>1198.92</v>
      </c>
      <c r="R106" s="2">
        <v>80</v>
      </c>
      <c r="S106" s="5">
        <f t="shared" si="21"/>
        <v>0.20961076145971208</v>
      </c>
      <c r="T106" s="2" t="s">
        <v>378</v>
      </c>
      <c r="U106" s="2">
        <v>99.9</v>
      </c>
      <c r="V106" s="2">
        <f t="shared" si="22"/>
        <v>119772.10800000001</v>
      </c>
      <c r="W106" s="2" t="s">
        <v>378</v>
      </c>
      <c r="X106" s="107">
        <v>1114.9956000000002</v>
      </c>
      <c r="Y106" s="2">
        <v>80</v>
      </c>
      <c r="Z106" s="2">
        <v>2.4</v>
      </c>
      <c r="AA106" s="2">
        <v>0</v>
      </c>
      <c r="AB106" s="2">
        <v>0</v>
      </c>
      <c r="AC106" s="2">
        <v>82.4</v>
      </c>
      <c r="AD106" s="5">
        <f t="shared" si="23"/>
        <v>0.20078614840225822</v>
      </c>
      <c r="AE106" s="2">
        <v>98791.008000000016</v>
      </c>
      <c r="AF106" s="2" t="s">
        <v>88</v>
      </c>
      <c r="AG106" s="2" t="s">
        <v>75</v>
      </c>
      <c r="AH106" s="2"/>
    </row>
    <row r="107" spans="1:34" ht="23.25" customHeight="1" x14ac:dyDescent="0.25">
      <c r="A107" s="1">
        <v>207</v>
      </c>
      <c r="B107" s="2" t="s">
        <v>439</v>
      </c>
      <c r="C107" s="1" t="s">
        <v>30</v>
      </c>
      <c r="D107" s="2" t="s">
        <v>91</v>
      </c>
      <c r="E107" s="6" t="s">
        <v>60</v>
      </c>
      <c r="F107" s="10" t="s">
        <v>231</v>
      </c>
      <c r="G107" s="5">
        <v>8</v>
      </c>
      <c r="H107" s="11">
        <v>8.84</v>
      </c>
      <c r="I107" s="28">
        <v>0</v>
      </c>
      <c r="J107" s="5">
        <f t="shared" si="18"/>
        <v>8.84</v>
      </c>
      <c r="K107" s="2">
        <v>41</v>
      </c>
      <c r="L107" s="14">
        <v>44365</v>
      </c>
      <c r="M107" s="4">
        <v>44527</v>
      </c>
      <c r="N107" s="2">
        <v>180</v>
      </c>
      <c r="O107" s="2">
        <f t="shared" si="19"/>
        <v>162</v>
      </c>
      <c r="P107" s="2">
        <f t="shared" si="20"/>
        <v>29160</v>
      </c>
      <c r="Q107" s="2">
        <v>2863.32</v>
      </c>
      <c r="R107" s="2">
        <v>80</v>
      </c>
      <c r="S107" s="5">
        <f t="shared" si="21"/>
        <v>0.50060278042139816</v>
      </c>
      <c r="T107" s="2" t="s">
        <v>378</v>
      </c>
      <c r="U107" s="2">
        <v>99.9</v>
      </c>
      <c r="V107" s="2">
        <f t="shared" si="22"/>
        <v>286045.66800000001</v>
      </c>
      <c r="W107" s="2" t="s">
        <v>378</v>
      </c>
      <c r="X107" s="107">
        <v>2691.5208000000002</v>
      </c>
      <c r="Y107" s="2">
        <v>80</v>
      </c>
      <c r="Z107" s="2">
        <v>3.2</v>
      </c>
      <c r="AA107" s="2">
        <v>0</v>
      </c>
      <c r="AB107" s="2">
        <v>0</v>
      </c>
      <c r="AC107" s="2">
        <v>83.2</v>
      </c>
      <c r="AD107" s="5">
        <f t="shared" si="23"/>
        <v>0.48938927813995892</v>
      </c>
      <c r="AE107" s="2">
        <v>238228.22400000002</v>
      </c>
      <c r="AF107" s="2" t="s">
        <v>88</v>
      </c>
      <c r="AG107" s="2" t="s">
        <v>75</v>
      </c>
      <c r="AH107" s="2"/>
    </row>
    <row r="108" spans="1:34" ht="23.25" customHeight="1" x14ac:dyDescent="0.25">
      <c r="A108" s="1">
        <v>208</v>
      </c>
      <c r="B108" s="2" t="s">
        <v>439</v>
      </c>
      <c r="C108" s="1" t="s">
        <v>30</v>
      </c>
      <c r="D108" s="2" t="s">
        <v>91</v>
      </c>
      <c r="E108" s="6" t="s">
        <v>184</v>
      </c>
      <c r="F108" s="10" t="s">
        <v>232</v>
      </c>
      <c r="G108" s="5">
        <v>6</v>
      </c>
      <c r="H108" s="11">
        <v>6.83</v>
      </c>
      <c r="I108" s="28">
        <v>0</v>
      </c>
      <c r="J108" s="5">
        <f t="shared" si="18"/>
        <v>6.83</v>
      </c>
      <c r="K108" s="2">
        <v>33</v>
      </c>
      <c r="L108" s="14">
        <v>44365</v>
      </c>
      <c r="M108" s="4">
        <v>44527</v>
      </c>
      <c r="N108" s="2">
        <v>180</v>
      </c>
      <c r="O108" s="2">
        <f t="shared" si="19"/>
        <v>162</v>
      </c>
      <c r="P108" s="2">
        <f t="shared" si="20"/>
        <v>29160</v>
      </c>
      <c r="Q108" s="2">
        <v>2307.4299999999998</v>
      </c>
      <c r="R108" s="2">
        <v>80</v>
      </c>
      <c r="S108" s="5">
        <f t="shared" si="21"/>
        <v>0.40341487281468602</v>
      </c>
      <c r="T108" s="2" t="s">
        <v>378</v>
      </c>
      <c r="U108" s="2">
        <v>99.9</v>
      </c>
      <c r="V108" s="2">
        <f t="shared" si="22"/>
        <v>230512.25699999998</v>
      </c>
      <c r="W108" s="2" t="s">
        <v>378</v>
      </c>
      <c r="X108" s="107">
        <v>2145.9099000000001</v>
      </c>
      <c r="Y108" s="2">
        <v>80</v>
      </c>
      <c r="Z108" s="2">
        <v>2.4</v>
      </c>
      <c r="AA108" s="2">
        <v>0</v>
      </c>
      <c r="AB108" s="2">
        <v>0</v>
      </c>
      <c r="AC108" s="2">
        <v>82.4</v>
      </c>
      <c r="AD108" s="5">
        <f t="shared" si="23"/>
        <v>0.38643110666918784</v>
      </c>
      <c r="AE108" s="2">
        <v>190132.23199999999</v>
      </c>
      <c r="AF108" s="2" t="s">
        <v>88</v>
      </c>
      <c r="AG108" s="2" t="s">
        <v>75</v>
      </c>
      <c r="AH108" s="2"/>
    </row>
    <row r="109" spans="1:34" ht="23.25" customHeight="1" x14ac:dyDescent="0.25">
      <c r="A109" s="1">
        <v>209</v>
      </c>
      <c r="B109" s="2" t="s">
        <v>439</v>
      </c>
      <c r="C109" s="1" t="s">
        <v>30</v>
      </c>
      <c r="D109" s="2" t="s">
        <v>91</v>
      </c>
      <c r="E109" s="6" t="s">
        <v>62</v>
      </c>
      <c r="F109" s="10" t="s">
        <v>234</v>
      </c>
      <c r="G109" s="5">
        <v>7</v>
      </c>
      <c r="H109" s="11">
        <v>5.98</v>
      </c>
      <c r="I109" s="28">
        <v>0</v>
      </c>
      <c r="J109" s="5">
        <f t="shared" si="18"/>
        <v>5.98</v>
      </c>
      <c r="K109" s="2">
        <v>22</v>
      </c>
      <c r="L109" s="14">
        <v>44365</v>
      </c>
      <c r="M109" s="4">
        <v>44527</v>
      </c>
      <c r="N109" s="2">
        <v>180</v>
      </c>
      <c r="O109" s="2">
        <f t="shared" si="19"/>
        <v>162</v>
      </c>
      <c r="P109" s="2">
        <f t="shared" si="20"/>
        <v>29160</v>
      </c>
      <c r="Q109" s="2">
        <v>1533.6</v>
      </c>
      <c r="R109" s="2">
        <v>80</v>
      </c>
      <c r="S109" s="5">
        <f t="shared" si="21"/>
        <v>0.26812386462367332</v>
      </c>
      <c r="T109" s="2" t="s">
        <v>378</v>
      </c>
      <c r="U109" s="2">
        <v>99.9</v>
      </c>
      <c r="V109" s="2">
        <f t="shared" si="22"/>
        <v>153206.64000000001</v>
      </c>
      <c r="W109" s="2" t="s">
        <v>378</v>
      </c>
      <c r="X109" s="107">
        <v>1441.5839999999998</v>
      </c>
      <c r="Y109" s="2">
        <v>80</v>
      </c>
      <c r="Z109" s="2">
        <v>3.2</v>
      </c>
      <c r="AA109" s="2">
        <v>0</v>
      </c>
      <c r="AB109" s="2">
        <v>0</v>
      </c>
      <c r="AC109" s="2">
        <v>83.2</v>
      </c>
      <c r="AD109" s="5">
        <f t="shared" si="23"/>
        <v>0.26211789005610303</v>
      </c>
      <c r="AE109" s="2">
        <v>127595.51999999999</v>
      </c>
      <c r="AF109" s="2" t="s">
        <v>88</v>
      </c>
      <c r="AG109" s="2" t="s">
        <v>75</v>
      </c>
      <c r="AH109" s="2"/>
    </row>
    <row r="110" spans="1:34" ht="23.25" customHeight="1" x14ac:dyDescent="0.25">
      <c r="A110" s="1">
        <v>210</v>
      </c>
      <c r="B110" s="2" t="s">
        <v>439</v>
      </c>
      <c r="C110" s="1" t="s">
        <v>30</v>
      </c>
      <c r="D110" s="2" t="s">
        <v>91</v>
      </c>
      <c r="E110" s="6" t="s">
        <v>64</v>
      </c>
      <c r="F110" s="10" t="s">
        <v>236</v>
      </c>
      <c r="G110" s="5">
        <v>9.5</v>
      </c>
      <c r="H110" s="5">
        <v>7.03</v>
      </c>
      <c r="I110" s="28">
        <v>0</v>
      </c>
      <c r="J110" s="5">
        <f t="shared" si="18"/>
        <v>7.03</v>
      </c>
      <c r="K110" s="2">
        <v>10</v>
      </c>
      <c r="L110" s="14">
        <v>44365</v>
      </c>
      <c r="M110" s="4">
        <v>44527</v>
      </c>
      <c r="N110" s="2">
        <v>180</v>
      </c>
      <c r="O110" s="2">
        <f t="shared" si="19"/>
        <v>162</v>
      </c>
      <c r="P110" s="2">
        <f t="shared" si="20"/>
        <v>29160</v>
      </c>
      <c r="Q110" s="2">
        <v>703.77</v>
      </c>
      <c r="R110" s="2">
        <v>80</v>
      </c>
      <c r="S110" s="5">
        <f t="shared" si="21"/>
        <v>0.12304220931546855</v>
      </c>
      <c r="T110" s="2" t="s">
        <v>378</v>
      </c>
      <c r="U110" s="2">
        <v>99.9</v>
      </c>
      <c r="V110" s="2">
        <f t="shared" si="22"/>
        <v>70306.623000000007</v>
      </c>
      <c r="W110" s="2" t="s">
        <v>378</v>
      </c>
      <c r="X110" s="107">
        <v>640.4307</v>
      </c>
      <c r="Y110" s="2">
        <v>80</v>
      </c>
      <c r="Z110" s="2">
        <v>0.8</v>
      </c>
      <c r="AA110" s="2">
        <v>0</v>
      </c>
      <c r="AB110" s="2">
        <v>0</v>
      </c>
      <c r="AC110" s="2">
        <v>80.8</v>
      </c>
      <c r="AD110" s="5">
        <f t="shared" si="23"/>
        <v>0.11308809458184714</v>
      </c>
      <c r="AE110" s="2">
        <v>56864.615999999995</v>
      </c>
      <c r="AF110" s="2" t="s">
        <v>88</v>
      </c>
      <c r="AG110" s="2" t="s">
        <v>75</v>
      </c>
      <c r="AH110" s="2"/>
    </row>
    <row r="111" spans="1:34" ht="23.25" customHeight="1" x14ac:dyDescent="0.25">
      <c r="A111" s="1">
        <v>211</v>
      </c>
      <c r="B111" s="2" t="s">
        <v>439</v>
      </c>
      <c r="C111" s="1" t="s">
        <v>30</v>
      </c>
      <c r="D111" s="2" t="s">
        <v>91</v>
      </c>
      <c r="E111" s="6" t="s">
        <v>66</v>
      </c>
      <c r="F111" s="10" t="s">
        <v>238</v>
      </c>
      <c r="G111" s="5">
        <v>7.5</v>
      </c>
      <c r="H111" s="11">
        <v>11.21</v>
      </c>
      <c r="I111" s="28">
        <v>0</v>
      </c>
      <c r="J111" s="5">
        <f t="shared" si="18"/>
        <v>11.21</v>
      </c>
      <c r="K111" s="2">
        <v>43</v>
      </c>
      <c r="L111" s="14">
        <v>44365</v>
      </c>
      <c r="M111" s="4">
        <v>44527</v>
      </c>
      <c r="N111" s="2">
        <v>180</v>
      </c>
      <c r="O111" s="2">
        <f t="shared" si="19"/>
        <v>162</v>
      </c>
      <c r="P111" s="2">
        <f t="shared" si="20"/>
        <v>29160</v>
      </c>
      <c r="Q111" s="2">
        <v>3013.02</v>
      </c>
      <c r="R111" s="2">
        <v>81</v>
      </c>
      <c r="S111" s="5">
        <f t="shared" si="21"/>
        <v>0.5333599691384816</v>
      </c>
      <c r="T111" s="2" t="s">
        <v>378</v>
      </c>
      <c r="U111" s="2">
        <v>99.9</v>
      </c>
      <c r="V111" s="2">
        <f t="shared" si="22"/>
        <v>301000.69800000003</v>
      </c>
      <c r="W111" s="2" t="s">
        <v>378</v>
      </c>
      <c r="X111" s="107">
        <v>2832.2388000000001</v>
      </c>
      <c r="Y111" s="2">
        <v>80</v>
      </c>
      <c r="Z111" s="2">
        <v>3.2</v>
      </c>
      <c r="AA111" s="2">
        <v>0</v>
      </c>
      <c r="AB111" s="2">
        <v>0</v>
      </c>
      <c r="AC111" s="2">
        <v>83.2</v>
      </c>
      <c r="AD111" s="5">
        <f t="shared" si="23"/>
        <v>0.51497551193064661</v>
      </c>
      <c r="AE111" s="2">
        <v>250683.264</v>
      </c>
      <c r="AF111" s="2" t="s">
        <v>88</v>
      </c>
      <c r="AG111" s="2" t="s">
        <v>75</v>
      </c>
      <c r="AH111" s="2"/>
    </row>
    <row r="112" spans="1:34" ht="23.25" customHeight="1" x14ac:dyDescent="0.25">
      <c r="A112" s="1">
        <v>212</v>
      </c>
      <c r="B112" s="2" t="s">
        <v>439</v>
      </c>
      <c r="C112" s="1" t="s">
        <v>30</v>
      </c>
      <c r="D112" s="2" t="s">
        <v>91</v>
      </c>
      <c r="E112" s="6" t="s">
        <v>67</v>
      </c>
      <c r="F112" s="10" t="s">
        <v>239</v>
      </c>
      <c r="G112" s="5">
        <v>4.5</v>
      </c>
      <c r="H112" s="11">
        <v>3.77</v>
      </c>
      <c r="I112" s="28">
        <v>0</v>
      </c>
      <c r="J112" s="5">
        <f t="shared" si="18"/>
        <v>3.77</v>
      </c>
      <c r="K112" s="2">
        <v>18</v>
      </c>
      <c r="L112" s="14">
        <v>44365</v>
      </c>
      <c r="M112" s="4">
        <v>44527</v>
      </c>
      <c r="N112" s="2">
        <v>180</v>
      </c>
      <c r="O112" s="2">
        <f t="shared" si="19"/>
        <v>162</v>
      </c>
      <c r="P112" s="2">
        <f t="shared" si="20"/>
        <v>29160</v>
      </c>
      <c r="Q112" s="2">
        <v>1237.31</v>
      </c>
      <c r="R112" s="2">
        <v>81</v>
      </c>
      <c r="S112" s="5">
        <f t="shared" si="21"/>
        <v>0.2190266322210721</v>
      </c>
      <c r="T112" s="2" t="s">
        <v>378</v>
      </c>
      <c r="U112" s="2">
        <v>99.9</v>
      </c>
      <c r="V112" s="2">
        <f t="shared" si="22"/>
        <v>123607.269</v>
      </c>
      <c r="W112" s="2" t="s">
        <v>378</v>
      </c>
      <c r="X112" s="107">
        <v>1163.0714</v>
      </c>
      <c r="Y112" s="2">
        <v>80</v>
      </c>
      <c r="Z112" s="2">
        <v>3.2</v>
      </c>
      <c r="AA112" s="2">
        <v>0</v>
      </c>
      <c r="AB112" s="2">
        <v>0</v>
      </c>
      <c r="AC112" s="2">
        <v>83.2</v>
      </c>
      <c r="AD112" s="5">
        <f t="shared" si="23"/>
        <v>0.21147697349068653</v>
      </c>
      <c r="AE112" s="2">
        <v>102944.192</v>
      </c>
      <c r="AF112" s="2" t="s">
        <v>88</v>
      </c>
      <c r="AG112" s="2" t="s">
        <v>75</v>
      </c>
      <c r="AH112" s="2"/>
    </row>
    <row r="113" spans="1:34" ht="23.25" customHeight="1" x14ac:dyDescent="0.25">
      <c r="A113" s="1">
        <v>213</v>
      </c>
      <c r="B113" s="2" t="s">
        <v>439</v>
      </c>
      <c r="C113" s="1" t="s">
        <v>30</v>
      </c>
      <c r="D113" s="2" t="s">
        <v>91</v>
      </c>
      <c r="E113" s="6" t="s">
        <v>63</v>
      </c>
      <c r="F113" s="2" t="s">
        <v>373</v>
      </c>
      <c r="G113" s="5"/>
      <c r="H113" s="5"/>
      <c r="I113" s="28">
        <v>0</v>
      </c>
      <c r="J113" s="5">
        <f t="shared" si="18"/>
        <v>0</v>
      </c>
      <c r="K113" s="2">
        <v>21</v>
      </c>
      <c r="L113" s="15"/>
      <c r="M113" s="4">
        <v>44527</v>
      </c>
      <c r="N113" s="2">
        <v>180</v>
      </c>
      <c r="O113" s="2">
        <v>0</v>
      </c>
      <c r="P113" s="2">
        <f t="shared" si="20"/>
        <v>0</v>
      </c>
      <c r="Q113" s="2">
        <v>1442.18</v>
      </c>
      <c r="R113" s="2">
        <v>84</v>
      </c>
      <c r="S113" s="5">
        <f t="shared" si="21"/>
        <v>0.26474766486510021</v>
      </c>
      <c r="T113" s="2" t="s">
        <v>378</v>
      </c>
      <c r="U113" s="2">
        <v>99.9</v>
      </c>
      <c r="V113" s="2">
        <f t="shared" si="22"/>
        <v>144073.78200000001</v>
      </c>
      <c r="W113" s="2" t="s">
        <v>378</v>
      </c>
      <c r="X113" s="107">
        <v>1355.6492000000001</v>
      </c>
      <c r="Y113" s="2">
        <v>80</v>
      </c>
      <c r="Z113" s="2">
        <v>3.2</v>
      </c>
      <c r="AA113" s="2">
        <v>0</v>
      </c>
      <c r="AB113" s="2">
        <v>0</v>
      </c>
      <c r="AC113" s="2">
        <v>83.2</v>
      </c>
      <c r="AD113" s="5">
        <f t="shared" si="23"/>
        <v>0.24649268302106853</v>
      </c>
      <c r="AE113" s="2">
        <v>119989.376</v>
      </c>
      <c r="AF113" s="2"/>
      <c r="AG113" s="2" t="s">
        <v>75</v>
      </c>
      <c r="AH113" s="2" t="s">
        <v>376</v>
      </c>
    </row>
    <row r="114" spans="1:34" ht="27" customHeight="1" x14ac:dyDescent="0.25">
      <c r="A114" s="1">
        <v>214</v>
      </c>
      <c r="B114" s="2" t="s">
        <v>439</v>
      </c>
      <c r="C114" s="1" t="s">
        <v>30</v>
      </c>
      <c r="D114" s="2" t="s">
        <v>91</v>
      </c>
      <c r="E114" s="6" t="s">
        <v>34</v>
      </c>
      <c r="F114" s="10" t="s">
        <v>203</v>
      </c>
      <c r="G114" s="5">
        <v>21</v>
      </c>
      <c r="H114" s="5">
        <v>18.190000000000001</v>
      </c>
      <c r="I114" s="28">
        <v>0</v>
      </c>
      <c r="J114" s="5">
        <f t="shared" si="18"/>
        <v>18.190000000000001</v>
      </c>
      <c r="K114" s="2">
        <v>96</v>
      </c>
      <c r="L114" s="14">
        <v>44362</v>
      </c>
      <c r="M114" s="4">
        <v>44539</v>
      </c>
      <c r="N114" s="2">
        <v>180</v>
      </c>
      <c r="O114" s="2">
        <f t="shared" si="19"/>
        <v>177</v>
      </c>
      <c r="P114" s="2">
        <f t="shared" si="20"/>
        <v>31860</v>
      </c>
      <c r="Q114" s="2">
        <v>6712.98</v>
      </c>
      <c r="R114" s="2">
        <v>80</v>
      </c>
      <c r="S114" s="5">
        <f t="shared" si="21"/>
        <v>1.1736503265137104</v>
      </c>
      <c r="T114" s="2" t="s">
        <v>378</v>
      </c>
      <c r="U114" s="2">
        <v>99.9</v>
      </c>
      <c r="V114" s="2">
        <f t="shared" si="22"/>
        <v>670626.70200000005</v>
      </c>
      <c r="W114" s="2" t="s">
        <v>378</v>
      </c>
      <c r="X114" s="107">
        <v>6257.6720434959907</v>
      </c>
      <c r="Y114" s="2">
        <v>80</v>
      </c>
      <c r="Z114" s="2">
        <v>2.4</v>
      </c>
      <c r="AA114" s="2">
        <v>0</v>
      </c>
      <c r="AB114" s="2">
        <v>0</v>
      </c>
      <c r="AC114" s="2">
        <v>82.4</v>
      </c>
      <c r="AD114" s="5">
        <f t="shared" si="23"/>
        <v>1.126868902063872</v>
      </c>
      <c r="AE114" s="2">
        <v>553149.55200000003</v>
      </c>
      <c r="AF114" s="2" t="s">
        <v>88</v>
      </c>
      <c r="AG114" s="2" t="s">
        <v>75</v>
      </c>
      <c r="AH114" s="2"/>
    </row>
    <row r="115" spans="1:34" ht="23.25" customHeight="1" x14ac:dyDescent="0.25">
      <c r="A115" s="1">
        <v>215</v>
      </c>
      <c r="B115" s="2" t="s">
        <v>439</v>
      </c>
      <c r="C115" s="1" t="s">
        <v>30</v>
      </c>
      <c r="D115" s="2" t="s">
        <v>91</v>
      </c>
      <c r="E115" s="25" t="s">
        <v>35</v>
      </c>
      <c r="F115" s="10" t="s">
        <v>204</v>
      </c>
      <c r="G115" s="5">
        <v>8.5</v>
      </c>
      <c r="H115" s="5">
        <v>3.57</v>
      </c>
      <c r="I115" s="28">
        <v>0</v>
      </c>
      <c r="J115" s="5">
        <f t="shared" si="18"/>
        <v>3.57</v>
      </c>
      <c r="K115" s="2">
        <v>16</v>
      </c>
      <c r="L115" s="14">
        <v>44362</v>
      </c>
      <c r="M115" s="4">
        <v>44539</v>
      </c>
      <c r="N115" s="2">
        <v>180</v>
      </c>
      <c r="O115" s="2">
        <f t="shared" si="19"/>
        <v>177</v>
      </c>
      <c r="P115" s="2">
        <f t="shared" si="20"/>
        <v>31860</v>
      </c>
      <c r="Q115" s="2">
        <v>1066.32</v>
      </c>
      <c r="R115" s="2">
        <v>83</v>
      </c>
      <c r="S115" s="5">
        <f t="shared" si="21"/>
        <v>0.19341895429070302</v>
      </c>
      <c r="T115" s="2" t="s">
        <v>378</v>
      </c>
      <c r="U115" s="2">
        <v>99.9</v>
      </c>
      <c r="V115" s="2">
        <f t="shared" si="22"/>
        <v>106525.368</v>
      </c>
      <c r="W115" s="2" t="s">
        <v>378</v>
      </c>
      <c r="X115" s="107">
        <v>958.29777383346448</v>
      </c>
      <c r="Y115" s="2">
        <v>80</v>
      </c>
      <c r="Z115" s="2">
        <v>0</v>
      </c>
      <c r="AA115" s="2">
        <v>0</v>
      </c>
      <c r="AB115" s="2">
        <v>0</v>
      </c>
      <c r="AC115" s="2">
        <v>80</v>
      </c>
      <c r="AD115" s="5">
        <f t="shared" si="23"/>
        <v>0.16754205958560989</v>
      </c>
      <c r="AE115" s="2">
        <v>85305.599999999991</v>
      </c>
      <c r="AF115" s="2" t="s">
        <v>88</v>
      </c>
      <c r="AG115" s="2" t="s">
        <v>75</v>
      </c>
      <c r="AH115" s="2"/>
    </row>
    <row r="116" spans="1:34" ht="23.25" customHeight="1" x14ac:dyDescent="0.25">
      <c r="A116" s="1">
        <v>216</v>
      </c>
      <c r="B116" s="2" t="s">
        <v>439</v>
      </c>
      <c r="C116" s="1" t="s">
        <v>30</v>
      </c>
      <c r="D116" s="2" t="s">
        <v>91</v>
      </c>
      <c r="E116" s="25" t="s">
        <v>47</v>
      </c>
      <c r="F116" s="10" t="s">
        <v>205</v>
      </c>
      <c r="G116" s="5">
        <v>3.5</v>
      </c>
      <c r="H116" s="5">
        <v>2.27</v>
      </c>
      <c r="I116" s="28">
        <v>0</v>
      </c>
      <c r="J116" s="5">
        <f t="shared" si="18"/>
        <v>2.27</v>
      </c>
      <c r="K116" s="2">
        <v>7</v>
      </c>
      <c r="L116" s="15">
        <v>44366</v>
      </c>
      <c r="M116" s="4">
        <v>44539</v>
      </c>
      <c r="N116" s="2">
        <v>180</v>
      </c>
      <c r="O116" s="2">
        <f t="shared" si="19"/>
        <v>173</v>
      </c>
      <c r="P116" s="2">
        <f t="shared" si="20"/>
        <v>31140</v>
      </c>
      <c r="Q116" s="2">
        <v>447.63</v>
      </c>
      <c r="R116" s="2">
        <v>76</v>
      </c>
      <c r="S116" s="5">
        <f t="shared" si="21"/>
        <v>7.4347464296700666E-2</v>
      </c>
      <c r="T116" s="2" t="s">
        <v>378</v>
      </c>
      <c r="U116" s="2">
        <v>99.9</v>
      </c>
      <c r="V116" s="2">
        <f t="shared" si="22"/>
        <v>44718.237000000001</v>
      </c>
      <c r="W116" s="2" t="s">
        <v>378</v>
      </c>
      <c r="X116" s="107">
        <v>403.36776732991638</v>
      </c>
      <c r="Y116" s="2">
        <v>76</v>
      </c>
      <c r="Z116" s="2">
        <v>0</v>
      </c>
      <c r="AA116" s="2">
        <v>0</v>
      </c>
      <c r="AB116" s="2">
        <v>0</v>
      </c>
      <c r="AC116" s="2">
        <v>76</v>
      </c>
      <c r="AD116" s="5">
        <f t="shared" si="23"/>
        <v>6.6995890981392719E-2</v>
      </c>
      <c r="AE116" s="2">
        <v>34019.879999999997</v>
      </c>
      <c r="AF116" s="2" t="s">
        <v>88</v>
      </c>
      <c r="AG116" s="2" t="s">
        <v>75</v>
      </c>
      <c r="AH116" s="2"/>
    </row>
    <row r="117" spans="1:34" ht="23.25" customHeight="1" x14ac:dyDescent="0.25">
      <c r="A117" s="1">
        <v>217</v>
      </c>
      <c r="B117" s="2" t="s">
        <v>439</v>
      </c>
      <c r="C117" s="1" t="s">
        <v>30</v>
      </c>
      <c r="D117" s="2" t="s">
        <v>91</v>
      </c>
      <c r="E117" s="25" t="s">
        <v>49</v>
      </c>
      <c r="F117" s="10" t="s">
        <v>209</v>
      </c>
      <c r="G117" s="5">
        <v>7</v>
      </c>
      <c r="H117" s="5">
        <v>5.71</v>
      </c>
      <c r="I117" s="28">
        <v>0</v>
      </c>
      <c r="J117" s="5">
        <f t="shared" si="18"/>
        <v>5.71</v>
      </c>
      <c r="K117" s="2">
        <v>22</v>
      </c>
      <c r="L117" s="15">
        <v>44366</v>
      </c>
      <c r="M117" s="4">
        <v>44539</v>
      </c>
      <c r="N117" s="2">
        <v>180</v>
      </c>
      <c r="O117" s="2">
        <f t="shared" si="19"/>
        <v>173</v>
      </c>
      <c r="P117" s="2">
        <f t="shared" si="20"/>
        <v>31140</v>
      </c>
      <c r="Q117" s="2">
        <v>1535.74</v>
      </c>
      <c r="R117" s="2">
        <v>87</v>
      </c>
      <c r="S117" s="5">
        <f t="shared" si="21"/>
        <v>0.29199158284080695</v>
      </c>
      <c r="T117" s="2" t="s">
        <v>378</v>
      </c>
      <c r="U117" s="2">
        <v>99.9</v>
      </c>
      <c r="V117" s="2">
        <f t="shared" si="22"/>
        <v>153420.42600000001</v>
      </c>
      <c r="W117" s="2" t="s">
        <v>378</v>
      </c>
      <c r="X117" s="107">
        <v>1424.3366118221397</v>
      </c>
      <c r="Y117" s="2">
        <v>80</v>
      </c>
      <c r="Z117" s="2">
        <v>2.4</v>
      </c>
      <c r="AA117" s="2">
        <v>2</v>
      </c>
      <c r="AB117" s="2">
        <v>0</v>
      </c>
      <c r="AC117" s="2">
        <v>84.4</v>
      </c>
      <c r="AD117" s="5">
        <f t="shared" si="23"/>
        <v>0.26271717652289495</v>
      </c>
      <c r="AE117" s="2">
        <v>129616.45600000001</v>
      </c>
      <c r="AF117" s="2" t="s">
        <v>88</v>
      </c>
      <c r="AG117" s="2" t="s">
        <v>75</v>
      </c>
      <c r="AH117" s="2"/>
    </row>
    <row r="118" spans="1:34" ht="23.25" customHeight="1" x14ac:dyDescent="0.25">
      <c r="A118" s="1">
        <v>241</v>
      </c>
      <c r="B118" s="2" t="s">
        <v>439</v>
      </c>
      <c r="C118" s="1" t="s">
        <v>30</v>
      </c>
      <c r="D118" s="2" t="s">
        <v>91</v>
      </c>
      <c r="E118" s="25" t="s">
        <v>367</v>
      </c>
      <c r="F118" s="10" t="s">
        <v>366</v>
      </c>
      <c r="G118" s="5">
        <v>3.5</v>
      </c>
      <c r="H118" s="11">
        <v>2.87</v>
      </c>
      <c r="I118" s="28">
        <v>0</v>
      </c>
      <c r="J118" s="5">
        <f t="shared" si="18"/>
        <v>2.87</v>
      </c>
      <c r="K118" s="2">
        <v>8</v>
      </c>
      <c r="L118" s="15">
        <v>44357</v>
      </c>
      <c r="M118" s="4">
        <v>44539</v>
      </c>
      <c r="N118" s="2">
        <v>180</v>
      </c>
      <c r="O118" s="2">
        <f t="shared" si="19"/>
        <v>182</v>
      </c>
      <c r="P118" s="2">
        <f t="shared" si="20"/>
        <v>32760</v>
      </c>
      <c r="Q118" s="2">
        <v>509.48</v>
      </c>
      <c r="R118" s="2">
        <v>91</v>
      </c>
      <c r="S118" s="5">
        <f t="shared" si="21"/>
        <v>0.1013215712694859</v>
      </c>
      <c r="T118" s="2" t="s">
        <v>378</v>
      </c>
      <c r="U118" s="2">
        <v>99.9</v>
      </c>
      <c r="V118" s="2">
        <f t="shared" si="22"/>
        <v>50897.052000000003</v>
      </c>
      <c r="W118" s="2" t="s">
        <v>378</v>
      </c>
      <c r="X118" s="107">
        <v>450.38912963714307</v>
      </c>
      <c r="Y118" s="2">
        <v>80</v>
      </c>
      <c r="Z118" s="2">
        <v>0</v>
      </c>
      <c r="AA118" s="2">
        <v>2</v>
      </c>
      <c r="AB118" s="2">
        <v>0</v>
      </c>
      <c r="AC118" s="2">
        <v>82</v>
      </c>
      <c r="AD118" s="5">
        <f t="shared" si="23"/>
        <v>8.0711447491766744E-2</v>
      </c>
      <c r="AE118" s="2">
        <v>41777.360000000001</v>
      </c>
      <c r="AF118" s="2" t="s">
        <v>88</v>
      </c>
      <c r="AG118" s="2" t="s">
        <v>75</v>
      </c>
      <c r="AH118" s="2"/>
    </row>
    <row r="119" spans="1:34" ht="23.25" customHeight="1" x14ac:dyDescent="0.25">
      <c r="A119" s="1">
        <v>242</v>
      </c>
      <c r="B119" s="2" t="s">
        <v>439</v>
      </c>
      <c r="C119" s="1" t="s">
        <v>29</v>
      </c>
      <c r="D119" s="2" t="s">
        <v>91</v>
      </c>
      <c r="E119" s="6" t="s">
        <v>100</v>
      </c>
      <c r="F119" s="10" t="s">
        <v>214</v>
      </c>
      <c r="G119" s="5">
        <v>2.5</v>
      </c>
      <c r="H119" s="5">
        <v>2.5499999999999998</v>
      </c>
      <c r="I119" s="28">
        <v>0</v>
      </c>
      <c r="J119" s="5">
        <f t="shared" si="18"/>
        <v>2.5499999999999998</v>
      </c>
      <c r="K119" s="2">
        <v>15</v>
      </c>
      <c r="L119" s="14">
        <v>44367</v>
      </c>
      <c r="M119" s="4">
        <v>44526</v>
      </c>
      <c r="N119" s="2">
        <v>180</v>
      </c>
      <c r="O119" s="2">
        <f t="shared" si="19"/>
        <v>159</v>
      </c>
      <c r="P119" s="2">
        <f t="shared" si="20"/>
        <v>28620</v>
      </c>
      <c r="Q119" s="2">
        <v>1011.01</v>
      </c>
      <c r="R119" s="2">
        <v>90</v>
      </c>
      <c r="S119" s="5">
        <f t="shared" si="21"/>
        <v>0.19885263231600642</v>
      </c>
      <c r="T119" s="2" t="s">
        <v>378</v>
      </c>
      <c r="U119" s="2">
        <v>99.9</v>
      </c>
      <c r="V119" s="2">
        <f t="shared" si="22"/>
        <v>100999.899</v>
      </c>
      <c r="W119" s="2" t="s">
        <v>378</v>
      </c>
      <c r="X119" s="107">
        <v>929.37474493142258</v>
      </c>
      <c r="Y119" s="2">
        <v>80</v>
      </c>
      <c r="Z119" s="2">
        <v>1.6</v>
      </c>
      <c r="AA119" s="2">
        <v>2</v>
      </c>
      <c r="AB119" s="2">
        <v>0</v>
      </c>
      <c r="AC119" s="2">
        <v>83.6</v>
      </c>
      <c r="AD119" s="5">
        <f t="shared" si="23"/>
        <v>0.16979720133536325</v>
      </c>
      <c r="AE119" s="2">
        <v>84520.435999999987</v>
      </c>
      <c r="AF119" s="2" t="s">
        <v>88</v>
      </c>
      <c r="AG119" s="2" t="s">
        <v>75</v>
      </c>
      <c r="AH119" s="2"/>
    </row>
    <row r="120" spans="1:34" ht="23.25" customHeight="1" x14ac:dyDescent="0.25">
      <c r="A120" s="1">
        <v>243</v>
      </c>
      <c r="B120" s="2" t="s">
        <v>439</v>
      </c>
      <c r="C120" s="1" t="s">
        <v>30</v>
      </c>
      <c r="D120" s="2" t="s">
        <v>91</v>
      </c>
      <c r="E120" s="6" t="s">
        <v>63</v>
      </c>
      <c r="F120" s="10" t="s">
        <v>235</v>
      </c>
      <c r="G120" s="5">
        <v>18</v>
      </c>
      <c r="H120" s="11">
        <v>16.239999999999998</v>
      </c>
      <c r="I120" s="28">
        <v>0</v>
      </c>
      <c r="J120" s="5">
        <f t="shared" si="18"/>
        <v>16.239999999999998</v>
      </c>
      <c r="K120" s="2">
        <v>57</v>
      </c>
      <c r="L120" s="14">
        <v>44365</v>
      </c>
      <c r="M120" s="4">
        <v>44527</v>
      </c>
      <c r="N120" s="2">
        <v>180</v>
      </c>
      <c r="O120" s="2">
        <f t="shared" si="19"/>
        <v>162</v>
      </c>
      <c r="P120" s="2">
        <f t="shared" si="20"/>
        <v>29160</v>
      </c>
      <c r="Q120" s="2">
        <v>3952.03</v>
      </c>
      <c r="R120" s="2">
        <v>80</v>
      </c>
      <c r="S120" s="5">
        <f t="shared" si="21"/>
        <v>0.6909451986885079</v>
      </c>
      <c r="T120" s="2" t="s">
        <v>378</v>
      </c>
      <c r="U120" s="2">
        <v>99.9</v>
      </c>
      <c r="V120" s="2">
        <f t="shared" si="22"/>
        <v>394807.79700000002</v>
      </c>
      <c r="W120" s="2" t="s">
        <v>378</v>
      </c>
      <c r="X120" s="107">
        <v>3714.9081999999999</v>
      </c>
      <c r="Y120" s="2">
        <v>80</v>
      </c>
      <c r="Z120" s="2">
        <v>3.2</v>
      </c>
      <c r="AA120" s="2">
        <v>0</v>
      </c>
      <c r="AB120" s="2">
        <v>0</v>
      </c>
      <c r="AC120" s="2">
        <v>83.2</v>
      </c>
      <c r="AD120" s="5">
        <f t="shared" si="23"/>
        <v>0.67546802623788527</v>
      </c>
      <c r="AE120" s="2">
        <v>328808.89600000001</v>
      </c>
      <c r="AF120" s="2" t="s">
        <v>88</v>
      </c>
      <c r="AG120" s="2" t="s">
        <v>75</v>
      </c>
      <c r="AH120" s="2"/>
    </row>
    <row r="121" spans="1:34" ht="23.25" customHeight="1" x14ac:dyDescent="0.25">
      <c r="A121" s="1">
        <v>244</v>
      </c>
      <c r="B121" s="2" t="s">
        <v>439</v>
      </c>
      <c r="C121" s="1" t="s">
        <v>29</v>
      </c>
      <c r="D121" s="2" t="s">
        <v>91</v>
      </c>
      <c r="E121" s="25" t="s">
        <v>152</v>
      </c>
      <c r="F121" s="10" t="s">
        <v>259</v>
      </c>
      <c r="G121" s="5">
        <v>4.5</v>
      </c>
      <c r="H121" s="5">
        <v>2.95</v>
      </c>
      <c r="I121" s="28">
        <v>0</v>
      </c>
      <c r="J121" s="5">
        <f t="shared" si="18"/>
        <v>2.95</v>
      </c>
      <c r="K121" s="2">
        <v>10</v>
      </c>
      <c r="L121" s="15">
        <v>44362</v>
      </c>
      <c r="M121" s="4">
        <v>44526</v>
      </c>
      <c r="N121" s="2">
        <v>180</v>
      </c>
      <c r="O121" s="2">
        <f t="shared" si="19"/>
        <v>164</v>
      </c>
      <c r="P121" s="2">
        <f t="shared" si="20"/>
        <v>29520</v>
      </c>
      <c r="Q121" s="2">
        <v>678.53</v>
      </c>
      <c r="R121" s="2">
        <v>80</v>
      </c>
      <c r="S121" s="5">
        <f t="shared" si="21"/>
        <v>0.11862942479336269</v>
      </c>
      <c r="T121" s="2" t="s">
        <v>378</v>
      </c>
      <c r="U121" s="2">
        <v>99.9</v>
      </c>
      <c r="V121" s="2">
        <f t="shared" si="22"/>
        <v>67785.146999999997</v>
      </c>
      <c r="W121" s="2" t="s">
        <v>378</v>
      </c>
      <c r="X121" s="107">
        <v>396.53792020332895</v>
      </c>
      <c r="Y121" s="2">
        <v>80</v>
      </c>
      <c r="Z121" s="2">
        <v>-4</v>
      </c>
      <c r="AA121" s="2">
        <v>0</v>
      </c>
      <c r="AB121" s="2">
        <v>0</v>
      </c>
      <c r="AC121" s="2">
        <v>76</v>
      </c>
      <c r="AD121" s="5">
        <f t="shared" si="23"/>
        <v>6.5861512554129378E-2</v>
      </c>
      <c r="AE121" s="2">
        <v>51568.28</v>
      </c>
      <c r="AF121" s="2" t="s">
        <v>88</v>
      </c>
      <c r="AG121" s="2" t="s">
        <v>75</v>
      </c>
      <c r="AH121" s="2"/>
    </row>
    <row r="122" spans="1:34" ht="23.25" customHeight="1" x14ac:dyDescent="0.25">
      <c r="A122" s="1">
        <v>245</v>
      </c>
      <c r="B122" s="2" t="s">
        <v>439</v>
      </c>
      <c r="C122" s="1" t="s">
        <v>29</v>
      </c>
      <c r="D122" s="2" t="s">
        <v>91</v>
      </c>
      <c r="E122" s="25" t="s">
        <v>151</v>
      </c>
      <c r="F122" s="10" t="s">
        <v>262</v>
      </c>
      <c r="G122" s="5">
        <v>3.5</v>
      </c>
      <c r="H122" s="5">
        <v>2.9</v>
      </c>
      <c r="I122" s="28">
        <v>0</v>
      </c>
      <c r="J122" s="5">
        <f t="shared" si="18"/>
        <v>2.9</v>
      </c>
      <c r="K122" s="2">
        <v>14</v>
      </c>
      <c r="L122" s="15">
        <v>44362</v>
      </c>
      <c r="M122" s="4">
        <v>44526</v>
      </c>
      <c r="N122" s="2">
        <v>180</v>
      </c>
      <c r="O122" s="2">
        <f t="shared" si="19"/>
        <v>164</v>
      </c>
      <c r="P122" s="2">
        <f t="shared" si="20"/>
        <v>29520</v>
      </c>
      <c r="Q122" s="2">
        <v>936.5</v>
      </c>
      <c r="R122" s="2">
        <v>80</v>
      </c>
      <c r="S122" s="5">
        <f t="shared" si="21"/>
        <v>0.16373108973661324</v>
      </c>
      <c r="T122" s="2" t="s">
        <v>378</v>
      </c>
      <c r="U122" s="2">
        <v>99.9</v>
      </c>
      <c r="V122" s="2">
        <f t="shared" si="22"/>
        <v>93556.35</v>
      </c>
      <c r="W122" s="2" t="s">
        <v>378</v>
      </c>
      <c r="X122" s="107">
        <v>827.18837011609969</v>
      </c>
      <c r="Y122" s="2">
        <v>80</v>
      </c>
      <c r="Z122" s="2">
        <v>0</v>
      </c>
      <c r="AA122" s="2">
        <v>0</v>
      </c>
      <c r="AB122" s="2">
        <v>0</v>
      </c>
      <c r="AC122" s="2">
        <v>80</v>
      </c>
      <c r="AD122" s="5">
        <f t="shared" si="23"/>
        <v>0.14461981127235662</v>
      </c>
      <c r="AE122" s="2">
        <v>74920</v>
      </c>
      <c r="AF122" s="2" t="s">
        <v>88</v>
      </c>
      <c r="AG122" s="2" t="s">
        <v>75</v>
      </c>
      <c r="AH122" s="2"/>
    </row>
    <row r="123" spans="1:34" ht="23.25" customHeight="1" x14ac:dyDescent="0.25">
      <c r="A123" s="1">
        <v>246</v>
      </c>
      <c r="B123" s="2" t="s">
        <v>439</v>
      </c>
      <c r="C123" s="1" t="s">
        <v>29</v>
      </c>
      <c r="D123" s="2" t="s">
        <v>91</v>
      </c>
      <c r="E123" s="25" t="s">
        <v>150</v>
      </c>
      <c r="F123" s="10" t="s">
        <v>267</v>
      </c>
      <c r="G123" s="5">
        <v>3.5</v>
      </c>
      <c r="H123" s="5">
        <v>3.66</v>
      </c>
      <c r="I123" s="28">
        <v>0</v>
      </c>
      <c r="J123" s="5">
        <f t="shared" si="18"/>
        <v>3.66</v>
      </c>
      <c r="K123" s="2">
        <v>15</v>
      </c>
      <c r="L123" s="15">
        <v>44365</v>
      </c>
      <c r="M123" s="4">
        <v>44526</v>
      </c>
      <c r="N123" s="2">
        <v>180</v>
      </c>
      <c r="O123" s="2">
        <f t="shared" si="19"/>
        <v>161</v>
      </c>
      <c r="P123" s="2">
        <f t="shared" si="20"/>
        <v>28980</v>
      </c>
      <c r="Q123" s="2">
        <v>1016.02</v>
      </c>
      <c r="R123" s="2">
        <v>80</v>
      </c>
      <c r="S123" s="5">
        <f t="shared" si="21"/>
        <v>0.17763380864302594</v>
      </c>
      <c r="T123" s="2" t="s">
        <v>378</v>
      </c>
      <c r="U123" s="2">
        <v>99.9</v>
      </c>
      <c r="V123" s="2">
        <f t="shared" si="22"/>
        <v>101500.398</v>
      </c>
      <c r="W123" s="2" t="s">
        <v>378</v>
      </c>
      <c r="X123" s="107">
        <v>680.18725938250134</v>
      </c>
      <c r="Y123" s="2">
        <v>80</v>
      </c>
      <c r="Z123" s="2">
        <v>-4</v>
      </c>
      <c r="AA123" s="2">
        <v>0</v>
      </c>
      <c r="AB123" s="2">
        <v>0</v>
      </c>
      <c r="AC123" s="2">
        <v>76</v>
      </c>
      <c r="AD123" s="5">
        <f t="shared" si="23"/>
        <v>0.11297320997701493</v>
      </c>
      <c r="AE123" s="2">
        <v>77217.52</v>
      </c>
      <c r="AF123" s="2" t="s">
        <v>88</v>
      </c>
      <c r="AG123" s="2" t="s">
        <v>75</v>
      </c>
      <c r="AH123" s="2"/>
    </row>
    <row r="124" spans="1:34" ht="23.25" customHeight="1" x14ac:dyDescent="0.25">
      <c r="A124" s="1">
        <v>247</v>
      </c>
      <c r="B124" s="2" t="s">
        <v>439</v>
      </c>
      <c r="C124" s="1" t="s">
        <v>30</v>
      </c>
      <c r="D124" s="2" t="s">
        <v>91</v>
      </c>
      <c r="E124" s="25" t="s">
        <v>195</v>
      </c>
      <c r="F124" s="10" t="s">
        <v>271</v>
      </c>
      <c r="G124" s="5">
        <v>8.5</v>
      </c>
      <c r="H124" s="5">
        <v>8.65</v>
      </c>
      <c r="I124" s="28">
        <v>0</v>
      </c>
      <c r="J124" s="5">
        <f t="shared" si="18"/>
        <v>8.65</v>
      </c>
      <c r="K124" s="2">
        <v>42</v>
      </c>
      <c r="L124" s="15">
        <v>44361</v>
      </c>
      <c r="M124" s="4">
        <v>44526</v>
      </c>
      <c r="N124" s="2">
        <v>180</v>
      </c>
      <c r="O124" s="2">
        <f t="shared" si="19"/>
        <v>165</v>
      </c>
      <c r="P124" s="2">
        <f t="shared" si="20"/>
        <v>29700</v>
      </c>
      <c r="Q124" s="2">
        <v>2936.83</v>
      </c>
      <c r="R124" s="2">
        <v>80</v>
      </c>
      <c r="S124" s="5">
        <f t="shared" si="21"/>
        <v>0.51345475309255506</v>
      </c>
      <c r="T124" s="2" t="s">
        <v>378</v>
      </c>
      <c r="U124" s="2">
        <v>99.9</v>
      </c>
      <c r="V124" s="2">
        <f t="shared" si="22"/>
        <v>293389.31699999998</v>
      </c>
      <c r="W124" s="2" t="s">
        <v>378</v>
      </c>
      <c r="X124" s="107">
        <v>2610.7574386629226</v>
      </c>
      <c r="Y124" s="2">
        <v>80</v>
      </c>
      <c r="Z124" s="2">
        <v>0</v>
      </c>
      <c r="AA124" s="2">
        <v>0</v>
      </c>
      <c r="AB124" s="2">
        <v>0</v>
      </c>
      <c r="AC124" s="2">
        <v>80</v>
      </c>
      <c r="AD124" s="5">
        <f t="shared" si="23"/>
        <v>0.45644651411665721</v>
      </c>
      <c r="AE124" s="2">
        <v>234946.4</v>
      </c>
      <c r="AF124" s="2" t="s">
        <v>88</v>
      </c>
      <c r="AG124" s="2" t="s">
        <v>75</v>
      </c>
      <c r="AH124" s="2"/>
    </row>
    <row r="125" spans="1:34" ht="23.25" customHeight="1" x14ac:dyDescent="0.25">
      <c r="A125" s="1">
        <v>248</v>
      </c>
      <c r="B125" s="2" t="s">
        <v>439</v>
      </c>
      <c r="C125" s="1" t="s">
        <v>30</v>
      </c>
      <c r="D125" s="2" t="s">
        <v>91</v>
      </c>
      <c r="E125" s="25" t="s">
        <v>37</v>
      </c>
      <c r="F125" s="2" t="s">
        <v>369</v>
      </c>
      <c r="G125" s="5"/>
      <c r="H125" s="5"/>
      <c r="I125" s="28">
        <v>0</v>
      </c>
      <c r="J125" s="5">
        <f t="shared" si="18"/>
        <v>0</v>
      </c>
      <c r="K125" s="2">
        <v>21</v>
      </c>
      <c r="L125" s="15"/>
      <c r="M125" s="4">
        <v>44526</v>
      </c>
      <c r="N125" s="2">
        <v>180</v>
      </c>
      <c r="O125" s="2">
        <v>0</v>
      </c>
      <c r="P125" s="2">
        <f t="shared" si="20"/>
        <v>0</v>
      </c>
      <c r="Q125" s="2">
        <v>1449.42</v>
      </c>
      <c r="R125" s="2">
        <v>80</v>
      </c>
      <c r="S125" s="5">
        <f t="shared" si="21"/>
        <v>0.25340642401072289</v>
      </c>
      <c r="T125" s="2" t="s">
        <v>378</v>
      </c>
      <c r="U125" s="2">
        <v>99.9</v>
      </c>
      <c r="V125" s="2">
        <f t="shared" si="22"/>
        <v>144797.05800000002</v>
      </c>
      <c r="W125" s="2" t="s">
        <v>378</v>
      </c>
      <c r="X125" s="107">
        <v>1194.8120997219025</v>
      </c>
      <c r="Y125" s="2">
        <v>80</v>
      </c>
      <c r="Z125" s="2">
        <v>0</v>
      </c>
      <c r="AA125" s="2">
        <v>0</v>
      </c>
      <c r="AB125" s="2">
        <v>0</v>
      </c>
      <c r="AC125" s="2">
        <v>80</v>
      </c>
      <c r="AD125" s="5">
        <f t="shared" si="23"/>
        <v>0.20889256499515016</v>
      </c>
      <c r="AE125" s="2">
        <v>115953.60000000001</v>
      </c>
      <c r="AF125" s="2"/>
      <c r="AG125" s="2" t="s">
        <v>75</v>
      </c>
      <c r="AH125" s="2" t="s">
        <v>376</v>
      </c>
    </row>
    <row r="126" spans="1:34" ht="23.25" customHeight="1" x14ac:dyDescent="0.25">
      <c r="A126" s="1">
        <v>249</v>
      </c>
      <c r="B126" s="2" t="s">
        <v>439</v>
      </c>
      <c r="C126" s="1" t="s">
        <v>30</v>
      </c>
      <c r="D126" s="2" t="s">
        <v>91</v>
      </c>
      <c r="E126" s="25" t="s">
        <v>185</v>
      </c>
      <c r="F126" s="10" t="s">
        <v>227</v>
      </c>
      <c r="G126" s="5">
        <v>6.5</v>
      </c>
      <c r="H126" s="11">
        <v>3.37</v>
      </c>
      <c r="I126" s="28">
        <v>0</v>
      </c>
      <c r="J126" s="5">
        <f t="shared" si="18"/>
        <v>3.37</v>
      </c>
      <c r="K126" s="2">
        <v>11</v>
      </c>
      <c r="L126" s="14">
        <v>44365</v>
      </c>
      <c r="M126" s="4">
        <v>44527</v>
      </c>
      <c r="N126" s="2">
        <v>180</v>
      </c>
      <c r="O126" s="2">
        <f t="shared" si="19"/>
        <v>162</v>
      </c>
      <c r="P126" s="2">
        <f t="shared" si="20"/>
        <v>29160</v>
      </c>
      <c r="Q126" s="2">
        <v>723.51</v>
      </c>
      <c r="R126" s="2">
        <v>81</v>
      </c>
      <c r="S126" s="5">
        <f t="shared" si="21"/>
        <v>0.12807458007958222</v>
      </c>
      <c r="T126" s="2" t="s">
        <v>378</v>
      </c>
      <c r="U126" s="2">
        <v>99.9</v>
      </c>
      <c r="V126" s="2">
        <f t="shared" si="22"/>
        <v>72278.649000000005</v>
      </c>
      <c r="W126" s="2" t="s">
        <v>378</v>
      </c>
      <c r="X126" s="107">
        <v>680.09940000000006</v>
      </c>
      <c r="Y126" s="2">
        <v>80</v>
      </c>
      <c r="Z126" s="2">
        <v>3.2</v>
      </c>
      <c r="AA126" s="2">
        <v>0</v>
      </c>
      <c r="AB126" s="2">
        <v>0</v>
      </c>
      <c r="AC126" s="2">
        <v>83.2</v>
      </c>
      <c r="AD126" s="5">
        <f t="shared" si="23"/>
        <v>0.12365995998597491</v>
      </c>
      <c r="AE126" s="2">
        <v>60196.031999999999</v>
      </c>
      <c r="AF126" s="2" t="s">
        <v>88</v>
      </c>
      <c r="AG126" s="2" t="s">
        <v>75</v>
      </c>
      <c r="AH126" s="2"/>
    </row>
    <row r="127" spans="1:34" ht="23.25" customHeight="1" x14ac:dyDescent="0.25">
      <c r="A127" s="1">
        <v>250</v>
      </c>
      <c r="B127" s="2" t="s">
        <v>439</v>
      </c>
      <c r="C127" s="1" t="s">
        <v>30</v>
      </c>
      <c r="D127" s="2" t="s">
        <v>91</v>
      </c>
      <c r="E127" s="6" t="s">
        <v>59</v>
      </c>
      <c r="F127" s="10" t="s">
        <v>230</v>
      </c>
      <c r="G127" s="5">
        <v>8.5</v>
      </c>
      <c r="H127" s="11">
        <v>8.26</v>
      </c>
      <c r="I127" s="28">
        <v>0</v>
      </c>
      <c r="J127" s="5">
        <f t="shared" si="18"/>
        <v>8.26</v>
      </c>
      <c r="K127" s="2">
        <v>44</v>
      </c>
      <c r="L127" s="14">
        <v>44365</v>
      </c>
      <c r="M127" s="4">
        <v>44527</v>
      </c>
      <c r="N127" s="2">
        <v>180</v>
      </c>
      <c r="O127" s="2">
        <f t="shared" si="19"/>
        <v>162</v>
      </c>
      <c r="P127" s="2">
        <f t="shared" si="20"/>
        <v>29160</v>
      </c>
      <c r="Q127" s="2">
        <v>3087.34</v>
      </c>
      <c r="R127" s="2">
        <v>75</v>
      </c>
      <c r="S127" s="5">
        <f t="shared" si="21"/>
        <v>0.50603331145298536</v>
      </c>
      <c r="T127" s="2" t="s">
        <v>392</v>
      </c>
      <c r="U127" s="2">
        <v>99.9</v>
      </c>
      <c r="V127" s="2">
        <f t="shared" si="22"/>
        <v>308425.266</v>
      </c>
      <c r="W127" s="2" t="s">
        <v>378</v>
      </c>
      <c r="X127" s="107">
        <v>2890.5526753027366</v>
      </c>
      <c r="Y127" s="2">
        <v>80</v>
      </c>
      <c r="Z127" s="2">
        <v>3.2</v>
      </c>
      <c r="AA127" s="2">
        <v>-4</v>
      </c>
      <c r="AB127" s="2">
        <v>0</v>
      </c>
      <c r="AC127" s="2">
        <v>79.2</v>
      </c>
      <c r="AD127" s="5">
        <f t="shared" si="23"/>
        <v>0.50031031081016109</v>
      </c>
      <c r="AE127" s="2">
        <v>244517.32800000001</v>
      </c>
      <c r="AF127" s="2" t="s">
        <v>88</v>
      </c>
      <c r="AG127" s="2" t="s">
        <v>75</v>
      </c>
      <c r="AH127" s="2"/>
    </row>
    <row r="128" spans="1:34" ht="23.25" customHeight="1" x14ac:dyDescent="0.25">
      <c r="A128" s="1">
        <v>251</v>
      </c>
      <c r="B128" s="2" t="s">
        <v>439</v>
      </c>
      <c r="C128" s="1" t="s">
        <v>30</v>
      </c>
      <c r="D128" s="2" t="s">
        <v>91</v>
      </c>
      <c r="E128" s="6" t="s">
        <v>61</v>
      </c>
      <c r="F128" s="10" t="s">
        <v>233</v>
      </c>
      <c r="G128" s="5">
        <v>7</v>
      </c>
      <c r="H128" s="11">
        <v>5.18</v>
      </c>
      <c r="I128" s="28">
        <v>0</v>
      </c>
      <c r="J128" s="5">
        <f t="shared" si="18"/>
        <v>5.18</v>
      </c>
      <c r="K128" s="2">
        <v>26</v>
      </c>
      <c r="L128" s="14">
        <v>44365</v>
      </c>
      <c r="M128" s="4">
        <v>44527</v>
      </c>
      <c r="N128" s="2">
        <v>180</v>
      </c>
      <c r="O128" s="2">
        <f t="shared" si="19"/>
        <v>162</v>
      </c>
      <c r="P128" s="2">
        <f t="shared" si="20"/>
        <v>29160</v>
      </c>
      <c r="Q128" s="2">
        <v>1823.92</v>
      </c>
      <c r="R128" s="2">
        <v>81</v>
      </c>
      <c r="S128" s="5">
        <f t="shared" si="21"/>
        <v>0.32286739381453144</v>
      </c>
      <c r="T128" s="2" t="s">
        <v>378</v>
      </c>
      <c r="U128" s="2">
        <v>99.9</v>
      </c>
      <c r="V128" s="2">
        <f t="shared" si="22"/>
        <v>182209.60800000001</v>
      </c>
      <c r="W128" s="2" t="s">
        <v>378</v>
      </c>
      <c r="X128" s="107">
        <v>1714.4848000000002</v>
      </c>
      <c r="Y128" s="2">
        <v>80</v>
      </c>
      <c r="Z128" s="2">
        <v>3.2</v>
      </c>
      <c r="AA128" s="2">
        <v>0</v>
      </c>
      <c r="AB128" s="2">
        <v>0</v>
      </c>
      <c r="AC128" s="2">
        <v>83.2</v>
      </c>
      <c r="AD128" s="5">
        <f t="shared" si="23"/>
        <v>0.31173843377094906</v>
      </c>
      <c r="AE128" s="2">
        <v>151750.144</v>
      </c>
      <c r="AF128" s="2" t="s">
        <v>88</v>
      </c>
      <c r="AG128" s="2" t="s">
        <v>75</v>
      </c>
      <c r="AH128" s="2"/>
    </row>
    <row r="129" spans="1:34" ht="23.25" customHeight="1" x14ac:dyDescent="0.25">
      <c r="A129" s="1">
        <v>252</v>
      </c>
      <c r="B129" s="2" t="s">
        <v>439</v>
      </c>
      <c r="C129" s="1" t="s">
        <v>30</v>
      </c>
      <c r="D129" s="2" t="s">
        <v>91</v>
      </c>
      <c r="E129" s="6" t="s">
        <v>65</v>
      </c>
      <c r="F129" s="10" t="s">
        <v>237</v>
      </c>
      <c r="G129" s="5">
        <v>18</v>
      </c>
      <c r="H129" s="11">
        <v>12.98</v>
      </c>
      <c r="I129" s="28">
        <v>0</v>
      </c>
      <c r="J129" s="5">
        <f t="shared" si="18"/>
        <v>12.98</v>
      </c>
      <c r="K129" s="2">
        <v>48</v>
      </c>
      <c r="L129" s="14">
        <v>44365</v>
      </c>
      <c r="M129" s="4">
        <v>44527</v>
      </c>
      <c r="N129" s="2">
        <v>180</v>
      </c>
      <c r="O129" s="2">
        <f t="shared" si="19"/>
        <v>162</v>
      </c>
      <c r="P129" s="2">
        <f t="shared" si="20"/>
        <v>29160</v>
      </c>
      <c r="Q129" s="2">
        <v>3314.2</v>
      </c>
      <c r="R129" s="2">
        <v>84</v>
      </c>
      <c r="S129" s="5">
        <f t="shared" si="21"/>
        <v>0.60840305017120955</v>
      </c>
      <c r="T129" s="2" t="s">
        <v>378</v>
      </c>
      <c r="U129" s="2">
        <v>99.9</v>
      </c>
      <c r="V129" s="2">
        <f t="shared" si="22"/>
        <v>331088.58</v>
      </c>
      <c r="W129" s="2" t="s">
        <v>378</v>
      </c>
      <c r="X129" s="107">
        <v>3099.2989302080114</v>
      </c>
      <c r="Y129" s="2">
        <v>80</v>
      </c>
      <c r="Z129" s="2">
        <v>3.2</v>
      </c>
      <c r="AA129" s="2">
        <v>0</v>
      </c>
      <c r="AB129" s="2">
        <v>0</v>
      </c>
      <c r="AC129" s="2">
        <v>83.2</v>
      </c>
      <c r="AD129" s="5">
        <f t="shared" si="23"/>
        <v>0.56353406824663799</v>
      </c>
      <c r="AE129" s="2">
        <v>275741.44</v>
      </c>
      <c r="AF129" s="2" t="s">
        <v>88</v>
      </c>
      <c r="AG129" s="2" t="s">
        <v>75</v>
      </c>
      <c r="AH129" s="2"/>
    </row>
    <row r="130" spans="1:34" ht="23.25" customHeight="1" x14ac:dyDescent="0.25">
      <c r="A130" s="1">
        <v>253</v>
      </c>
      <c r="B130" s="2" t="s">
        <v>439</v>
      </c>
      <c r="C130" s="1" t="s">
        <v>29</v>
      </c>
      <c r="D130" s="2" t="s">
        <v>91</v>
      </c>
      <c r="E130" s="25" t="s">
        <v>170</v>
      </c>
      <c r="F130" s="10" t="s">
        <v>242</v>
      </c>
      <c r="G130" s="5">
        <v>28.5</v>
      </c>
      <c r="H130" s="5">
        <v>12.14</v>
      </c>
      <c r="I130" s="28">
        <v>0</v>
      </c>
      <c r="J130" s="5">
        <f t="shared" si="18"/>
        <v>12.14</v>
      </c>
      <c r="K130" s="2">
        <v>51</v>
      </c>
      <c r="L130" s="15">
        <v>44352</v>
      </c>
      <c r="M130" s="4">
        <v>44522</v>
      </c>
      <c r="N130" s="2">
        <v>180</v>
      </c>
      <c r="O130" s="2">
        <f t="shared" si="19"/>
        <v>170</v>
      </c>
      <c r="P130" s="2">
        <f t="shared" si="20"/>
        <v>30600</v>
      </c>
      <c r="Q130" s="2">
        <v>3575.34</v>
      </c>
      <c r="R130" s="2">
        <v>80</v>
      </c>
      <c r="S130" s="5">
        <f t="shared" si="21"/>
        <v>0.62508736185681024</v>
      </c>
      <c r="T130" s="2" t="s">
        <v>378</v>
      </c>
      <c r="U130" s="2">
        <v>99.9</v>
      </c>
      <c r="V130" s="2">
        <f t="shared" si="22"/>
        <v>357176.46600000001</v>
      </c>
      <c r="W130" s="2" t="s">
        <v>378</v>
      </c>
      <c r="X130" s="107">
        <v>2931.7788</v>
      </c>
      <c r="Y130" s="2">
        <v>80</v>
      </c>
      <c r="Z130" s="2">
        <v>0</v>
      </c>
      <c r="AA130" s="2">
        <v>0</v>
      </c>
      <c r="AB130" s="2">
        <v>0</v>
      </c>
      <c r="AC130" s="2">
        <v>80</v>
      </c>
      <c r="AD130" s="5">
        <f t="shared" si="23"/>
        <v>0.51257163672258443</v>
      </c>
      <c r="AE130" s="2">
        <v>286027.2</v>
      </c>
      <c r="AF130" s="2" t="s">
        <v>88</v>
      </c>
      <c r="AG130" s="2" t="s">
        <v>75</v>
      </c>
      <c r="AH130" s="2"/>
    </row>
    <row r="131" spans="1:34" ht="23.25" customHeight="1" x14ac:dyDescent="0.25">
      <c r="A131" s="1">
        <v>254</v>
      </c>
      <c r="B131" s="2" t="s">
        <v>439</v>
      </c>
      <c r="C131" s="1" t="s">
        <v>29</v>
      </c>
      <c r="D131" s="2" t="s">
        <v>91</v>
      </c>
      <c r="E131" s="25" t="s">
        <v>154</v>
      </c>
      <c r="F131" s="10" t="s">
        <v>263</v>
      </c>
      <c r="G131" s="5">
        <v>7</v>
      </c>
      <c r="H131" s="5">
        <v>2.93</v>
      </c>
      <c r="I131" s="28">
        <v>0</v>
      </c>
      <c r="J131" s="5">
        <f t="shared" si="18"/>
        <v>2.93</v>
      </c>
      <c r="K131" s="2">
        <v>14</v>
      </c>
      <c r="L131" s="15">
        <v>44362</v>
      </c>
      <c r="M131" s="4">
        <v>44526</v>
      </c>
      <c r="N131" s="2">
        <v>180</v>
      </c>
      <c r="O131" s="2">
        <f t="shared" si="19"/>
        <v>164</v>
      </c>
      <c r="P131" s="2">
        <f t="shared" si="20"/>
        <v>29520</v>
      </c>
      <c r="Q131" s="2">
        <v>968.79</v>
      </c>
      <c r="R131" s="2">
        <v>80</v>
      </c>
      <c r="S131" s="5">
        <f t="shared" si="21"/>
        <v>0.16937644679757985</v>
      </c>
      <c r="T131" s="2" t="s">
        <v>378</v>
      </c>
      <c r="U131" s="2">
        <v>99.9</v>
      </c>
      <c r="V131" s="2">
        <f t="shared" si="22"/>
        <v>96782.120999999999</v>
      </c>
      <c r="W131" s="2" t="s">
        <v>378</v>
      </c>
      <c r="X131" s="107">
        <v>748.85540172595711</v>
      </c>
      <c r="Y131" s="2">
        <v>80</v>
      </c>
      <c r="Z131" s="2">
        <v>-2.4</v>
      </c>
      <c r="AA131" s="2">
        <v>0</v>
      </c>
      <c r="AB131" s="2">
        <v>0</v>
      </c>
      <c r="AC131" s="2">
        <v>77.599999999999994</v>
      </c>
      <c r="AD131" s="5">
        <f t="shared" si="23"/>
        <v>0.12699688590533692</v>
      </c>
      <c r="AE131" s="2">
        <v>75178.103999999992</v>
      </c>
      <c r="AF131" s="2" t="s">
        <v>88</v>
      </c>
      <c r="AG131" s="2" t="s">
        <v>75</v>
      </c>
      <c r="AH131" s="2"/>
    </row>
    <row r="132" spans="1:34" ht="23.25" customHeight="1" x14ac:dyDescent="0.25">
      <c r="A132" s="1">
        <v>255</v>
      </c>
      <c r="B132" s="2" t="s">
        <v>439</v>
      </c>
      <c r="C132" s="1" t="s">
        <v>29</v>
      </c>
      <c r="D132" s="2" t="s">
        <v>91</v>
      </c>
      <c r="E132" s="25" t="s">
        <v>43</v>
      </c>
      <c r="F132" s="10" t="s">
        <v>264</v>
      </c>
      <c r="G132" s="5">
        <v>3.5</v>
      </c>
      <c r="H132" s="5">
        <v>2.8</v>
      </c>
      <c r="I132" s="28">
        <v>0</v>
      </c>
      <c r="J132" s="5">
        <f t="shared" si="18"/>
        <v>2.8</v>
      </c>
      <c r="K132" s="2">
        <v>14</v>
      </c>
      <c r="L132" s="15">
        <v>44365</v>
      </c>
      <c r="M132" s="4">
        <v>44526</v>
      </c>
      <c r="N132" s="2">
        <v>180</v>
      </c>
      <c r="O132" s="2">
        <f t="shared" si="19"/>
        <v>161</v>
      </c>
      <c r="P132" s="2">
        <f t="shared" si="20"/>
        <v>28980</v>
      </c>
      <c r="Q132" s="2">
        <v>936.73</v>
      </c>
      <c r="R132" s="2">
        <v>75</v>
      </c>
      <c r="S132" s="5">
        <f t="shared" si="21"/>
        <v>0.1535355949903007</v>
      </c>
      <c r="T132" s="2" t="s">
        <v>392</v>
      </c>
      <c r="U132" s="2">
        <v>99.9</v>
      </c>
      <c r="V132" s="2">
        <f t="shared" si="22"/>
        <v>93579.327000000005</v>
      </c>
      <c r="W132" s="2" t="s">
        <v>378</v>
      </c>
      <c r="X132" s="107">
        <v>727.31983221944358</v>
      </c>
      <c r="Y132" s="2">
        <v>80</v>
      </c>
      <c r="Z132" s="2">
        <v>-1.6</v>
      </c>
      <c r="AA132" s="2">
        <v>-4</v>
      </c>
      <c r="AB132" s="2">
        <v>0</v>
      </c>
      <c r="AC132" s="2">
        <v>74.400000000000006</v>
      </c>
      <c r="AD132" s="5">
        <f t="shared" si="23"/>
        <v>0.11825833198739603</v>
      </c>
      <c r="AE132" s="2">
        <v>69692.712</v>
      </c>
      <c r="AF132" s="2" t="s">
        <v>88</v>
      </c>
      <c r="AG132" s="2" t="s">
        <v>75</v>
      </c>
      <c r="AH132" s="2"/>
    </row>
    <row r="133" spans="1:34" ht="23.25" customHeight="1" x14ac:dyDescent="0.25">
      <c r="A133" s="1">
        <v>256</v>
      </c>
      <c r="B133" s="2" t="s">
        <v>439</v>
      </c>
      <c r="C133" s="1" t="s">
        <v>30</v>
      </c>
      <c r="D133" s="2" t="s">
        <v>91</v>
      </c>
      <c r="E133" s="25" t="s">
        <v>174</v>
      </c>
      <c r="F133" s="10" t="s">
        <v>269</v>
      </c>
      <c r="G133" s="5">
        <v>5</v>
      </c>
      <c r="H133" s="5">
        <v>4.21</v>
      </c>
      <c r="I133" s="28">
        <v>0</v>
      </c>
      <c r="J133" s="5">
        <f t="shared" si="18"/>
        <v>4.21</v>
      </c>
      <c r="K133" s="2">
        <v>19</v>
      </c>
      <c r="L133" s="15">
        <v>44357</v>
      </c>
      <c r="M133" s="4">
        <v>44550</v>
      </c>
      <c r="N133" s="2">
        <v>180</v>
      </c>
      <c r="O133" s="2">
        <f t="shared" si="19"/>
        <v>193</v>
      </c>
      <c r="P133" s="2">
        <f t="shared" si="20"/>
        <v>34740</v>
      </c>
      <c r="Q133" s="2">
        <v>1279.94</v>
      </c>
      <c r="R133" s="2">
        <v>75</v>
      </c>
      <c r="S133" s="5">
        <f t="shared" si="21"/>
        <v>0.20978974672732323</v>
      </c>
      <c r="T133" s="2" t="s">
        <v>394</v>
      </c>
      <c r="U133" s="2">
        <v>99.9</v>
      </c>
      <c r="V133" s="2">
        <f t="shared" si="22"/>
        <v>127866.00600000001</v>
      </c>
      <c r="W133" s="2" t="s">
        <v>378</v>
      </c>
      <c r="X133" s="107">
        <v>1154.1508825001383</v>
      </c>
      <c r="Y133" s="2">
        <v>80</v>
      </c>
      <c r="Z133" s="2">
        <v>0</v>
      </c>
      <c r="AA133" s="2">
        <v>-4</v>
      </c>
      <c r="AB133" s="2">
        <v>0</v>
      </c>
      <c r="AC133" s="2">
        <v>76</v>
      </c>
      <c r="AD133" s="5">
        <f t="shared" si="23"/>
        <v>0.19169446089333736</v>
      </c>
      <c r="AE133" s="2">
        <v>97275.44</v>
      </c>
      <c r="AF133" s="2" t="s">
        <v>88</v>
      </c>
      <c r="AG133" s="2" t="s">
        <v>75</v>
      </c>
      <c r="AH133" s="2"/>
    </row>
    <row r="134" spans="1:34" ht="23.25" customHeight="1" x14ac:dyDescent="0.25">
      <c r="A134" s="1">
        <v>257</v>
      </c>
      <c r="B134" s="2" t="s">
        <v>439</v>
      </c>
      <c r="C134" s="1" t="s">
        <v>30</v>
      </c>
      <c r="D134" s="2" t="s">
        <v>91</v>
      </c>
      <c r="E134" s="25" t="s">
        <v>69</v>
      </c>
      <c r="F134" s="2" t="s">
        <v>370</v>
      </c>
      <c r="G134" s="5">
        <v>0</v>
      </c>
      <c r="H134" s="5"/>
      <c r="I134" s="28">
        <v>0</v>
      </c>
      <c r="J134" s="5">
        <f t="shared" si="18"/>
        <v>0</v>
      </c>
      <c r="K134" s="2">
        <v>47</v>
      </c>
      <c r="L134" s="15">
        <v>0</v>
      </c>
      <c r="M134" s="4">
        <v>44526</v>
      </c>
      <c r="N134" s="2">
        <v>180</v>
      </c>
      <c r="O134" s="2">
        <v>0</v>
      </c>
      <c r="P134" s="2">
        <f t="shared" si="20"/>
        <v>0</v>
      </c>
      <c r="Q134" s="2">
        <v>3290.74</v>
      </c>
      <c r="R134" s="2">
        <v>82</v>
      </c>
      <c r="S134" s="5">
        <f t="shared" si="21"/>
        <v>0.58971314190695057</v>
      </c>
      <c r="T134" s="2" t="s">
        <v>378</v>
      </c>
      <c r="U134" s="2">
        <v>99.9</v>
      </c>
      <c r="V134" s="2">
        <f t="shared" si="22"/>
        <v>328744.92599999998</v>
      </c>
      <c r="W134" s="2" t="s">
        <v>378</v>
      </c>
      <c r="X134" s="107">
        <v>2764.3820041304875</v>
      </c>
      <c r="Y134" s="2">
        <v>80</v>
      </c>
      <c r="Z134" s="2">
        <v>0</v>
      </c>
      <c r="AA134" s="2">
        <v>0</v>
      </c>
      <c r="AB134" s="2">
        <v>0</v>
      </c>
      <c r="AC134" s="2">
        <v>80</v>
      </c>
      <c r="AD134" s="5">
        <f t="shared" ref="AD134:AD137" si="24">AC134*X134/457579.56</f>
        <v>0.48330515534924462</v>
      </c>
      <c r="AE134" s="2">
        <v>263259.19999999995</v>
      </c>
      <c r="AF134" s="2" t="s">
        <v>88</v>
      </c>
      <c r="AG134" s="2" t="s">
        <v>75</v>
      </c>
      <c r="AH134" s="2" t="s">
        <v>376</v>
      </c>
    </row>
    <row r="135" spans="1:34" ht="23.25" customHeight="1" x14ac:dyDescent="0.25">
      <c r="A135" s="1">
        <v>258</v>
      </c>
      <c r="B135" s="2" t="s">
        <v>439</v>
      </c>
      <c r="C135" s="1" t="s">
        <v>30</v>
      </c>
      <c r="D135" s="2" t="s">
        <v>91</v>
      </c>
      <c r="E135" s="25" t="s">
        <v>68</v>
      </c>
      <c r="F135" s="2" t="s">
        <v>372</v>
      </c>
      <c r="G135" s="5">
        <v>0</v>
      </c>
      <c r="H135" s="5"/>
      <c r="I135" s="28">
        <v>0</v>
      </c>
      <c r="J135" s="5">
        <f t="shared" ref="J135:J137" si="25">H135-I135</f>
        <v>0</v>
      </c>
      <c r="K135" s="2">
        <v>24</v>
      </c>
      <c r="L135" s="15">
        <v>0</v>
      </c>
      <c r="M135" s="4">
        <v>44526</v>
      </c>
      <c r="N135" s="2">
        <v>180</v>
      </c>
      <c r="O135" s="2">
        <v>0</v>
      </c>
      <c r="P135" s="2">
        <f t="shared" ref="P135:P137" si="26">N135*O135</f>
        <v>0</v>
      </c>
      <c r="Q135" s="2">
        <v>1653.49</v>
      </c>
      <c r="R135" s="2">
        <v>80</v>
      </c>
      <c r="S135" s="5">
        <f t="shared" ref="S135:S137" si="27">R135*Q135/457579.56</f>
        <v>0.28908459110367607</v>
      </c>
      <c r="T135" s="2" t="s">
        <v>378</v>
      </c>
      <c r="U135" s="2">
        <v>99.9</v>
      </c>
      <c r="V135" s="2">
        <f t="shared" ref="V135:V137" si="28">Q135*U135</f>
        <v>165183.65100000001</v>
      </c>
      <c r="W135" s="2" t="s">
        <v>378</v>
      </c>
      <c r="X135" s="107">
        <v>1393.0542150531724</v>
      </c>
      <c r="Y135" s="2">
        <v>80</v>
      </c>
      <c r="Z135" s="2">
        <v>0</v>
      </c>
      <c r="AA135" s="2">
        <v>0</v>
      </c>
      <c r="AB135" s="2">
        <v>0</v>
      </c>
      <c r="AC135" s="2">
        <v>80</v>
      </c>
      <c r="AD135" s="5">
        <f t="shared" si="24"/>
        <v>0.24355182561968852</v>
      </c>
      <c r="AE135" s="2">
        <v>132279.20000000001</v>
      </c>
      <c r="AF135" s="2" t="s">
        <v>88</v>
      </c>
      <c r="AG135" s="2" t="s">
        <v>75</v>
      </c>
      <c r="AH135" s="2" t="s">
        <v>376</v>
      </c>
    </row>
    <row r="136" spans="1:34" ht="23.25" customHeight="1" x14ac:dyDescent="0.25">
      <c r="A136" s="1">
        <v>259</v>
      </c>
      <c r="B136" s="2" t="s">
        <v>439</v>
      </c>
      <c r="C136" s="69" t="s">
        <v>30</v>
      </c>
      <c r="D136" s="70" t="s">
        <v>91</v>
      </c>
      <c r="E136" s="71" t="s">
        <v>183</v>
      </c>
      <c r="F136" s="72" t="s">
        <v>210</v>
      </c>
      <c r="G136" s="73">
        <v>3.5</v>
      </c>
      <c r="H136" s="74">
        <v>2.87</v>
      </c>
      <c r="I136" s="75">
        <v>0</v>
      </c>
      <c r="J136" s="5">
        <f t="shared" si="25"/>
        <v>2.87</v>
      </c>
      <c r="K136" s="70">
        <v>0</v>
      </c>
      <c r="L136" s="76">
        <v>44357</v>
      </c>
      <c r="M136" s="77">
        <v>0</v>
      </c>
      <c r="N136" s="2">
        <v>180</v>
      </c>
      <c r="O136" s="2">
        <v>0</v>
      </c>
      <c r="P136" s="2">
        <f t="shared" si="26"/>
        <v>0</v>
      </c>
      <c r="Q136" s="70">
        <v>0</v>
      </c>
      <c r="R136" s="70">
        <v>0</v>
      </c>
      <c r="S136" s="73">
        <f t="shared" si="27"/>
        <v>0</v>
      </c>
      <c r="T136" s="2" t="s">
        <v>90</v>
      </c>
      <c r="U136" s="2">
        <v>0</v>
      </c>
      <c r="V136" s="2">
        <f t="shared" si="28"/>
        <v>0</v>
      </c>
      <c r="W136" s="2" t="s">
        <v>90</v>
      </c>
      <c r="X136" s="107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5">
        <f t="shared" si="24"/>
        <v>0</v>
      </c>
      <c r="AE136" s="2">
        <v>0</v>
      </c>
      <c r="AF136" s="30" t="s">
        <v>88</v>
      </c>
      <c r="AG136" s="30" t="s">
        <v>75</v>
      </c>
      <c r="AH136" s="30"/>
    </row>
    <row r="137" spans="1:34" ht="23.25" customHeight="1" x14ac:dyDescent="0.25">
      <c r="A137" s="1">
        <v>261</v>
      </c>
      <c r="B137" s="2" t="s">
        <v>439</v>
      </c>
      <c r="C137" s="69" t="s">
        <v>29</v>
      </c>
      <c r="D137" s="70" t="s">
        <v>91</v>
      </c>
      <c r="E137" s="78" t="s">
        <v>33</v>
      </c>
      <c r="F137" s="70" t="s">
        <v>90</v>
      </c>
      <c r="G137" s="73">
        <v>9.5</v>
      </c>
      <c r="H137" s="73">
        <v>7.6</v>
      </c>
      <c r="I137" s="73">
        <v>7.6</v>
      </c>
      <c r="J137" s="5">
        <f t="shared" si="25"/>
        <v>0</v>
      </c>
      <c r="K137" s="70">
        <v>0</v>
      </c>
      <c r="L137" s="79">
        <v>44369</v>
      </c>
      <c r="M137" s="77">
        <v>0</v>
      </c>
      <c r="N137" s="2">
        <v>180</v>
      </c>
      <c r="O137" s="2">
        <v>0</v>
      </c>
      <c r="P137" s="2">
        <f t="shared" si="26"/>
        <v>0</v>
      </c>
      <c r="Q137" s="70">
        <v>0</v>
      </c>
      <c r="R137" s="70">
        <v>0</v>
      </c>
      <c r="S137" s="73">
        <f t="shared" si="27"/>
        <v>0</v>
      </c>
      <c r="T137" s="2" t="s">
        <v>90</v>
      </c>
      <c r="U137" s="2">
        <v>0</v>
      </c>
      <c r="V137" s="2">
        <f t="shared" si="28"/>
        <v>0</v>
      </c>
      <c r="W137" s="2" t="s">
        <v>90</v>
      </c>
      <c r="X137" s="107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5">
        <f t="shared" si="24"/>
        <v>0</v>
      </c>
      <c r="AE137" s="2">
        <v>0</v>
      </c>
      <c r="AF137" s="2" t="s">
        <v>88</v>
      </c>
      <c r="AG137" s="30" t="s">
        <v>75</v>
      </c>
      <c r="AH137" s="30" t="s">
        <v>28</v>
      </c>
    </row>
    <row r="138" spans="1:34" ht="23.25" customHeight="1" x14ac:dyDescent="0.25">
      <c r="A138" s="32"/>
      <c r="C138" s="32"/>
      <c r="E138" s="34"/>
      <c r="F138" s="33"/>
      <c r="G138" s="29"/>
      <c r="H138" s="29"/>
      <c r="I138" s="29"/>
      <c r="J138" s="29"/>
      <c r="L138" s="35"/>
    </row>
  </sheetData>
  <autoFilter ref="A4:AH137" xr:uid="{00000000-0009-0000-0000-000001000000}"/>
  <pageMargins left="0.34" right="0.21" top="0.38" bottom="0.41" header="0.3" footer="0.3"/>
  <pageSetup paperSize="9" scale="9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6"/>
  <sheetViews>
    <sheetView zoomScale="90" zoomScaleNormal="90" workbookViewId="0">
      <pane ySplit="4" topLeftCell="A5" activePane="bottomLeft" state="frozen"/>
      <selection pane="bottomLeft" activeCell="J4" sqref="J4"/>
    </sheetView>
  </sheetViews>
  <sheetFormatPr defaultRowHeight="15" x14ac:dyDescent="0.25"/>
  <cols>
    <col min="1" max="1" width="7.42578125" customWidth="1"/>
    <col min="2" max="2" width="9.140625" customWidth="1"/>
    <col min="3" max="3" width="10" customWidth="1"/>
    <col min="4" max="4" width="9.42578125" customWidth="1"/>
    <col min="5" max="5" width="33.85546875" customWidth="1"/>
    <col min="6" max="6" width="10.28515625" customWidth="1"/>
    <col min="7" max="7" width="13.85546875" customWidth="1"/>
    <col min="8" max="8" width="10.85546875" customWidth="1"/>
    <col min="9" max="9" width="10.7109375" customWidth="1"/>
    <col min="10" max="10" width="13" customWidth="1"/>
    <col min="11" max="11" width="8.28515625" customWidth="1"/>
    <col min="12" max="12" width="13.85546875" customWidth="1"/>
    <col min="13" max="16" width="12.140625" customWidth="1"/>
    <col min="17" max="17" width="9.85546875" customWidth="1"/>
    <col min="18" max="18" width="8.28515625" customWidth="1"/>
    <col min="19" max="19" width="13.140625" bestFit="1" customWidth="1"/>
    <col min="20" max="20" width="9.140625" customWidth="1"/>
    <col min="21" max="21" width="7.7109375" customWidth="1"/>
    <col min="22" max="22" width="12" customWidth="1"/>
    <col min="23" max="23" width="8.5703125" customWidth="1"/>
    <col min="24" max="24" width="9.42578125" customWidth="1"/>
    <col min="25" max="25" width="11.42578125" customWidth="1"/>
    <col min="26" max="26" width="11.140625" customWidth="1"/>
    <col min="27" max="27" width="10.5703125" customWidth="1"/>
    <col min="28" max="28" width="10.7109375" customWidth="1"/>
    <col min="29" max="30" width="9.85546875" customWidth="1"/>
    <col min="31" max="31" width="12.140625" customWidth="1"/>
    <col min="32" max="33" width="13.85546875" customWidth="1"/>
    <col min="34" max="34" width="28.28515625" bestFit="1" customWidth="1"/>
  </cols>
  <sheetData>
    <row r="1" spans="1:34" ht="25.5" customHeight="1" x14ac:dyDescent="0.3">
      <c r="A1" s="41" t="s">
        <v>438</v>
      </c>
    </row>
    <row r="2" spans="1:34" ht="19.5" customHeight="1" x14ac:dyDescent="0.25">
      <c r="A2" s="27"/>
      <c r="P2" s="89">
        <f>+P3/N3</f>
        <v>157.63999999999999</v>
      </c>
      <c r="V2" s="89">
        <f>+V3/Q3</f>
        <v>99.90000000000002</v>
      </c>
    </row>
    <row r="3" spans="1:34" ht="19.5" customHeight="1" x14ac:dyDescent="0.35">
      <c r="A3" s="8"/>
      <c r="G3" s="85">
        <f>SUBTOTAL(9,G5:G34)</f>
        <v>177</v>
      </c>
      <c r="H3" s="85">
        <f t="shared" ref="H3:I3" si="0">SUBTOTAL(9,H5:H34)</f>
        <v>180.85</v>
      </c>
      <c r="I3" s="85">
        <f t="shared" si="0"/>
        <v>0</v>
      </c>
      <c r="J3" s="85">
        <f>SUBTOTAL(9,J5:J34)</f>
        <v>180.85</v>
      </c>
      <c r="K3" s="85">
        <f>SUBTOTAL(9,K5:K34)</f>
        <v>1324</v>
      </c>
      <c r="N3" s="85">
        <f>SUBTOTAL(9,N5:N34)</f>
        <v>4500</v>
      </c>
      <c r="P3" s="85">
        <f>SUBTOTAL(9,P5:P34)</f>
        <v>709380</v>
      </c>
      <c r="Q3" s="85">
        <f>SUBTOTAL(9,Q5:Q34)</f>
        <v>92472.540000000008</v>
      </c>
      <c r="S3" s="85">
        <f>SUBTOTAL(9,S5:S34)</f>
        <v>82.086891632910692</v>
      </c>
      <c r="V3" s="85">
        <f>SUBTOTAL(9,V5:V34)</f>
        <v>9238006.7460000031</v>
      </c>
      <c r="X3" s="85">
        <f>SUBTOTAL(9,X5:X34)</f>
        <v>82724.354759999973</v>
      </c>
      <c r="AD3" s="85">
        <f t="shared" ref="AD3:AE3" si="1">SUBTOTAL(9,AD5:AD34)</f>
        <v>72.390544780981031</v>
      </c>
      <c r="AE3" s="85">
        <f t="shared" si="1"/>
        <v>7477865.5880000005</v>
      </c>
    </row>
    <row r="4" spans="1:34" s="7" customFormat="1" ht="76.5" customHeight="1" x14ac:dyDescent="0.25">
      <c r="A4" s="81" t="s">
        <v>0</v>
      </c>
      <c r="B4" s="81" t="s">
        <v>4</v>
      </c>
      <c r="C4" s="81" t="s">
        <v>1</v>
      </c>
      <c r="D4" s="81" t="s">
        <v>5</v>
      </c>
      <c r="E4" s="81" t="s">
        <v>2</v>
      </c>
      <c r="F4" s="81" t="s">
        <v>10</v>
      </c>
      <c r="G4" s="81" t="s">
        <v>444</v>
      </c>
      <c r="H4" s="81" t="s">
        <v>6</v>
      </c>
      <c r="I4" s="81" t="s">
        <v>96</v>
      </c>
      <c r="J4" s="81" t="s">
        <v>445</v>
      </c>
      <c r="K4" s="81" t="s">
        <v>11</v>
      </c>
      <c r="L4" s="53" t="s">
        <v>7</v>
      </c>
      <c r="M4" s="53" t="s">
        <v>12</v>
      </c>
      <c r="N4" s="53" t="s">
        <v>442</v>
      </c>
      <c r="O4" s="53" t="s">
        <v>440</v>
      </c>
      <c r="P4" s="53" t="s">
        <v>441</v>
      </c>
      <c r="Q4" s="53" t="s">
        <v>13</v>
      </c>
      <c r="R4" s="53" t="s">
        <v>14</v>
      </c>
      <c r="S4" s="53" t="s">
        <v>428</v>
      </c>
      <c r="T4" s="53" t="s">
        <v>15</v>
      </c>
      <c r="U4" s="53" t="s">
        <v>413</v>
      </c>
      <c r="V4" s="53" t="s">
        <v>429</v>
      </c>
      <c r="W4" s="53" t="s">
        <v>17</v>
      </c>
      <c r="X4" s="53" t="s">
        <v>18</v>
      </c>
      <c r="Y4" s="82" t="s">
        <v>22</v>
      </c>
      <c r="Z4" s="83" t="s">
        <v>383</v>
      </c>
      <c r="AA4" s="82" t="s">
        <v>19</v>
      </c>
      <c r="AB4" s="82" t="s">
        <v>20</v>
      </c>
      <c r="AC4" s="82" t="s">
        <v>21</v>
      </c>
      <c r="AD4" s="82" t="s">
        <v>430</v>
      </c>
      <c r="AE4" s="82" t="s">
        <v>431</v>
      </c>
      <c r="AF4" s="82" t="s">
        <v>3</v>
      </c>
      <c r="AG4" s="82" t="s">
        <v>8</v>
      </c>
      <c r="AH4" s="82" t="s">
        <v>9</v>
      </c>
    </row>
    <row r="5" spans="1:34" ht="23.25" customHeight="1" x14ac:dyDescent="0.25">
      <c r="A5" s="1">
        <v>1</v>
      </c>
      <c r="B5" s="2" t="s">
        <v>439</v>
      </c>
      <c r="C5" s="1" t="s">
        <v>76</v>
      </c>
      <c r="D5" s="2" t="s">
        <v>92</v>
      </c>
      <c r="E5" s="18" t="s">
        <v>179</v>
      </c>
      <c r="F5" s="10" t="s">
        <v>321</v>
      </c>
      <c r="G5" s="11">
        <v>1.5</v>
      </c>
      <c r="H5" s="11">
        <v>1.33</v>
      </c>
      <c r="I5" s="11">
        <v>0</v>
      </c>
      <c r="J5" s="11">
        <f>H5-I5</f>
        <v>1.33</v>
      </c>
      <c r="K5" s="2">
        <v>9</v>
      </c>
      <c r="L5" s="14">
        <v>44362</v>
      </c>
      <c r="M5" s="4">
        <v>44498</v>
      </c>
      <c r="N5" s="2">
        <v>180</v>
      </c>
      <c r="O5" s="2">
        <f>M5-L5</f>
        <v>136</v>
      </c>
      <c r="P5" s="2">
        <f>N5*O5</f>
        <v>24480</v>
      </c>
      <c r="Q5" s="36">
        <v>617.64</v>
      </c>
      <c r="R5" s="2">
        <v>80</v>
      </c>
      <c r="S5" s="5">
        <f>R5*Q5/92472.54</f>
        <v>0.53433376005460653</v>
      </c>
      <c r="T5" s="51" t="s">
        <v>361</v>
      </c>
      <c r="U5" s="40">
        <v>99.9</v>
      </c>
      <c r="V5" s="114">
        <f>Q5*U5</f>
        <v>61702.236000000004</v>
      </c>
      <c r="W5" s="40" t="s">
        <v>378</v>
      </c>
      <c r="X5" s="5">
        <v>543.52319999999997</v>
      </c>
      <c r="Y5" s="2">
        <v>80</v>
      </c>
      <c r="Z5" s="2">
        <v>0</v>
      </c>
      <c r="AA5" s="2">
        <v>0</v>
      </c>
      <c r="AB5" s="40" t="s">
        <v>90</v>
      </c>
      <c r="AC5" s="2">
        <v>80</v>
      </c>
      <c r="AD5" s="5">
        <f>AC5*X5/92472.54</f>
        <v>0.47021370884805375</v>
      </c>
      <c r="AE5" s="5">
        <v>49411.199999999997</v>
      </c>
      <c r="AF5" s="2" t="s">
        <v>88</v>
      </c>
      <c r="AG5" s="2" t="s">
        <v>87</v>
      </c>
      <c r="AH5" s="2"/>
    </row>
    <row r="6" spans="1:34" ht="23.25" customHeight="1" x14ac:dyDescent="0.25">
      <c r="A6" s="1">
        <v>2</v>
      </c>
      <c r="B6" s="2" t="s">
        <v>439</v>
      </c>
      <c r="C6" s="1" t="s">
        <v>76</v>
      </c>
      <c r="D6" s="2" t="s">
        <v>92</v>
      </c>
      <c r="E6" s="13" t="s">
        <v>77</v>
      </c>
      <c r="F6" s="10" t="s">
        <v>325</v>
      </c>
      <c r="G6" s="11">
        <v>10.5</v>
      </c>
      <c r="H6" s="11">
        <v>17.93</v>
      </c>
      <c r="I6" s="11">
        <v>0</v>
      </c>
      <c r="J6" s="11">
        <f t="shared" ref="J6:J34" si="2">H6-I6</f>
        <v>17.93</v>
      </c>
      <c r="K6" s="2">
        <v>131</v>
      </c>
      <c r="L6" s="15">
        <v>44365</v>
      </c>
      <c r="M6" s="4">
        <v>44502</v>
      </c>
      <c r="N6" s="2">
        <v>180</v>
      </c>
      <c r="O6" s="2">
        <f t="shared" ref="O6:O29" si="3">M6-L6</f>
        <v>137</v>
      </c>
      <c r="P6" s="2">
        <f t="shared" ref="P6:P34" si="4">N6*O6</f>
        <v>24660</v>
      </c>
      <c r="Q6" s="36">
        <v>9161.4599999999991</v>
      </c>
      <c r="R6" s="2">
        <v>80</v>
      </c>
      <c r="S6" s="5">
        <f t="shared" ref="S6:S34" si="5">R6*Q6/92472.54</f>
        <v>7.9257777498055093</v>
      </c>
      <c r="T6" s="58" t="s">
        <v>361</v>
      </c>
      <c r="U6" s="40">
        <v>99.9</v>
      </c>
      <c r="V6" s="114">
        <f t="shared" ref="V6:V34" si="6">Q6*U6</f>
        <v>915229.85399999993</v>
      </c>
      <c r="W6" s="40" t="s">
        <v>378</v>
      </c>
      <c r="X6" s="5">
        <v>8153.6993999999995</v>
      </c>
      <c r="Y6" s="2">
        <v>80</v>
      </c>
      <c r="Z6" s="2">
        <v>0</v>
      </c>
      <c r="AA6" s="2">
        <v>0</v>
      </c>
      <c r="AB6" s="40" t="s">
        <v>90</v>
      </c>
      <c r="AC6" s="2">
        <v>80</v>
      </c>
      <c r="AD6" s="5">
        <f t="shared" ref="AD6:AD34" si="7">AC6*X6/92472.54</f>
        <v>7.0539421973269034</v>
      </c>
      <c r="AE6" s="5">
        <v>732916.79999999993</v>
      </c>
      <c r="AF6" s="2" t="s">
        <v>88</v>
      </c>
      <c r="AG6" s="2" t="s">
        <v>87</v>
      </c>
      <c r="AH6" s="2"/>
    </row>
    <row r="7" spans="1:34" ht="23.25" customHeight="1" x14ac:dyDescent="0.25">
      <c r="A7" s="1">
        <v>3</v>
      </c>
      <c r="B7" s="2" t="s">
        <v>439</v>
      </c>
      <c r="C7" s="1" t="s">
        <v>76</v>
      </c>
      <c r="D7" s="2" t="s">
        <v>92</v>
      </c>
      <c r="E7" s="13" t="s">
        <v>78</v>
      </c>
      <c r="F7" s="10" t="s">
        <v>326</v>
      </c>
      <c r="G7" s="11">
        <v>10.5</v>
      </c>
      <c r="H7" s="11">
        <v>7.96</v>
      </c>
      <c r="I7" s="11">
        <v>0</v>
      </c>
      <c r="J7" s="11">
        <f t="shared" si="2"/>
        <v>7.96</v>
      </c>
      <c r="K7" s="2">
        <v>41</v>
      </c>
      <c r="L7" s="15">
        <v>44360</v>
      </c>
      <c r="M7" s="4">
        <v>44498</v>
      </c>
      <c r="N7" s="2">
        <v>180</v>
      </c>
      <c r="O7" s="2">
        <f t="shared" si="3"/>
        <v>138</v>
      </c>
      <c r="P7" s="2">
        <f t="shared" si="4"/>
        <v>24840</v>
      </c>
      <c r="Q7" s="36">
        <v>2890.92</v>
      </c>
      <c r="R7" s="2">
        <v>81</v>
      </c>
      <c r="S7" s="5">
        <f t="shared" si="5"/>
        <v>2.5322600633658383</v>
      </c>
      <c r="T7" s="59" t="s">
        <v>361</v>
      </c>
      <c r="U7" s="40">
        <v>99.9</v>
      </c>
      <c r="V7" s="114">
        <f t="shared" si="6"/>
        <v>288802.908</v>
      </c>
      <c r="W7" s="40" t="s">
        <v>378</v>
      </c>
      <c r="X7" s="5">
        <v>2659.6464000000001</v>
      </c>
      <c r="Y7" s="2">
        <v>80</v>
      </c>
      <c r="Z7" s="2">
        <v>1.6</v>
      </c>
      <c r="AA7" s="2">
        <v>0</v>
      </c>
      <c r="AB7" s="40" t="s">
        <v>90</v>
      </c>
      <c r="AC7" s="2">
        <v>81.599999999999994</v>
      </c>
      <c r="AD7" s="5">
        <f t="shared" si="7"/>
        <v>2.3469361416913608</v>
      </c>
      <c r="AE7" s="5">
        <v>235899.07199999999</v>
      </c>
      <c r="AF7" s="2" t="s">
        <v>88</v>
      </c>
      <c r="AG7" s="2" t="s">
        <v>87</v>
      </c>
      <c r="AH7" s="2"/>
    </row>
    <row r="8" spans="1:34" ht="23.25" customHeight="1" x14ac:dyDescent="0.25">
      <c r="A8" s="1">
        <v>4</v>
      </c>
      <c r="B8" s="2" t="s">
        <v>439</v>
      </c>
      <c r="C8" s="1" t="s">
        <v>76</v>
      </c>
      <c r="D8" s="2" t="s">
        <v>92</v>
      </c>
      <c r="E8" s="13" t="s">
        <v>190</v>
      </c>
      <c r="F8" s="10" t="s">
        <v>327</v>
      </c>
      <c r="G8" s="11">
        <v>15</v>
      </c>
      <c r="H8" s="11">
        <v>10.37</v>
      </c>
      <c r="I8" s="11">
        <v>0</v>
      </c>
      <c r="J8" s="11">
        <f t="shared" si="2"/>
        <v>10.37</v>
      </c>
      <c r="K8" s="2">
        <v>43</v>
      </c>
      <c r="L8" s="15">
        <v>44362</v>
      </c>
      <c r="M8" s="4">
        <v>44498</v>
      </c>
      <c r="N8" s="2">
        <v>180</v>
      </c>
      <c r="O8" s="2">
        <f t="shared" si="3"/>
        <v>136</v>
      </c>
      <c r="P8" s="2">
        <f t="shared" si="4"/>
        <v>24480</v>
      </c>
      <c r="Q8" s="36">
        <v>3016.89</v>
      </c>
      <c r="R8" s="2">
        <v>84</v>
      </c>
      <c r="S8" s="5">
        <f t="shared" si="5"/>
        <v>2.7404758212546123</v>
      </c>
      <c r="T8" s="60" t="s">
        <v>361</v>
      </c>
      <c r="U8" s="40">
        <v>99.9</v>
      </c>
      <c r="V8" s="114">
        <f t="shared" si="6"/>
        <v>301387.31099999999</v>
      </c>
      <c r="W8" s="40" t="s">
        <v>378</v>
      </c>
      <c r="X8" s="5">
        <v>2775.5388000000003</v>
      </c>
      <c r="Y8" s="2">
        <v>80</v>
      </c>
      <c r="Z8" s="2">
        <v>1.6</v>
      </c>
      <c r="AA8" s="2">
        <v>0</v>
      </c>
      <c r="AB8" s="40" t="s">
        <v>90</v>
      </c>
      <c r="AC8" s="2">
        <v>81.599999999999994</v>
      </c>
      <c r="AD8" s="5">
        <f t="shared" si="7"/>
        <v>2.4492023911098366</v>
      </c>
      <c r="AE8" s="5">
        <v>246178.22399999996</v>
      </c>
      <c r="AF8" s="2" t="s">
        <v>88</v>
      </c>
      <c r="AG8" s="2" t="s">
        <v>87</v>
      </c>
      <c r="AH8" s="2"/>
    </row>
    <row r="9" spans="1:34" ht="23.25" customHeight="1" x14ac:dyDescent="0.25">
      <c r="A9" s="1">
        <v>5</v>
      </c>
      <c r="B9" s="2" t="s">
        <v>439</v>
      </c>
      <c r="C9" s="1" t="s">
        <v>76</v>
      </c>
      <c r="D9" s="2" t="s">
        <v>92</v>
      </c>
      <c r="E9" s="13" t="s">
        <v>388</v>
      </c>
      <c r="F9" s="10" t="s">
        <v>328</v>
      </c>
      <c r="G9" s="11">
        <v>23</v>
      </c>
      <c r="H9" s="11">
        <v>18.12</v>
      </c>
      <c r="I9" s="11">
        <v>0</v>
      </c>
      <c r="J9" s="11">
        <f t="shared" si="2"/>
        <v>18.12</v>
      </c>
      <c r="K9" s="2">
        <v>88</v>
      </c>
      <c r="L9" s="15">
        <v>44365</v>
      </c>
      <c r="M9" s="4">
        <v>44498</v>
      </c>
      <c r="N9" s="2">
        <v>180</v>
      </c>
      <c r="O9" s="2">
        <f t="shared" si="3"/>
        <v>133</v>
      </c>
      <c r="P9" s="2">
        <f t="shared" si="4"/>
        <v>23940</v>
      </c>
      <c r="Q9" s="36">
        <v>6145.65</v>
      </c>
      <c r="R9" s="2">
        <v>86</v>
      </c>
      <c r="S9" s="5">
        <f t="shared" si="5"/>
        <v>5.7154902417517679</v>
      </c>
      <c r="T9" s="59" t="s">
        <v>361</v>
      </c>
      <c r="U9" s="40">
        <v>99.9</v>
      </c>
      <c r="V9" s="114">
        <f t="shared" si="6"/>
        <v>613950.43500000006</v>
      </c>
      <c r="W9" s="40" t="s">
        <v>378</v>
      </c>
      <c r="X9" s="5">
        <v>5408.1719999999996</v>
      </c>
      <c r="Y9" s="2">
        <v>80</v>
      </c>
      <c r="Z9" s="2">
        <v>0</v>
      </c>
      <c r="AA9" s="2">
        <v>2</v>
      </c>
      <c r="AB9" s="40" t="s">
        <v>90</v>
      </c>
      <c r="AC9" s="2">
        <v>82</v>
      </c>
      <c r="AD9" s="5">
        <f t="shared" si="7"/>
        <v>4.7956950679628791</v>
      </c>
      <c r="AE9" s="5">
        <v>503943.3</v>
      </c>
      <c r="AF9" s="2" t="s">
        <v>88</v>
      </c>
      <c r="AG9" s="2" t="s">
        <v>87</v>
      </c>
      <c r="AH9" s="2"/>
    </row>
    <row r="10" spans="1:34" ht="24" customHeight="1" x14ac:dyDescent="0.25">
      <c r="A10" s="1">
        <v>6</v>
      </c>
      <c r="B10" s="2" t="s">
        <v>439</v>
      </c>
      <c r="C10" s="1" t="s">
        <v>76</v>
      </c>
      <c r="D10" s="2" t="s">
        <v>92</v>
      </c>
      <c r="E10" s="13" t="s">
        <v>189</v>
      </c>
      <c r="F10" s="10" t="s">
        <v>339</v>
      </c>
      <c r="G10" s="11">
        <v>15.5</v>
      </c>
      <c r="H10" s="11">
        <v>14.43</v>
      </c>
      <c r="I10" s="11">
        <v>0</v>
      </c>
      <c r="J10" s="11">
        <f t="shared" si="2"/>
        <v>14.43</v>
      </c>
      <c r="K10" s="2">
        <v>101</v>
      </c>
      <c r="L10" s="15">
        <v>44365</v>
      </c>
      <c r="M10" s="4">
        <v>44498</v>
      </c>
      <c r="N10" s="2">
        <v>180</v>
      </c>
      <c r="O10" s="2">
        <f t="shared" si="3"/>
        <v>133</v>
      </c>
      <c r="P10" s="2">
        <f t="shared" si="4"/>
        <v>23940</v>
      </c>
      <c r="Q10" s="36">
        <v>7097.43</v>
      </c>
      <c r="R10" s="2">
        <v>80</v>
      </c>
      <c r="S10" s="5">
        <f t="shared" si="5"/>
        <v>6.1401406298561723</v>
      </c>
      <c r="T10" s="51" t="s">
        <v>361</v>
      </c>
      <c r="U10" s="40">
        <v>99.9</v>
      </c>
      <c r="V10" s="114">
        <f t="shared" si="6"/>
        <v>709033.2570000001</v>
      </c>
      <c r="W10" s="40" t="s">
        <v>378</v>
      </c>
      <c r="X10" s="5">
        <v>6032.8155000000006</v>
      </c>
      <c r="Y10" s="2">
        <v>80</v>
      </c>
      <c r="Z10" s="2">
        <v>0</v>
      </c>
      <c r="AA10" s="2">
        <v>0</v>
      </c>
      <c r="AB10" s="40" t="s">
        <v>90</v>
      </c>
      <c r="AC10" s="2">
        <v>80</v>
      </c>
      <c r="AD10" s="5">
        <f t="shared" si="7"/>
        <v>5.2191195353777466</v>
      </c>
      <c r="AE10" s="5">
        <v>567794.4</v>
      </c>
      <c r="AF10" s="2" t="s">
        <v>88</v>
      </c>
      <c r="AG10" s="2" t="s">
        <v>87</v>
      </c>
      <c r="AH10" s="2"/>
    </row>
    <row r="11" spans="1:34" ht="23.25" customHeight="1" x14ac:dyDescent="0.25">
      <c r="A11" s="1">
        <v>7</v>
      </c>
      <c r="B11" s="2" t="s">
        <v>439</v>
      </c>
      <c r="C11" s="1" t="s">
        <v>76</v>
      </c>
      <c r="D11" s="2" t="s">
        <v>92</v>
      </c>
      <c r="E11" s="13" t="s">
        <v>357</v>
      </c>
      <c r="F11" s="10" t="s">
        <v>358</v>
      </c>
      <c r="G11" s="11">
        <v>15</v>
      </c>
      <c r="H11" s="11">
        <v>14</v>
      </c>
      <c r="I11" s="11">
        <v>0</v>
      </c>
      <c r="J11" s="11">
        <f t="shared" si="2"/>
        <v>14</v>
      </c>
      <c r="K11" s="2">
        <v>111</v>
      </c>
      <c r="L11" s="15">
        <v>44365</v>
      </c>
      <c r="M11" s="4">
        <v>44498</v>
      </c>
      <c r="N11" s="2">
        <v>180</v>
      </c>
      <c r="O11" s="2">
        <f t="shared" si="3"/>
        <v>133</v>
      </c>
      <c r="P11" s="2">
        <f t="shared" si="4"/>
        <v>23940</v>
      </c>
      <c r="Q11" s="36">
        <v>7801.36</v>
      </c>
      <c r="R11" s="2">
        <v>80</v>
      </c>
      <c r="S11" s="5">
        <f t="shared" si="5"/>
        <v>6.74912574046306</v>
      </c>
      <c r="T11" s="59" t="s">
        <v>361</v>
      </c>
      <c r="U11" s="40">
        <v>99.9</v>
      </c>
      <c r="V11" s="114">
        <f t="shared" si="6"/>
        <v>779355.86400000006</v>
      </c>
      <c r="W11" s="40" t="s">
        <v>378</v>
      </c>
      <c r="X11" s="5">
        <v>7333.2783999999992</v>
      </c>
      <c r="Y11" s="2">
        <v>80</v>
      </c>
      <c r="Z11" s="2">
        <v>3.2</v>
      </c>
      <c r="AA11" s="2">
        <v>0</v>
      </c>
      <c r="AB11" s="40" t="s">
        <v>90</v>
      </c>
      <c r="AC11" s="2">
        <v>83.2</v>
      </c>
      <c r="AD11" s="5">
        <f t="shared" si="7"/>
        <v>6.5979453238766883</v>
      </c>
      <c r="AE11" s="5">
        <v>649073.152</v>
      </c>
      <c r="AF11" s="2" t="s">
        <v>88</v>
      </c>
      <c r="AG11" s="2" t="s">
        <v>87</v>
      </c>
      <c r="AH11" s="2"/>
    </row>
    <row r="12" spans="1:34" ht="23.25" customHeight="1" x14ac:dyDescent="0.25">
      <c r="A12" s="1">
        <v>8</v>
      </c>
      <c r="B12" s="2" t="s">
        <v>439</v>
      </c>
      <c r="C12" s="1" t="s">
        <v>76</v>
      </c>
      <c r="D12" s="2" t="s">
        <v>92</v>
      </c>
      <c r="E12" s="13" t="s">
        <v>198</v>
      </c>
      <c r="F12" s="10" t="s">
        <v>340</v>
      </c>
      <c r="G12" s="11">
        <v>2.5</v>
      </c>
      <c r="H12" s="11">
        <v>3.08</v>
      </c>
      <c r="I12" s="11">
        <v>0</v>
      </c>
      <c r="J12" s="11">
        <f t="shared" si="2"/>
        <v>3.08</v>
      </c>
      <c r="K12" s="2">
        <v>28</v>
      </c>
      <c r="L12" s="15">
        <v>44363</v>
      </c>
      <c r="M12" s="4">
        <v>44502</v>
      </c>
      <c r="N12" s="2">
        <v>180</v>
      </c>
      <c r="O12" s="2">
        <f t="shared" si="3"/>
        <v>139</v>
      </c>
      <c r="P12" s="2">
        <f t="shared" si="4"/>
        <v>25020</v>
      </c>
      <c r="Q12" s="36">
        <v>1948.29</v>
      </c>
      <c r="R12" s="2">
        <v>80</v>
      </c>
      <c r="S12" s="5">
        <f t="shared" si="5"/>
        <v>1.6855079356531142</v>
      </c>
      <c r="T12" s="52" t="s">
        <v>361</v>
      </c>
      <c r="U12" s="40">
        <v>99.9</v>
      </c>
      <c r="V12" s="114">
        <f t="shared" si="6"/>
        <v>194634.171</v>
      </c>
      <c r="W12" s="40" t="s">
        <v>378</v>
      </c>
      <c r="X12" s="5">
        <v>1792.4268</v>
      </c>
      <c r="Y12" s="2">
        <v>80</v>
      </c>
      <c r="Z12" s="2">
        <v>1.6</v>
      </c>
      <c r="AA12" s="2">
        <v>0</v>
      </c>
      <c r="AB12" s="40" t="s">
        <v>90</v>
      </c>
      <c r="AC12" s="2">
        <v>81.599999999999994</v>
      </c>
      <c r="AD12" s="5">
        <f t="shared" si="7"/>
        <v>1.581680646816882</v>
      </c>
      <c r="AE12" s="5">
        <v>158980.46399999998</v>
      </c>
      <c r="AF12" s="2" t="s">
        <v>88</v>
      </c>
      <c r="AG12" s="2" t="s">
        <v>87</v>
      </c>
      <c r="AH12" s="2"/>
    </row>
    <row r="13" spans="1:34" ht="23.25" customHeight="1" x14ac:dyDescent="0.25">
      <c r="A13" s="1">
        <v>9</v>
      </c>
      <c r="B13" s="2" t="s">
        <v>439</v>
      </c>
      <c r="C13" s="1" t="s">
        <v>76</v>
      </c>
      <c r="D13" s="2" t="s">
        <v>92</v>
      </c>
      <c r="E13" s="13" t="s">
        <v>190</v>
      </c>
      <c r="F13" s="10" t="s">
        <v>359</v>
      </c>
      <c r="G13" s="11">
        <v>0</v>
      </c>
      <c r="H13" s="11">
        <v>0</v>
      </c>
      <c r="I13" s="11">
        <v>0</v>
      </c>
      <c r="J13" s="11">
        <f t="shared" si="2"/>
        <v>0</v>
      </c>
      <c r="K13" s="2">
        <v>2</v>
      </c>
      <c r="L13" s="15">
        <v>44362</v>
      </c>
      <c r="M13" s="4">
        <v>44498</v>
      </c>
      <c r="N13" s="2">
        <v>180</v>
      </c>
      <c r="O13" s="2">
        <f t="shared" si="3"/>
        <v>136</v>
      </c>
      <c r="P13" s="2">
        <f t="shared" si="4"/>
        <v>24480</v>
      </c>
      <c r="Q13" s="36">
        <v>140.57</v>
      </c>
      <c r="R13" s="2">
        <v>80</v>
      </c>
      <c r="S13" s="5">
        <f t="shared" si="5"/>
        <v>0.12161015583653266</v>
      </c>
      <c r="T13" s="60" t="s">
        <v>361</v>
      </c>
      <c r="U13" s="40">
        <v>99.9</v>
      </c>
      <c r="V13" s="114">
        <f t="shared" si="6"/>
        <v>14042.942999999999</v>
      </c>
      <c r="W13" s="40" t="s">
        <v>378</v>
      </c>
      <c r="X13" s="5">
        <v>99.804699999999997</v>
      </c>
      <c r="Y13" s="2">
        <v>80</v>
      </c>
      <c r="Z13" s="2">
        <v>-11.2</v>
      </c>
      <c r="AA13" s="2">
        <v>0</v>
      </c>
      <c r="AB13" s="40" t="s">
        <v>90</v>
      </c>
      <c r="AC13" s="2">
        <v>68.8</v>
      </c>
      <c r="AD13" s="5">
        <f t="shared" si="7"/>
        <v>7.4255161153786844E-2</v>
      </c>
      <c r="AE13" s="5">
        <v>9671.2159999999985</v>
      </c>
      <c r="AF13" s="2" t="s">
        <v>88</v>
      </c>
      <c r="AG13" s="2" t="s">
        <v>87</v>
      </c>
      <c r="AH13" s="2" t="s">
        <v>360</v>
      </c>
    </row>
    <row r="14" spans="1:34" ht="23.25" customHeight="1" x14ac:dyDescent="0.25">
      <c r="A14" s="1">
        <v>10</v>
      </c>
      <c r="B14" s="2" t="s">
        <v>439</v>
      </c>
      <c r="C14" s="1" t="s">
        <v>76</v>
      </c>
      <c r="D14" s="2" t="s">
        <v>92</v>
      </c>
      <c r="E14" s="18" t="s">
        <v>178</v>
      </c>
      <c r="F14" s="10" t="s">
        <v>322</v>
      </c>
      <c r="G14" s="11">
        <v>1</v>
      </c>
      <c r="H14" s="11">
        <v>1.29</v>
      </c>
      <c r="I14" s="11">
        <v>0</v>
      </c>
      <c r="J14" s="11">
        <f t="shared" si="2"/>
        <v>1.29</v>
      </c>
      <c r="K14" s="2">
        <v>10</v>
      </c>
      <c r="L14" s="14">
        <v>44362</v>
      </c>
      <c r="M14" s="4">
        <v>44519</v>
      </c>
      <c r="N14" s="2">
        <v>180</v>
      </c>
      <c r="O14" s="2">
        <f t="shared" si="3"/>
        <v>157</v>
      </c>
      <c r="P14" s="2">
        <f t="shared" si="4"/>
        <v>28260</v>
      </c>
      <c r="Q14" s="36">
        <v>708.8</v>
      </c>
      <c r="R14" s="2">
        <v>80</v>
      </c>
      <c r="S14" s="5">
        <f t="shared" si="5"/>
        <v>0.61319825323279753</v>
      </c>
      <c r="T14" s="61" t="s">
        <v>361</v>
      </c>
      <c r="U14" s="40">
        <v>99.9</v>
      </c>
      <c r="V14" s="114">
        <f t="shared" si="6"/>
        <v>70809.119999999995</v>
      </c>
      <c r="W14" s="40" t="s">
        <v>378</v>
      </c>
      <c r="X14" s="5">
        <v>616.65599999999995</v>
      </c>
      <c r="Y14" s="2">
        <v>80</v>
      </c>
      <c r="Z14" s="2">
        <v>0</v>
      </c>
      <c r="AA14" s="2">
        <v>0</v>
      </c>
      <c r="AB14" s="40" t="s">
        <v>90</v>
      </c>
      <c r="AC14" s="2">
        <v>80</v>
      </c>
      <c r="AD14" s="5">
        <f t="shared" si="7"/>
        <v>0.53348248031253387</v>
      </c>
      <c r="AE14" s="5">
        <v>56704</v>
      </c>
      <c r="AF14" s="2" t="s">
        <v>88</v>
      </c>
      <c r="AG14" s="2" t="s">
        <v>87</v>
      </c>
      <c r="AH14" s="2"/>
    </row>
    <row r="15" spans="1:34" ht="23.25" customHeight="1" x14ac:dyDescent="0.25">
      <c r="A15" s="1">
        <v>11</v>
      </c>
      <c r="B15" s="2" t="s">
        <v>439</v>
      </c>
      <c r="C15" s="1" t="s">
        <v>76</v>
      </c>
      <c r="D15" s="2" t="s">
        <v>92</v>
      </c>
      <c r="E15" s="13" t="s">
        <v>187</v>
      </c>
      <c r="F15" s="10" t="s">
        <v>323</v>
      </c>
      <c r="G15" s="11">
        <v>2</v>
      </c>
      <c r="H15" s="19">
        <v>2.87</v>
      </c>
      <c r="I15" s="11">
        <v>0</v>
      </c>
      <c r="J15" s="11">
        <f t="shared" si="2"/>
        <v>2.87</v>
      </c>
      <c r="K15" s="2">
        <v>18</v>
      </c>
      <c r="L15" s="15">
        <v>44365</v>
      </c>
      <c r="M15" s="4">
        <v>44519</v>
      </c>
      <c r="N15" s="2">
        <v>180</v>
      </c>
      <c r="O15" s="2">
        <f t="shared" si="3"/>
        <v>154</v>
      </c>
      <c r="P15" s="2">
        <f t="shared" si="4"/>
        <v>27720</v>
      </c>
      <c r="Q15" s="36">
        <v>1264.96</v>
      </c>
      <c r="R15" s="2">
        <v>80</v>
      </c>
      <c r="S15" s="5">
        <f t="shared" si="5"/>
        <v>1.0943443318416475</v>
      </c>
      <c r="T15" s="61" t="s">
        <v>361</v>
      </c>
      <c r="U15" s="40">
        <v>99.9</v>
      </c>
      <c r="V15" s="114">
        <f t="shared" si="6"/>
        <v>126369.50400000002</v>
      </c>
      <c r="W15" s="40" t="s">
        <v>378</v>
      </c>
      <c r="X15" s="5">
        <v>1151.1135999999999</v>
      </c>
      <c r="Y15" s="2">
        <v>80</v>
      </c>
      <c r="Z15" s="2">
        <v>0.8</v>
      </c>
      <c r="AA15" s="2">
        <v>0</v>
      </c>
      <c r="AB15" s="40" t="s">
        <v>90</v>
      </c>
      <c r="AC15" s="2">
        <v>80.8</v>
      </c>
      <c r="AD15" s="5">
        <f t="shared" si="7"/>
        <v>1.005811875395658</v>
      </c>
      <c r="AE15" s="5">
        <v>102208.768</v>
      </c>
      <c r="AF15" s="2" t="s">
        <v>88</v>
      </c>
      <c r="AG15" s="2" t="s">
        <v>87</v>
      </c>
      <c r="AH15" s="2"/>
    </row>
    <row r="16" spans="1:34" ht="23.25" customHeight="1" x14ac:dyDescent="0.25">
      <c r="A16" s="1">
        <v>12</v>
      </c>
      <c r="B16" s="2" t="s">
        <v>439</v>
      </c>
      <c r="C16" s="1" t="s">
        <v>76</v>
      </c>
      <c r="D16" s="2" t="s">
        <v>92</v>
      </c>
      <c r="E16" s="13" t="s">
        <v>186</v>
      </c>
      <c r="F16" s="10" t="s">
        <v>324</v>
      </c>
      <c r="G16" s="11">
        <v>7</v>
      </c>
      <c r="H16" s="11">
        <v>2.52</v>
      </c>
      <c r="I16" s="11">
        <v>0</v>
      </c>
      <c r="J16" s="11">
        <f t="shared" si="2"/>
        <v>2.52</v>
      </c>
      <c r="K16" s="2">
        <v>22</v>
      </c>
      <c r="L16" s="15">
        <v>44365</v>
      </c>
      <c r="M16" s="4">
        <v>44519</v>
      </c>
      <c r="N16" s="2">
        <v>180</v>
      </c>
      <c r="O16" s="2">
        <f t="shared" si="3"/>
        <v>154</v>
      </c>
      <c r="P16" s="2">
        <f t="shared" si="4"/>
        <v>27720</v>
      </c>
      <c r="Q16" s="36">
        <v>1537.19</v>
      </c>
      <c r="R16" s="2">
        <v>92</v>
      </c>
      <c r="S16" s="5">
        <f t="shared" si="5"/>
        <v>1.5293348706545751</v>
      </c>
      <c r="T16" s="61" t="s">
        <v>361</v>
      </c>
      <c r="U16" s="40">
        <v>99.9</v>
      </c>
      <c r="V16" s="114">
        <f t="shared" si="6"/>
        <v>153565.28100000002</v>
      </c>
      <c r="W16" s="40" t="s">
        <v>378</v>
      </c>
      <c r="X16" s="5">
        <v>1383.471</v>
      </c>
      <c r="Y16" s="2">
        <v>80</v>
      </c>
      <c r="Z16" s="2">
        <v>0</v>
      </c>
      <c r="AA16" s="2">
        <v>2</v>
      </c>
      <c r="AB16" s="40" t="s">
        <v>90</v>
      </c>
      <c r="AC16" s="2">
        <v>82</v>
      </c>
      <c r="AD16" s="5">
        <f t="shared" si="7"/>
        <v>1.226792537546822</v>
      </c>
      <c r="AE16" s="5">
        <v>126049.58</v>
      </c>
      <c r="AF16" s="2" t="s">
        <v>88</v>
      </c>
      <c r="AG16" s="2" t="s">
        <v>87</v>
      </c>
      <c r="AH16" s="2"/>
    </row>
    <row r="17" spans="1:34" ht="23.25" customHeight="1" x14ac:dyDescent="0.25">
      <c r="A17" s="1">
        <v>13</v>
      </c>
      <c r="B17" s="2" t="s">
        <v>439</v>
      </c>
      <c r="C17" s="1" t="s">
        <v>76</v>
      </c>
      <c r="D17" s="2" t="s">
        <v>92</v>
      </c>
      <c r="E17" s="13" t="s">
        <v>103</v>
      </c>
      <c r="F17" s="10" t="s">
        <v>329</v>
      </c>
      <c r="G17" s="11">
        <v>9</v>
      </c>
      <c r="H17" s="11">
        <v>9.6999999999999993</v>
      </c>
      <c r="I17" s="11">
        <v>0</v>
      </c>
      <c r="J17" s="11">
        <f t="shared" si="2"/>
        <v>9.6999999999999993</v>
      </c>
      <c r="K17" s="2">
        <v>65</v>
      </c>
      <c r="L17" s="15">
        <v>44365</v>
      </c>
      <c r="M17" s="4">
        <v>44519</v>
      </c>
      <c r="N17" s="2">
        <v>180</v>
      </c>
      <c r="O17" s="2">
        <f t="shared" si="3"/>
        <v>154</v>
      </c>
      <c r="P17" s="2">
        <f t="shared" si="4"/>
        <v>27720</v>
      </c>
      <c r="Q17" s="37">
        <v>4546.9399999999996</v>
      </c>
      <c r="R17" s="2">
        <v>89</v>
      </c>
      <c r="S17" s="5">
        <f t="shared" si="5"/>
        <v>4.3761927594937911</v>
      </c>
      <c r="T17" s="61" t="s">
        <v>361</v>
      </c>
      <c r="U17" s="40">
        <v>99.9</v>
      </c>
      <c r="V17" s="114">
        <f t="shared" si="6"/>
        <v>454239.30599999998</v>
      </c>
      <c r="W17" s="40" t="s">
        <v>378</v>
      </c>
      <c r="X17" s="5">
        <v>4046.7765999999997</v>
      </c>
      <c r="Y17" s="2">
        <v>80</v>
      </c>
      <c r="Z17" s="2">
        <v>0</v>
      </c>
      <c r="AA17" s="2">
        <v>2</v>
      </c>
      <c r="AB17" s="40" t="s">
        <v>90</v>
      </c>
      <c r="AC17" s="2">
        <v>82</v>
      </c>
      <c r="AD17" s="5">
        <f t="shared" si="7"/>
        <v>3.5884780627849091</v>
      </c>
      <c r="AE17" s="5">
        <v>372849.07999999996</v>
      </c>
      <c r="AF17" s="2" t="s">
        <v>88</v>
      </c>
      <c r="AG17" s="2" t="s">
        <v>87</v>
      </c>
      <c r="AH17" s="2"/>
    </row>
    <row r="18" spans="1:34" ht="23.25" customHeight="1" x14ac:dyDescent="0.25">
      <c r="A18" s="1">
        <v>14</v>
      </c>
      <c r="B18" s="2" t="s">
        <v>439</v>
      </c>
      <c r="C18" s="1" t="s">
        <v>76</v>
      </c>
      <c r="D18" s="2" t="s">
        <v>92</v>
      </c>
      <c r="E18" s="13" t="s">
        <v>79</v>
      </c>
      <c r="F18" s="10" t="s">
        <v>341</v>
      </c>
      <c r="G18" s="11">
        <v>10.5</v>
      </c>
      <c r="H18" s="11">
        <v>9.84</v>
      </c>
      <c r="I18" s="11">
        <v>0</v>
      </c>
      <c r="J18" s="11">
        <f t="shared" si="2"/>
        <v>9.84</v>
      </c>
      <c r="K18" s="2">
        <v>71</v>
      </c>
      <c r="L18" s="15">
        <v>44363</v>
      </c>
      <c r="M18" s="4">
        <v>44519</v>
      </c>
      <c r="N18" s="2">
        <v>180</v>
      </c>
      <c r="O18" s="2">
        <f t="shared" si="3"/>
        <v>156</v>
      </c>
      <c r="P18" s="2">
        <f t="shared" si="4"/>
        <v>28080</v>
      </c>
      <c r="Q18" s="37">
        <v>4966.3900000000003</v>
      </c>
      <c r="R18" s="2">
        <v>85</v>
      </c>
      <c r="S18" s="5">
        <f t="shared" si="5"/>
        <v>4.5650649371153866</v>
      </c>
      <c r="T18" s="61" t="s">
        <v>361</v>
      </c>
      <c r="U18" s="40">
        <v>99.9</v>
      </c>
      <c r="V18" s="114">
        <f t="shared" si="6"/>
        <v>496142.36100000003</v>
      </c>
      <c r="W18" s="40" t="s">
        <v>378</v>
      </c>
      <c r="X18" s="5">
        <v>4618.7426999999998</v>
      </c>
      <c r="Y18" s="2">
        <v>80</v>
      </c>
      <c r="Z18" s="2">
        <v>2.4</v>
      </c>
      <c r="AA18" s="2">
        <v>2</v>
      </c>
      <c r="AB18" s="40" t="s">
        <v>90</v>
      </c>
      <c r="AC18" s="2">
        <v>84.4</v>
      </c>
      <c r="AD18" s="5">
        <f t="shared" si="7"/>
        <v>4.2155420828713046</v>
      </c>
      <c r="AE18" s="5">
        <v>419163.31600000005</v>
      </c>
      <c r="AF18" s="2" t="s">
        <v>88</v>
      </c>
      <c r="AG18" s="2" t="s">
        <v>87</v>
      </c>
      <c r="AH18" s="2"/>
    </row>
    <row r="19" spans="1:34" ht="23.25" customHeight="1" x14ac:dyDescent="0.25">
      <c r="A19" s="1">
        <v>15</v>
      </c>
      <c r="B19" s="2" t="s">
        <v>439</v>
      </c>
      <c r="C19" s="1" t="s">
        <v>76</v>
      </c>
      <c r="D19" s="2" t="s">
        <v>92</v>
      </c>
      <c r="E19" s="13" t="s">
        <v>190</v>
      </c>
      <c r="F19" s="10" t="s">
        <v>363</v>
      </c>
      <c r="G19" s="12">
        <v>0</v>
      </c>
      <c r="H19" s="12">
        <v>0</v>
      </c>
      <c r="I19" s="11">
        <v>0</v>
      </c>
      <c r="J19" s="11">
        <f t="shared" si="2"/>
        <v>0</v>
      </c>
      <c r="K19" s="2">
        <v>26</v>
      </c>
      <c r="L19" s="80">
        <v>44377</v>
      </c>
      <c r="M19" s="4">
        <v>44519</v>
      </c>
      <c r="N19" s="2">
        <v>180</v>
      </c>
      <c r="O19" s="2">
        <f t="shared" si="3"/>
        <v>142</v>
      </c>
      <c r="P19" s="2">
        <f t="shared" si="4"/>
        <v>25560</v>
      </c>
      <c r="Q19" s="37">
        <v>1778.46</v>
      </c>
      <c r="R19" s="2">
        <v>85</v>
      </c>
      <c r="S19" s="5">
        <f t="shared" si="5"/>
        <v>1.6347458391431664</v>
      </c>
      <c r="T19" s="61" t="s">
        <v>361</v>
      </c>
      <c r="U19" s="40">
        <v>99.9</v>
      </c>
      <c r="V19" s="114">
        <f t="shared" si="6"/>
        <v>177668.15400000001</v>
      </c>
      <c r="W19" s="40" t="s">
        <v>378</v>
      </c>
      <c r="X19" s="5">
        <v>1387.1988000000001</v>
      </c>
      <c r="Y19" s="2">
        <v>80</v>
      </c>
      <c r="Z19" s="2">
        <v>-7</v>
      </c>
      <c r="AA19" s="2">
        <v>2</v>
      </c>
      <c r="AB19" s="40" t="s">
        <v>90</v>
      </c>
      <c r="AC19" s="2">
        <v>75</v>
      </c>
      <c r="AD19" s="5">
        <f t="shared" si="7"/>
        <v>1.1250897834102969</v>
      </c>
      <c r="AE19" s="5">
        <v>133384.5</v>
      </c>
      <c r="AF19" s="2" t="s">
        <v>88</v>
      </c>
      <c r="AG19" s="2" t="s">
        <v>87</v>
      </c>
      <c r="AH19" s="2" t="s">
        <v>362</v>
      </c>
    </row>
    <row r="20" spans="1:34" ht="23.25" customHeight="1" x14ac:dyDescent="0.25">
      <c r="A20" s="1">
        <v>16</v>
      </c>
      <c r="B20" s="2" t="s">
        <v>439</v>
      </c>
      <c r="C20" s="1" t="s">
        <v>76</v>
      </c>
      <c r="D20" s="2" t="s">
        <v>92</v>
      </c>
      <c r="E20" s="13" t="s">
        <v>78</v>
      </c>
      <c r="F20" s="10" t="s">
        <v>364</v>
      </c>
      <c r="G20" s="12">
        <v>0</v>
      </c>
      <c r="H20" s="12">
        <v>0</v>
      </c>
      <c r="I20" s="11">
        <v>0</v>
      </c>
      <c r="J20" s="11">
        <f t="shared" si="2"/>
        <v>0</v>
      </c>
      <c r="K20" s="2">
        <v>16</v>
      </c>
      <c r="L20" s="80">
        <v>44377</v>
      </c>
      <c r="M20" s="4">
        <v>44519</v>
      </c>
      <c r="N20" s="2">
        <v>180</v>
      </c>
      <c r="O20" s="2">
        <f t="shared" si="3"/>
        <v>142</v>
      </c>
      <c r="P20" s="2">
        <f t="shared" si="4"/>
        <v>25560</v>
      </c>
      <c r="Q20" s="37">
        <v>1128.05</v>
      </c>
      <c r="R20" s="2">
        <v>90</v>
      </c>
      <c r="S20" s="5">
        <f t="shared" si="5"/>
        <v>1.0978880865606158</v>
      </c>
      <c r="T20" s="61" t="s">
        <v>361</v>
      </c>
      <c r="U20" s="40">
        <v>99.9</v>
      </c>
      <c r="V20" s="114">
        <f t="shared" si="6"/>
        <v>112692.19500000001</v>
      </c>
      <c r="W20" s="40" t="s">
        <v>378</v>
      </c>
      <c r="X20" s="5">
        <v>1049.0864999999999</v>
      </c>
      <c r="Y20" s="2">
        <v>80</v>
      </c>
      <c r="Z20" s="2">
        <v>2.4</v>
      </c>
      <c r="AA20" s="2">
        <v>2</v>
      </c>
      <c r="AB20" s="40" t="s">
        <v>90</v>
      </c>
      <c r="AC20" s="2">
        <v>84.4</v>
      </c>
      <c r="AD20" s="5">
        <f t="shared" si="7"/>
        <v>0.95750479655906495</v>
      </c>
      <c r="AE20" s="5">
        <v>95207.42</v>
      </c>
      <c r="AF20" s="2" t="s">
        <v>88</v>
      </c>
      <c r="AG20" s="2" t="s">
        <v>87</v>
      </c>
      <c r="AH20" s="2" t="s">
        <v>360</v>
      </c>
    </row>
    <row r="21" spans="1:34" ht="23.25" customHeight="1" x14ac:dyDescent="0.25">
      <c r="A21" s="1">
        <v>17</v>
      </c>
      <c r="B21" s="2" t="s">
        <v>439</v>
      </c>
      <c r="C21" s="1" t="s">
        <v>76</v>
      </c>
      <c r="D21" s="2" t="s">
        <v>92</v>
      </c>
      <c r="E21" s="18" t="s">
        <v>109</v>
      </c>
      <c r="F21" s="10" t="s">
        <v>332</v>
      </c>
      <c r="G21" s="11">
        <v>4</v>
      </c>
      <c r="H21" s="11">
        <v>7.15</v>
      </c>
      <c r="I21" s="11">
        <v>0</v>
      </c>
      <c r="J21" s="11">
        <f t="shared" si="2"/>
        <v>7.15</v>
      </c>
      <c r="K21" s="2">
        <v>40</v>
      </c>
      <c r="L21" s="14">
        <v>44365</v>
      </c>
      <c r="M21" s="4">
        <v>44553</v>
      </c>
      <c r="N21" s="2">
        <v>180</v>
      </c>
      <c r="O21" s="2">
        <f t="shared" si="3"/>
        <v>188</v>
      </c>
      <c r="P21" s="2">
        <f t="shared" si="4"/>
        <v>33840</v>
      </c>
      <c r="Q21" s="36">
        <v>2755.78</v>
      </c>
      <c r="R21" s="2">
        <v>82</v>
      </c>
      <c r="S21" s="5">
        <f t="shared" si="5"/>
        <v>2.4436871745925877</v>
      </c>
      <c r="T21" s="57" t="s">
        <v>361</v>
      </c>
      <c r="U21" s="40">
        <v>99.9</v>
      </c>
      <c r="V21" s="114">
        <f t="shared" si="6"/>
        <v>275302.42200000002</v>
      </c>
      <c r="W21" s="40" t="s">
        <v>378</v>
      </c>
      <c r="X21" s="5">
        <v>2463.7784326151213</v>
      </c>
      <c r="Y21" s="2">
        <v>80</v>
      </c>
      <c r="Z21" s="2">
        <v>0</v>
      </c>
      <c r="AA21" s="2">
        <v>0</v>
      </c>
      <c r="AB21" s="40" t="s">
        <v>90</v>
      </c>
      <c r="AC21" s="2">
        <v>80</v>
      </c>
      <c r="AD21" s="5">
        <f t="shared" si="7"/>
        <v>2.1314681591876865</v>
      </c>
      <c r="AE21" s="5">
        <v>220462.40000000002</v>
      </c>
      <c r="AF21" s="2" t="s">
        <v>88</v>
      </c>
      <c r="AG21" s="2" t="s">
        <v>87</v>
      </c>
      <c r="AH21" s="2"/>
    </row>
    <row r="22" spans="1:34" ht="23.25" customHeight="1" x14ac:dyDescent="0.25">
      <c r="A22" s="1">
        <v>18</v>
      </c>
      <c r="B22" s="2" t="s">
        <v>439</v>
      </c>
      <c r="C22" s="1" t="s">
        <v>76</v>
      </c>
      <c r="D22" s="2" t="s">
        <v>92</v>
      </c>
      <c r="E22" s="18" t="s">
        <v>108</v>
      </c>
      <c r="F22" s="10" t="s">
        <v>337</v>
      </c>
      <c r="G22" s="11">
        <v>2.5</v>
      </c>
      <c r="H22" s="11">
        <v>4.83</v>
      </c>
      <c r="I22" s="11">
        <v>0</v>
      </c>
      <c r="J22" s="11">
        <f t="shared" si="2"/>
        <v>4.83</v>
      </c>
      <c r="K22" s="2">
        <v>31</v>
      </c>
      <c r="L22" s="14">
        <v>44365</v>
      </c>
      <c r="M22" s="4">
        <v>44553</v>
      </c>
      <c r="N22" s="2">
        <v>180</v>
      </c>
      <c r="O22" s="2">
        <f t="shared" si="3"/>
        <v>188</v>
      </c>
      <c r="P22" s="2">
        <f t="shared" si="4"/>
        <v>33840</v>
      </c>
      <c r="Q22" s="36">
        <v>2133.06</v>
      </c>
      <c r="R22" s="2">
        <v>72</v>
      </c>
      <c r="S22" s="5">
        <f t="shared" si="5"/>
        <v>1.6608208231330082</v>
      </c>
      <c r="T22" s="57" t="s">
        <v>394</v>
      </c>
      <c r="U22" s="40">
        <v>99.9</v>
      </c>
      <c r="V22" s="114">
        <f t="shared" si="6"/>
        <v>213092.69400000002</v>
      </c>
      <c r="W22" s="40" t="s">
        <v>378</v>
      </c>
      <c r="X22" s="5">
        <v>1839.1523121368439</v>
      </c>
      <c r="Y22" s="2">
        <v>80</v>
      </c>
      <c r="Z22" s="2">
        <v>0</v>
      </c>
      <c r="AA22" s="2">
        <v>-8</v>
      </c>
      <c r="AB22" s="40" t="s">
        <v>90</v>
      </c>
      <c r="AC22" s="2">
        <v>72</v>
      </c>
      <c r="AD22" s="5">
        <f t="shared" si="7"/>
        <v>1.4319814993062023</v>
      </c>
      <c r="AE22" s="5">
        <v>153580.32</v>
      </c>
      <c r="AF22" s="2" t="s">
        <v>88</v>
      </c>
      <c r="AG22" s="2" t="s">
        <v>87</v>
      </c>
      <c r="AH22" s="2"/>
    </row>
    <row r="23" spans="1:34" ht="23.25" customHeight="1" x14ac:dyDescent="0.25">
      <c r="A23" s="1">
        <v>19</v>
      </c>
      <c r="B23" s="2" t="s">
        <v>439</v>
      </c>
      <c r="C23" s="1" t="s">
        <v>76</v>
      </c>
      <c r="D23" s="2" t="s">
        <v>92</v>
      </c>
      <c r="E23" s="18" t="s">
        <v>110</v>
      </c>
      <c r="F23" s="10" t="s">
        <v>338</v>
      </c>
      <c r="G23" s="11">
        <v>3</v>
      </c>
      <c r="H23" s="11">
        <v>5.19</v>
      </c>
      <c r="I23" s="11">
        <v>0</v>
      </c>
      <c r="J23" s="11">
        <f t="shared" si="2"/>
        <v>5.19</v>
      </c>
      <c r="K23" s="2">
        <v>41</v>
      </c>
      <c r="L23" s="14">
        <v>44365</v>
      </c>
      <c r="M23" s="4">
        <v>44553</v>
      </c>
      <c r="N23" s="2">
        <v>180</v>
      </c>
      <c r="O23" s="2">
        <f t="shared" si="3"/>
        <v>188</v>
      </c>
      <c r="P23" s="2">
        <f t="shared" si="4"/>
        <v>33840</v>
      </c>
      <c r="Q23" s="36">
        <v>2878.8</v>
      </c>
      <c r="R23" s="2">
        <v>80</v>
      </c>
      <c r="S23" s="5">
        <f t="shared" si="5"/>
        <v>2.4905123185758713</v>
      </c>
      <c r="T23" s="57" t="s">
        <v>394</v>
      </c>
      <c r="U23" s="40">
        <v>99.9</v>
      </c>
      <c r="V23" s="114">
        <f t="shared" si="6"/>
        <v>287592.12000000005</v>
      </c>
      <c r="W23" s="40" t="s">
        <v>378</v>
      </c>
      <c r="X23" s="5">
        <v>2604.9625910635887</v>
      </c>
      <c r="Y23" s="2">
        <v>80</v>
      </c>
      <c r="Z23" s="2">
        <v>0</v>
      </c>
      <c r="AA23" s="2">
        <v>0</v>
      </c>
      <c r="AB23" s="40" t="s">
        <v>90</v>
      </c>
      <c r="AC23" s="2">
        <v>80</v>
      </c>
      <c r="AD23" s="5">
        <f t="shared" si="7"/>
        <v>2.2536096368185312</v>
      </c>
      <c r="AE23" s="5">
        <v>230304</v>
      </c>
      <c r="AF23" s="2" t="s">
        <v>88</v>
      </c>
      <c r="AG23" s="2" t="s">
        <v>87</v>
      </c>
      <c r="AH23" s="2"/>
    </row>
    <row r="24" spans="1:34" ht="23.25" customHeight="1" x14ac:dyDescent="0.25">
      <c r="A24" s="1">
        <v>20</v>
      </c>
      <c r="B24" s="2" t="s">
        <v>439</v>
      </c>
      <c r="C24" s="1" t="s">
        <v>76</v>
      </c>
      <c r="D24" s="2" t="s">
        <v>92</v>
      </c>
      <c r="E24" s="13" t="s">
        <v>97</v>
      </c>
      <c r="F24" s="10" t="s">
        <v>330</v>
      </c>
      <c r="G24" s="11">
        <v>18</v>
      </c>
      <c r="H24" s="11">
        <v>13.33</v>
      </c>
      <c r="I24" s="11">
        <v>0</v>
      </c>
      <c r="J24" s="11">
        <f t="shared" si="2"/>
        <v>13.33</v>
      </c>
      <c r="K24" s="2">
        <v>93</v>
      </c>
      <c r="L24" s="15">
        <v>44362</v>
      </c>
      <c r="M24" s="4">
        <v>44519</v>
      </c>
      <c r="N24" s="2">
        <v>180</v>
      </c>
      <c r="O24" s="2">
        <f t="shared" si="3"/>
        <v>157</v>
      </c>
      <c r="P24" s="2">
        <f t="shared" si="4"/>
        <v>28260</v>
      </c>
      <c r="Q24" s="37">
        <v>6512.56</v>
      </c>
      <c r="R24" s="2">
        <v>81</v>
      </c>
      <c r="S24" s="5">
        <f t="shared" si="5"/>
        <v>5.7045838688977293</v>
      </c>
      <c r="T24" s="61" t="s">
        <v>361</v>
      </c>
      <c r="U24" s="40">
        <v>99.9</v>
      </c>
      <c r="V24" s="114">
        <f t="shared" si="6"/>
        <v>650604.74400000006</v>
      </c>
      <c r="W24" s="40" t="s">
        <v>378</v>
      </c>
      <c r="X24" s="5">
        <v>5665.927200000001</v>
      </c>
      <c r="Y24" s="2">
        <v>80</v>
      </c>
      <c r="Z24" s="2">
        <v>0</v>
      </c>
      <c r="AA24" s="2">
        <v>0</v>
      </c>
      <c r="AB24" s="40" t="s">
        <v>90</v>
      </c>
      <c r="AC24" s="2">
        <v>80</v>
      </c>
      <c r="AD24" s="5">
        <f t="shared" si="7"/>
        <v>4.9017165095713837</v>
      </c>
      <c r="AE24" s="5">
        <v>521004.80000000005</v>
      </c>
      <c r="AF24" s="2" t="s">
        <v>88</v>
      </c>
      <c r="AG24" s="2" t="s">
        <v>87</v>
      </c>
      <c r="AH24" s="2"/>
    </row>
    <row r="25" spans="1:34" ht="26.25" customHeight="1" x14ac:dyDescent="0.25">
      <c r="A25" s="1">
        <v>21</v>
      </c>
      <c r="B25" s="2" t="s">
        <v>439</v>
      </c>
      <c r="C25" s="1" t="s">
        <v>76</v>
      </c>
      <c r="D25" s="2" t="s">
        <v>92</v>
      </c>
      <c r="E25" s="18" t="s">
        <v>112</v>
      </c>
      <c r="F25" s="10" t="s">
        <v>331</v>
      </c>
      <c r="G25" s="11">
        <v>11</v>
      </c>
      <c r="H25" s="11">
        <v>17.760000000000002</v>
      </c>
      <c r="I25" s="11">
        <v>0</v>
      </c>
      <c r="J25" s="11">
        <f t="shared" si="2"/>
        <v>17.760000000000002</v>
      </c>
      <c r="K25" s="2">
        <v>140</v>
      </c>
      <c r="L25" s="14">
        <v>44365</v>
      </c>
      <c r="M25" s="4">
        <v>44553</v>
      </c>
      <c r="N25" s="2">
        <v>180</v>
      </c>
      <c r="O25" s="2">
        <f t="shared" si="3"/>
        <v>188</v>
      </c>
      <c r="P25" s="2">
        <f t="shared" si="4"/>
        <v>33840</v>
      </c>
      <c r="Q25" s="36">
        <v>9842.76</v>
      </c>
      <c r="R25" s="2">
        <v>80</v>
      </c>
      <c r="S25" s="5">
        <f t="shared" si="5"/>
        <v>8.5151851565881085</v>
      </c>
      <c r="T25" s="57" t="s">
        <v>361</v>
      </c>
      <c r="U25" s="40">
        <v>99.9</v>
      </c>
      <c r="V25" s="114">
        <f t="shared" si="6"/>
        <v>983291.72400000005</v>
      </c>
      <c r="W25" s="40" t="s">
        <v>378</v>
      </c>
      <c r="X25" s="5">
        <v>8766.8154342987382</v>
      </c>
      <c r="Y25" s="2">
        <v>80</v>
      </c>
      <c r="Z25" s="2">
        <v>0</v>
      </c>
      <c r="AA25" s="2">
        <v>0</v>
      </c>
      <c r="AB25" s="40" t="s">
        <v>90</v>
      </c>
      <c r="AC25" s="2">
        <v>80</v>
      </c>
      <c r="AD25" s="5">
        <f t="shared" si="7"/>
        <v>7.584362176532613</v>
      </c>
      <c r="AE25" s="5">
        <v>787420.8</v>
      </c>
      <c r="AF25" s="2" t="s">
        <v>88</v>
      </c>
      <c r="AG25" s="2" t="s">
        <v>87</v>
      </c>
      <c r="AH25" s="2"/>
    </row>
    <row r="26" spans="1:34" ht="23.25" customHeight="1" x14ac:dyDescent="0.25">
      <c r="A26" s="1">
        <v>22</v>
      </c>
      <c r="B26" s="2" t="s">
        <v>439</v>
      </c>
      <c r="C26" s="1" t="s">
        <v>76</v>
      </c>
      <c r="D26" s="2" t="s">
        <v>92</v>
      </c>
      <c r="E26" s="18" t="s">
        <v>106</v>
      </c>
      <c r="F26" s="10" t="s">
        <v>333</v>
      </c>
      <c r="G26" s="11">
        <v>4</v>
      </c>
      <c r="H26" s="11">
        <v>3.92</v>
      </c>
      <c r="I26" s="11">
        <v>0</v>
      </c>
      <c r="J26" s="11">
        <f t="shared" si="2"/>
        <v>3.92</v>
      </c>
      <c r="K26" s="2">
        <v>28</v>
      </c>
      <c r="L26" s="14">
        <v>44365</v>
      </c>
      <c r="M26" s="4">
        <v>44553</v>
      </c>
      <c r="N26" s="2">
        <v>180</v>
      </c>
      <c r="O26" s="2">
        <f t="shared" si="3"/>
        <v>188</v>
      </c>
      <c r="P26" s="2">
        <f t="shared" si="4"/>
        <v>33840</v>
      </c>
      <c r="Q26" s="36">
        <v>1916.12</v>
      </c>
      <c r="R26" s="2">
        <v>81</v>
      </c>
      <c r="S26" s="5">
        <f t="shared" si="5"/>
        <v>1.6783979330512606</v>
      </c>
      <c r="T26" s="57" t="s">
        <v>361</v>
      </c>
      <c r="U26" s="40">
        <v>99.9</v>
      </c>
      <c r="V26" s="114">
        <f t="shared" si="6"/>
        <v>191420.38800000001</v>
      </c>
      <c r="W26" s="40" t="s">
        <v>378</v>
      </c>
      <c r="X26" s="5">
        <v>1716.2589763212902</v>
      </c>
      <c r="Y26" s="2">
        <v>80</v>
      </c>
      <c r="Z26" s="2">
        <v>0</v>
      </c>
      <c r="AA26" s="2">
        <v>0</v>
      </c>
      <c r="AB26" s="40" t="s">
        <v>90</v>
      </c>
      <c r="AC26" s="2">
        <v>80</v>
      </c>
      <c r="AD26" s="5">
        <f t="shared" si="7"/>
        <v>1.4847728645250062</v>
      </c>
      <c r="AE26" s="5">
        <v>153289.59999999998</v>
      </c>
      <c r="AF26" s="2" t="s">
        <v>88</v>
      </c>
      <c r="AG26" s="2" t="s">
        <v>87</v>
      </c>
      <c r="AH26" s="2"/>
    </row>
    <row r="27" spans="1:34" ht="23.25" customHeight="1" x14ac:dyDescent="0.25">
      <c r="A27" s="1">
        <v>23</v>
      </c>
      <c r="B27" s="2" t="s">
        <v>439</v>
      </c>
      <c r="C27" s="1" t="s">
        <v>76</v>
      </c>
      <c r="D27" s="2" t="s">
        <v>92</v>
      </c>
      <c r="E27" s="18" t="s">
        <v>111</v>
      </c>
      <c r="F27" s="10" t="s">
        <v>334</v>
      </c>
      <c r="G27" s="11">
        <v>4</v>
      </c>
      <c r="H27" s="11">
        <v>6.94</v>
      </c>
      <c r="I27" s="11">
        <v>0</v>
      </c>
      <c r="J27" s="11">
        <f t="shared" si="2"/>
        <v>6.94</v>
      </c>
      <c r="K27" s="2">
        <v>55</v>
      </c>
      <c r="L27" s="14">
        <v>44365</v>
      </c>
      <c r="M27" s="4">
        <v>44553</v>
      </c>
      <c r="N27" s="2">
        <v>180</v>
      </c>
      <c r="O27" s="2">
        <f t="shared" si="3"/>
        <v>188</v>
      </c>
      <c r="P27" s="2">
        <f t="shared" si="4"/>
        <v>33840</v>
      </c>
      <c r="Q27" s="36">
        <v>3869.36</v>
      </c>
      <c r="R27" s="2">
        <v>81</v>
      </c>
      <c r="S27" s="5">
        <f t="shared" si="5"/>
        <v>3.3893105996655879</v>
      </c>
      <c r="T27" s="57" t="s">
        <v>361</v>
      </c>
      <c r="U27" s="40">
        <v>99.9</v>
      </c>
      <c r="V27" s="114">
        <f t="shared" si="6"/>
        <v>386549.06400000001</v>
      </c>
      <c r="W27" s="40" t="s">
        <v>378</v>
      </c>
      <c r="X27" s="5">
        <v>3525.5468094307648</v>
      </c>
      <c r="Y27" s="2">
        <v>80</v>
      </c>
      <c r="Z27" s="2">
        <v>0.8</v>
      </c>
      <c r="AA27" s="2">
        <v>0</v>
      </c>
      <c r="AB27" s="40" t="s">
        <v>90</v>
      </c>
      <c r="AC27" s="2">
        <v>80.8</v>
      </c>
      <c r="AD27" s="5">
        <f t="shared" si="7"/>
        <v>3.0805272808771749</v>
      </c>
      <c r="AE27" s="5">
        <v>312644.288</v>
      </c>
      <c r="AF27" s="2" t="s">
        <v>88</v>
      </c>
      <c r="AG27" s="2" t="s">
        <v>87</v>
      </c>
      <c r="AH27" s="2"/>
    </row>
    <row r="28" spans="1:34" ht="23.25" customHeight="1" x14ac:dyDescent="0.25">
      <c r="A28" s="1">
        <v>24</v>
      </c>
      <c r="B28" s="2" t="s">
        <v>439</v>
      </c>
      <c r="C28" s="1" t="s">
        <v>76</v>
      </c>
      <c r="D28" s="2" t="s">
        <v>92</v>
      </c>
      <c r="E28" s="18" t="s">
        <v>105</v>
      </c>
      <c r="F28" s="10" t="s">
        <v>335</v>
      </c>
      <c r="G28" s="11">
        <v>2.5</v>
      </c>
      <c r="H28" s="11">
        <v>2.2599999999999998</v>
      </c>
      <c r="I28" s="11">
        <v>0</v>
      </c>
      <c r="J28" s="11">
        <f t="shared" si="2"/>
        <v>2.2599999999999998</v>
      </c>
      <c r="K28" s="2">
        <v>23</v>
      </c>
      <c r="L28" s="14">
        <v>44365</v>
      </c>
      <c r="M28" s="4">
        <v>44553</v>
      </c>
      <c r="N28" s="2">
        <v>180</v>
      </c>
      <c r="O28" s="2">
        <f t="shared" si="3"/>
        <v>188</v>
      </c>
      <c r="P28" s="2">
        <f t="shared" si="4"/>
        <v>33840</v>
      </c>
      <c r="Q28" s="36">
        <v>1584.06</v>
      </c>
      <c r="R28" s="2">
        <v>83</v>
      </c>
      <c r="S28" s="5">
        <f t="shared" si="5"/>
        <v>1.4217948376891127</v>
      </c>
      <c r="T28" s="57" t="s">
        <v>361</v>
      </c>
      <c r="U28" s="40">
        <v>99.9</v>
      </c>
      <c r="V28" s="114">
        <f t="shared" si="6"/>
        <v>158247.59400000001</v>
      </c>
      <c r="W28" s="40" t="s">
        <v>378</v>
      </c>
      <c r="X28" s="5">
        <v>1424.9584928031506</v>
      </c>
      <c r="Y28" s="2">
        <v>80</v>
      </c>
      <c r="Z28" s="2">
        <v>0</v>
      </c>
      <c r="AA28" s="2">
        <v>0</v>
      </c>
      <c r="AB28" s="40" t="s">
        <v>90</v>
      </c>
      <c r="AC28" s="2">
        <v>80</v>
      </c>
      <c r="AD28" s="5">
        <f t="shared" si="7"/>
        <v>1.2327624981886738</v>
      </c>
      <c r="AE28" s="5">
        <v>126724.79999999999</v>
      </c>
      <c r="AF28" s="2" t="s">
        <v>88</v>
      </c>
      <c r="AG28" s="2" t="s">
        <v>87</v>
      </c>
      <c r="AH28" s="2"/>
    </row>
    <row r="29" spans="1:34" ht="24" customHeight="1" x14ac:dyDescent="0.25">
      <c r="A29" s="1">
        <v>25</v>
      </c>
      <c r="B29" s="2" t="s">
        <v>439</v>
      </c>
      <c r="C29" s="1" t="s">
        <v>76</v>
      </c>
      <c r="D29" s="2" t="s">
        <v>92</v>
      </c>
      <c r="E29" s="18" t="s">
        <v>107</v>
      </c>
      <c r="F29" s="10" t="s">
        <v>336</v>
      </c>
      <c r="G29" s="11">
        <v>5</v>
      </c>
      <c r="H29" s="11">
        <v>6.03</v>
      </c>
      <c r="I29" s="11">
        <v>0</v>
      </c>
      <c r="J29" s="11">
        <f t="shared" si="2"/>
        <v>6.03</v>
      </c>
      <c r="K29" s="2">
        <v>22</v>
      </c>
      <c r="L29" s="14">
        <v>44365</v>
      </c>
      <c r="M29" s="4">
        <v>44553</v>
      </c>
      <c r="N29" s="2">
        <v>180</v>
      </c>
      <c r="O29" s="2">
        <f t="shared" si="3"/>
        <v>188</v>
      </c>
      <c r="P29" s="2">
        <f t="shared" si="4"/>
        <v>33840</v>
      </c>
      <c r="Q29" s="36">
        <v>1526.6</v>
      </c>
      <c r="R29" s="2">
        <v>89</v>
      </c>
      <c r="S29" s="5">
        <f t="shared" si="5"/>
        <v>1.469272932267244</v>
      </c>
      <c r="T29" s="57" t="s">
        <v>361</v>
      </c>
      <c r="U29" s="40">
        <v>99.9</v>
      </c>
      <c r="V29" s="114">
        <f t="shared" si="6"/>
        <v>152507.34</v>
      </c>
      <c r="W29" s="40" t="s">
        <v>378</v>
      </c>
      <c r="X29" s="5">
        <v>1335.1908142232614</v>
      </c>
      <c r="Y29" s="2">
        <v>80</v>
      </c>
      <c r="Z29" s="2">
        <v>0</v>
      </c>
      <c r="AA29" s="2">
        <v>2</v>
      </c>
      <c r="AB29" s="40" t="s">
        <v>90</v>
      </c>
      <c r="AC29" s="2">
        <v>82</v>
      </c>
      <c r="AD29" s="5">
        <f t="shared" si="7"/>
        <v>1.183980095780947</v>
      </c>
      <c r="AE29" s="5">
        <v>125181.2</v>
      </c>
      <c r="AF29" s="2" t="s">
        <v>88</v>
      </c>
      <c r="AG29" s="2" t="s">
        <v>87</v>
      </c>
      <c r="AH29" s="2"/>
    </row>
    <row r="30" spans="1:34" ht="23.25" customHeight="1" x14ac:dyDescent="0.25">
      <c r="A30" s="1">
        <v>26</v>
      </c>
      <c r="B30" s="2" t="s">
        <v>439</v>
      </c>
      <c r="C30" s="1" t="s">
        <v>76</v>
      </c>
      <c r="D30" s="2" t="s">
        <v>92</v>
      </c>
      <c r="E30" s="13" t="s">
        <v>189</v>
      </c>
      <c r="F30" s="10" t="s">
        <v>365</v>
      </c>
      <c r="G30" s="2">
        <v>0</v>
      </c>
      <c r="H30" s="2">
        <v>0</v>
      </c>
      <c r="I30" s="2">
        <v>0</v>
      </c>
      <c r="J30" s="11">
        <f t="shared" si="2"/>
        <v>0</v>
      </c>
      <c r="K30" s="2">
        <v>11</v>
      </c>
      <c r="L30" s="14">
        <v>0</v>
      </c>
      <c r="M30" s="4">
        <v>44550</v>
      </c>
      <c r="N30" s="2">
        <v>0</v>
      </c>
      <c r="O30" s="2">
        <v>0</v>
      </c>
      <c r="P30" s="2">
        <f t="shared" si="4"/>
        <v>0</v>
      </c>
      <c r="Q30" s="36">
        <v>721.1</v>
      </c>
      <c r="R30" s="2">
        <v>80</v>
      </c>
      <c r="S30" s="5">
        <f t="shared" si="5"/>
        <v>0.62383925000870533</v>
      </c>
      <c r="T30" s="57" t="s">
        <v>361</v>
      </c>
      <c r="U30" s="40">
        <v>99.9</v>
      </c>
      <c r="V30" s="114">
        <f t="shared" si="6"/>
        <v>72037.89</v>
      </c>
      <c r="W30" s="40" t="s">
        <v>378</v>
      </c>
      <c r="X30" s="5">
        <v>657.12589501839841</v>
      </c>
      <c r="Y30" s="2">
        <v>80</v>
      </c>
      <c r="Z30" s="2">
        <v>0.8</v>
      </c>
      <c r="AA30" s="2">
        <v>0</v>
      </c>
      <c r="AB30" s="40" t="s">
        <v>90</v>
      </c>
      <c r="AC30" s="2">
        <v>80.8</v>
      </c>
      <c r="AD30" s="5">
        <f t="shared" si="7"/>
        <v>0.5741788028909619</v>
      </c>
      <c r="AE30" s="5">
        <v>58264.88</v>
      </c>
      <c r="AF30" s="2" t="s">
        <v>88</v>
      </c>
      <c r="AG30" s="2" t="s">
        <v>87</v>
      </c>
      <c r="AH30" s="2" t="s">
        <v>360</v>
      </c>
    </row>
    <row r="31" spans="1:34" ht="23.25" customHeight="1" x14ac:dyDescent="0.25">
      <c r="A31" s="1">
        <v>27</v>
      </c>
      <c r="B31" s="2" t="s">
        <v>439</v>
      </c>
      <c r="C31" s="1" t="s">
        <v>76</v>
      </c>
      <c r="D31" s="2" t="s">
        <v>92</v>
      </c>
      <c r="E31" s="13" t="s">
        <v>388</v>
      </c>
      <c r="F31" s="10" t="s">
        <v>377</v>
      </c>
      <c r="G31" s="2">
        <v>0</v>
      </c>
      <c r="H31" s="2">
        <v>0</v>
      </c>
      <c r="I31" s="2">
        <v>0</v>
      </c>
      <c r="J31" s="11">
        <f t="shared" si="2"/>
        <v>0</v>
      </c>
      <c r="K31" s="2">
        <v>17</v>
      </c>
      <c r="L31" s="14">
        <v>0</v>
      </c>
      <c r="M31" s="4">
        <v>44550</v>
      </c>
      <c r="N31" s="2">
        <v>0</v>
      </c>
      <c r="O31" s="2">
        <v>0</v>
      </c>
      <c r="P31" s="2">
        <f t="shared" si="4"/>
        <v>0</v>
      </c>
      <c r="Q31" s="36">
        <v>1151.42</v>
      </c>
      <c r="R31" s="2">
        <v>80</v>
      </c>
      <c r="S31" s="5">
        <f t="shared" si="5"/>
        <v>0.99611841526143885</v>
      </c>
      <c r="T31" s="57" t="s">
        <v>361</v>
      </c>
      <c r="U31" s="40">
        <v>99.9</v>
      </c>
      <c r="V31" s="114">
        <f t="shared" si="6"/>
        <v>115026.85800000001</v>
      </c>
      <c r="W31" s="40" t="s">
        <v>378</v>
      </c>
      <c r="X31" s="5">
        <v>1023.2041309406521</v>
      </c>
      <c r="Y31" s="2">
        <v>80</v>
      </c>
      <c r="Z31" s="2">
        <v>0</v>
      </c>
      <c r="AA31" s="2">
        <v>0</v>
      </c>
      <c r="AB31" s="40" t="s">
        <v>90</v>
      </c>
      <c r="AC31" s="2">
        <v>80</v>
      </c>
      <c r="AD31" s="5">
        <f t="shared" si="7"/>
        <v>0.88519608605162325</v>
      </c>
      <c r="AE31" s="5">
        <v>92113.600000000006</v>
      </c>
      <c r="AF31" s="2" t="s">
        <v>88</v>
      </c>
      <c r="AG31" s="2" t="s">
        <v>87</v>
      </c>
      <c r="AH31" s="2" t="s">
        <v>360</v>
      </c>
    </row>
    <row r="32" spans="1:34" ht="23.25" customHeight="1" x14ac:dyDescent="0.25">
      <c r="A32" s="1">
        <v>28</v>
      </c>
      <c r="B32" s="2" t="s">
        <v>439</v>
      </c>
      <c r="C32" s="1" t="s">
        <v>76</v>
      </c>
      <c r="D32" s="2" t="s">
        <v>92</v>
      </c>
      <c r="E32" s="18" t="s">
        <v>109</v>
      </c>
      <c r="F32" s="10" t="s">
        <v>385</v>
      </c>
      <c r="G32" s="2">
        <v>0</v>
      </c>
      <c r="H32" s="2">
        <v>0</v>
      </c>
      <c r="I32" s="2">
        <v>0</v>
      </c>
      <c r="J32" s="11">
        <f t="shared" si="2"/>
        <v>0</v>
      </c>
      <c r="K32" s="2">
        <v>16</v>
      </c>
      <c r="L32" s="14">
        <v>0</v>
      </c>
      <c r="M32" s="4">
        <v>44553</v>
      </c>
      <c r="N32" s="2">
        <v>0</v>
      </c>
      <c r="O32" s="2">
        <v>0</v>
      </c>
      <c r="P32" s="2">
        <f t="shared" si="4"/>
        <v>0</v>
      </c>
      <c r="Q32" s="36">
        <v>1124.52</v>
      </c>
      <c r="R32" s="2">
        <v>88</v>
      </c>
      <c r="S32" s="5">
        <f t="shared" si="5"/>
        <v>1.0701313060071671</v>
      </c>
      <c r="T32" s="57" t="s">
        <v>361</v>
      </c>
      <c r="U32" s="40">
        <v>99.9</v>
      </c>
      <c r="V32" s="114">
        <f t="shared" si="6"/>
        <v>112339.54800000001</v>
      </c>
      <c r="W32" s="40" t="s">
        <v>378</v>
      </c>
      <c r="X32" s="5">
        <v>1057.924715759156</v>
      </c>
      <c r="Y32" s="2">
        <v>80</v>
      </c>
      <c r="Z32" s="2">
        <v>3.2</v>
      </c>
      <c r="AA32" s="2">
        <v>2</v>
      </c>
      <c r="AB32" s="40" t="s">
        <v>90</v>
      </c>
      <c r="AC32" s="2">
        <v>85.2</v>
      </c>
      <c r="AD32" s="5">
        <f t="shared" si="7"/>
        <v>0.97472380214364296</v>
      </c>
      <c r="AE32" s="5">
        <v>95809.104000000007</v>
      </c>
      <c r="AF32" s="2" t="s">
        <v>88</v>
      </c>
      <c r="AG32" s="2" t="s">
        <v>87</v>
      </c>
      <c r="AH32" s="2" t="s">
        <v>390</v>
      </c>
    </row>
    <row r="33" spans="1:34" ht="23.25" customHeight="1" x14ac:dyDescent="0.25">
      <c r="A33" s="1">
        <v>29</v>
      </c>
      <c r="B33" s="2" t="s">
        <v>439</v>
      </c>
      <c r="C33" s="1" t="s">
        <v>76</v>
      </c>
      <c r="D33" s="2" t="s">
        <v>92</v>
      </c>
      <c r="E33" s="18" t="s">
        <v>107</v>
      </c>
      <c r="F33" s="10" t="s">
        <v>386</v>
      </c>
      <c r="G33" s="2">
        <v>0</v>
      </c>
      <c r="H33" s="2">
        <v>0</v>
      </c>
      <c r="I33" s="2">
        <v>0</v>
      </c>
      <c r="J33" s="11">
        <f t="shared" si="2"/>
        <v>0</v>
      </c>
      <c r="K33" s="2">
        <v>22</v>
      </c>
      <c r="L33" s="14">
        <v>0</v>
      </c>
      <c r="M33" s="4">
        <v>44553</v>
      </c>
      <c r="N33" s="2">
        <v>0</v>
      </c>
      <c r="O33" s="2">
        <v>0</v>
      </c>
      <c r="P33" s="2">
        <f t="shared" si="4"/>
        <v>0</v>
      </c>
      <c r="Q33" s="36">
        <v>1490.42</v>
      </c>
      <c r="R33" s="2">
        <v>84</v>
      </c>
      <c r="S33" s="5">
        <f t="shared" si="5"/>
        <v>1.3538644012590118</v>
      </c>
      <c r="T33" s="57" t="s">
        <v>361</v>
      </c>
      <c r="U33" s="40">
        <v>99.9</v>
      </c>
      <c r="V33" s="114">
        <f t="shared" si="6"/>
        <v>148892.95800000001</v>
      </c>
      <c r="W33" s="40" t="s">
        <v>378</v>
      </c>
      <c r="X33" s="5">
        <v>1407.0817945201034</v>
      </c>
      <c r="Y33" s="2">
        <v>80</v>
      </c>
      <c r="Z33" s="2">
        <v>3.2</v>
      </c>
      <c r="AA33" s="2">
        <v>0</v>
      </c>
      <c r="AB33" s="40" t="s">
        <v>90</v>
      </c>
      <c r="AC33" s="2">
        <v>83.2</v>
      </c>
      <c r="AD33" s="5">
        <f t="shared" si="7"/>
        <v>1.265988857925527</v>
      </c>
      <c r="AE33" s="5">
        <v>124002.944</v>
      </c>
      <c r="AF33" s="2" t="s">
        <v>88</v>
      </c>
      <c r="AG33" s="2" t="s">
        <v>87</v>
      </c>
      <c r="AH33" s="2" t="s">
        <v>390</v>
      </c>
    </row>
    <row r="34" spans="1:34" ht="24" customHeight="1" x14ac:dyDescent="0.25">
      <c r="A34" s="1">
        <v>30</v>
      </c>
      <c r="B34" s="2" t="s">
        <v>439</v>
      </c>
      <c r="C34" s="1" t="s">
        <v>76</v>
      </c>
      <c r="D34" s="2" t="s">
        <v>92</v>
      </c>
      <c r="E34" s="13" t="s">
        <v>78</v>
      </c>
      <c r="F34" s="10" t="s">
        <v>389</v>
      </c>
      <c r="G34" s="2">
        <v>0</v>
      </c>
      <c r="H34" s="2">
        <v>0</v>
      </c>
      <c r="I34" s="2">
        <v>0</v>
      </c>
      <c r="J34" s="11">
        <f t="shared" si="2"/>
        <v>0</v>
      </c>
      <c r="K34" s="2">
        <v>3</v>
      </c>
      <c r="L34" s="14">
        <v>0</v>
      </c>
      <c r="M34" s="4">
        <v>44553</v>
      </c>
      <c r="N34" s="2">
        <v>0</v>
      </c>
      <c r="O34" s="2">
        <v>0</v>
      </c>
      <c r="P34" s="2">
        <f t="shared" si="4"/>
        <v>0</v>
      </c>
      <c r="Q34" s="37">
        <v>214.98</v>
      </c>
      <c r="R34" s="2">
        <v>92</v>
      </c>
      <c r="S34" s="5">
        <f t="shared" si="5"/>
        <v>0.21388143983067839</v>
      </c>
      <c r="T34" s="57" t="s">
        <v>361</v>
      </c>
      <c r="U34" s="40">
        <v>99.9</v>
      </c>
      <c r="V34" s="114">
        <f t="shared" si="6"/>
        <v>21476.502</v>
      </c>
      <c r="W34" s="40" t="s">
        <v>378</v>
      </c>
      <c r="X34" s="5">
        <v>184.47676086893077</v>
      </c>
      <c r="Y34" s="2">
        <v>80</v>
      </c>
      <c r="Z34" s="2">
        <v>0</v>
      </c>
      <c r="AA34" s="2">
        <v>2</v>
      </c>
      <c r="AB34" s="40" t="s">
        <v>90</v>
      </c>
      <c r="AC34" s="2">
        <v>82</v>
      </c>
      <c r="AD34" s="5">
        <f t="shared" si="7"/>
        <v>0.16358471813634973</v>
      </c>
      <c r="AE34" s="5">
        <v>17628.36</v>
      </c>
      <c r="AF34" s="2" t="s">
        <v>88</v>
      </c>
      <c r="AG34" s="2" t="s">
        <v>87</v>
      </c>
      <c r="AH34" s="2" t="s">
        <v>360</v>
      </c>
    </row>
    <row r="36" spans="1:34" ht="14.25" customHeight="1" x14ac:dyDescent="0.25"/>
  </sheetData>
  <autoFilter ref="A4:AH34" xr:uid="{00000000-0009-0000-0000-000002000000}"/>
  <pageMargins left="0.25" right="0.16" top="0.33" bottom="0.45" header="0.32" footer="0.37"/>
  <pageSetup paperSize="9" scale="9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2"/>
  <sheetViews>
    <sheetView zoomScale="85" zoomScaleNormal="85" workbookViewId="0">
      <pane ySplit="5" topLeftCell="A6" activePane="bottomLeft" state="frozen"/>
      <selection pane="bottomLeft" activeCell="J5" sqref="J5"/>
    </sheetView>
  </sheetViews>
  <sheetFormatPr defaultRowHeight="15" x14ac:dyDescent="0.25"/>
  <cols>
    <col min="1" max="1" width="8.140625" customWidth="1"/>
    <col min="2" max="2" width="10.5703125" customWidth="1"/>
    <col min="3" max="3" width="13.42578125" customWidth="1"/>
    <col min="4" max="4" width="9.7109375" customWidth="1"/>
    <col min="5" max="5" width="39.5703125" customWidth="1"/>
    <col min="6" max="6" width="8.85546875" customWidth="1"/>
    <col min="7" max="7" width="13.42578125" customWidth="1"/>
    <col min="8" max="8" width="14.5703125" style="38" customWidth="1"/>
    <col min="9" max="10" width="13.42578125" style="38" customWidth="1"/>
    <col min="11" max="11" width="8.42578125" customWidth="1"/>
    <col min="12" max="16" width="13.42578125" customWidth="1"/>
    <col min="17" max="17" width="9.7109375" customWidth="1"/>
    <col min="18" max="18" width="7.140625" customWidth="1"/>
    <col min="19" max="19" width="11.5703125" customWidth="1"/>
    <col min="20" max="20" width="8" customWidth="1"/>
    <col min="21" max="21" width="7" customWidth="1"/>
    <col min="22" max="22" width="12.28515625" customWidth="1"/>
    <col min="23" max="23" width="7.85546875" customWidth="1"/>
    <col min="24" max="24" width="13.42578125" customWidth="1"/>
    <col min="25" max="26" width="11.85546875" customWidth="1"/>
    <col min="27" max="27" width="10.5703125" customWidth="1"/>
    <col min="28" max="28" width="8.5703125" customWidth="1"/>
    <col min="29" max="30" width="11.85546875" customWidth="1"/>
    <col min="31" max="31" width="11.28515625" customWidth="1"/>
    <col min="32" max="33" width="13.42578125" customWidth="1"/>
    <col min="34" max="34" width="35.140625" bestFit="1" customWidth="1"/>
  </cols>
  <sheetData>
    <row r="1" spans="1:34" ht="26.25" customHeight="1" x14ac:dyDescent="0.3">
      <c r="A1" s="41" t="s">
        <v>438</v>
      </c>
    </row>
    <row r="2" spans="1:34" ht="21" customHeight="1" x14ac:dyDescent="0.35">
      <c r="A2" s="8"/>
    </row>
    <row r="3" spans="1:34" ht="21" customHeight="1" x14ac:dyDescent="0.25">
      <c r="A3" s="27"/>
      <c r="P3" s="88">
        <f>+P4/N4</f>
        <v>177.64705882352942</v>
      </c>
      <c r="V3" s="88">
        <f>+V4/Q4</f>
        <v>99.899999999999991</v>
      </c>
    </row>
    <row r="4" spans="1:34" ht="21" customHeight="1" x14ac:dyDescent="0.35">
      <c r="A4" s="8"/>
      <c r="G4" s="86">
        <f>SUBTOTAL(9,G6:G22)</f>
        <v>88.5</v>
      </c>
      <c r="H4" s="86">
        <f t="shared" ref="H4:K4" si="0">SUBTOTAL(9,H6:H22)</f>
        <v>119.01</v>
      </c>
      <c r="I4" s="86">
        <f t="shared" si="0"/>
        <v>0</v>
      </c>
      <c r="J4" s="86">
        <f t="shared" si="0"/>
        <v>119.01</v>
      </c>
      <c r="K4" s="86">
        <f t="shared" si="0"/>
        <v>726</v>
      </c>
      <c r="L4" s="27"/>
      <c r="N4" s="86">
        <f>SUBTOTAL(9,N6:N22)</f>
        <v>3060</v>
      </c>
      <c r="P4" s="86">
        <f>SUBTOTAL(9,P6:P22)</f>
        <v>543600</v>
      </c>
      <c r="Q4" s="86">
        <f>SUBTOTAL(9,Q6:Q22)</f>
        <v>50715.98000000001</v>
      </c>
      <c r="S4" s="86">
        <f>SUBTOTAL(9,S6:S22)</f>
        <v>84.275446516068513</v>
      </c>
      <c r="V4" s="115">
        <f>SUBTOTAL(9,V6:V22)</f>
        <v>5066526.4020000007</v>
      </c>
      <c r="X4" s="86">
        <f>SUBTOTAL(9,X6:X22)</f>
        <v>45660.151000000005</v>
      </c>
      <c r="AD4" s="86">
        <f t="shared" ref="AD4:AE4" si="1">SUBTOTAL(9,AD6:AD22)</f>
        <v>73.0243777618021</v>
      </c>
      <c r="AE4" s="86">
        <f t="shared" si="1"/>
        <v>4110670.5119999996</v>
      </c>
    </row>
    <row r="5" spans="1:34" s="7" customFormat="1" ht="75.75" customHeight="1" x14ac:dyDescent="0.2">
      <c r="A5" s="81" t="s">
        <v>0</v>
      </c>
      <c r="B5" s="81" t="s">
        <v>4</v>
      </c>
      <c r="C5" s="81" t="s">
        <v>1</v>
      </c>
      <c r="D5" s="81" t="s">
        <v>5</v>
      </c>
      <c r="E5" s="81" t="s">
        <v>2</v>
      </c>
      <c r="F5" s="81" t="s">
        <v>10</v>
      </c>
      <c r="G5" s="81" t="s">
        <v>444</v>
      </c>
      <c r="H5" s="81" t="s">
        <v>6</v>
      </c>
      <c r="I5" s="81" t="s">
        <v>96</v>
      </c>
      <c r="J5" s="81" t="s">
        <v>445</v>
      </c>
      <c r="K5" s="81" t="s">
        <v>11</v>
      </c>
      <c r="L5" s="53" t="s">
        <v>7</v>
      </c>
      <c r="M5" s="53" t="s">
        <v>12</v>
      </c>
      <c r="N5" s="53" t="s">
        <v>442</v>
      </c>
      <c r="O5" s="53" t="s">
        <v>440</v>
      </c>
      <c r="P5" s="53" t="s">
        <v>441</v>
      </c>
      <c r="Q5" s="53" t="s">
        <v>13</v>
      </c>
      <c r="R5" s="53" t="s">
        <v>14</v>
      </c>
      <c r="S5" s="53" t="s">
        <v>428</v>
      </c>
      <c r="T5" s="53" t="s">
        <v>15</v>
      </c>
      <c r="U5" s="53" t="s">
        <v>16</v>
      </c>
      <c r="V5" s="53" t="s">
        <v>429</v>
      </c>
      <c r="W5" s="53" t="s">
        <v>17</v>
      </c>
      <c r="X5" s="53" t="s">
        <v>18</v>
      </c>
      <c r="Y5" s="82" t="s">
        <v>22</v>
      </c>
      <c r="Z5" s="82" t="s">
        <v>433</v>
      </c>
      <c r="AA5" s="82" t="s">
        <v>19</v>
      </c>
      <c r="AB5" s="82" t="s">
        <v>20</v>
      </c>
      <c r="AC5" s="82" t="s">
        <v>21</v>
      </c>
      <c r="AD5" s="82" t="s">
        <v>430</v>
      </c>
      <c r="AE5" s="82" t="s">
        <v>431</v>
      </c>
      <c r="AF5" s="82" t="s">
        <v>3</v>
      </c>
      <c r="AG5" s="82" t="s">
        <v>8</v>
      </c>
      <c r="AH5" s="82" t="s">
        <v>9</v>
      </c>
    </row>
    <row r="6" spans="1:34" ht="30.75" customHeight="1" x14ac:dyDescent="0.25">
      <c r="A6" s="1">
        <v>1</v>
      </c>
      <c r="B6" s="2" t="s">
        <v>439</v>
      </c>
      <c r="C6" s="16" t="s">
        <v>80</v>
      </c>
      <c r="D6" s="2" t="s">
        <v>93</v>
      </c>
      <c r="E6" s="17" t="s">
        <v>175</v>
      </c>
      <c r="F6" s="10" t="s">
        <v>343</v>
      </c>
      <c r="G6" s="20">
        <v>4</v>
      </c>
      <c r="H6" s="39">
        <v>6.07</v>
      </c>
      <c r="I6" s="20">
        <v>0</v>
      </c>
      <c r="J6" s="20">
        <f>H6-I6</f>
        <v>6.07</v>
      </c>
      <c r="K6" s="2">
        <v>43</v>
      </c>
      <c r="L6" s="22">
        <v>44374</v>
      </c>
      <c r="M6" s="4">
        <v>44546</v>
      </c>
      <c r="N6" s="2">
        <v>180</v>
      </c>
      <c r="O6" s="2">
        <f>M6-L6</f>
        <v>172</v>
      </c>
      <c r="P6" s="2">
        <f>N6*O6</f>
        <v>30960</v>
      </c>
      <c r="Q6" s="2">
        <v>2984.3</v>
      </c>
      <c r="R6" s="2">
        <v>88</v>
      </c>
      <c r="S6" s="5">
        <f>R6*Q6/50715.98</f>
        <v>5.1782179896750495</v>
      </c>
      <c r="T6" s="2" t="s">
        <v>378</v>
      </c>
      <c r="U6" s="2">
        <v>99.9</v>
      </c>
      <c r="V6" s="5">
        <f>Q6*U6</f>
        <v>298131.57</v>
      </c>
      <c r="W6" s="2" t="s">
        <v>378</v>
      </c>
      <c r="X6" s="5">
        <v>2805.2420000000002</v>
      </c>
      <c r="Y6" s="2">
        <v>80</v>
      </c>
      <c r="Z6" s="2">
        <v>0</v>
      </c>
      <c r="AA6" s="2">
        <v>2</v>
      </c>
      <c r="AB6" s="2" t="s">
        <v>90</v>
      </c>
      <c r="AC6" s="2">
        <v>85.2</v>
      </c>
      <c r="AD6" s="5">
        <f>AC6*X6/50715.98</f>
        <v>4.7126491176942658</v>
      </c>
      <c r="AE6" s="5">
        <f>VLOOKUP(F6,[1]Sheet1!$L$131:$AB$316,17,FALSE)</f>
        <v>254262.36000000002</v>
      </c>
      <c r="AF6" s="2" t="s">
        <v>88</v>
      </c>
      <c r="AG6" s="2" t="s">
        <v>87</v>
      </c>
      <c r="AH6" s="2"/>
    </row>
    <row r="7" spans="1:34" ht="30.75" customHeight="1" x14ac:dyDescent="0.25">
      <c r="A7" s="1">
        <v>2</v>
      </c>
      <c r="B7" s="2" t="s">
        <v>439</v>
      </c>
      <c r="C7" s="16" t="s">
        <v>80</v>
      </c>
      <c r="D7" s="2" t="s">
        <v>93</v>
      </c>
      <c r="E7" s="17" t="s">
        <v>177</v>
      </c>
      <c r="F7" s="10" t="s">
        <v>344</v>
      </c>
      <c r="G7" s="20">
        <v>4</v>
      </c>
      <c r="H7" s="39">
        <v>4.53</v>
      </c>
      <c r="I7" s="20">
        <v>0</v>
      </c>
      <c r="J7" s="20">
        <f t="shared" ref="J7:J22" si="2">H7-I7</f>
        <v>4.53</v>
      </c>
      <c r="K7" s="2">
        <v>27</v>
      </c>
      <c r="L7" s="22">
        <v>44374</v>
      </c>
      <c r="M7" s="4">
        <v>44546</v>
      </c>
      <c r="N7" s="2">
        <v>180</v>
      </c>
      <c r="O7" s="2">
        <f t="shared" ref="O7:O22" si="3">M7-L7</f>
        <v>172</v>
      </c>
      <c r="P7" s="2">
        <f t="shared" ref="P7:P22" si="4">N7*O7</f>
        <v>30960</v>
      </c>
      <c r="Q7" s="2">
        <v>1860.58</v>
      </c>
      <c r="R7" s="2">
        <v>81</v>
      </c>
      <c r="S7" s="5">
        <f t="shared" ref="S7:S22" si="5">R7*Q7/50715.98</f>
        <v>2.9715876534378309</v>
      </c>
      <c r="T7" s="2" t="s">
        <v>378</v>
      </c>
      <c r="U7" s="2">
        <v>99.9</v>
      </c>
      <c r="V7" s="5">
        <f t="shared" ref="V7:V22" si="6">Q7*U7</f>
        <v>185871.94200000001</v>
      </c>
      <c r="W7" s="2" t="s">
        <v>378</v>
      </c>
      <c r="X7" s="5">
        <v>1748.9451999999999</v>
      </c>
      <c r="Y7" s="2">
        <v>80</v>
      </c>
      <c r="Z7" s="2">
        <v>0</v>
      </c>
      <c r="AA7" s="2">
        <v>0</v>
      </c>
      <c r="AB7" s="2" t="s">
        <v>90</v>
      </c>
      <c r="AC7" s="2">
        <v>83.2</v>
      </c>
      <c r="AD7" s="5">
        <f t="shared" ref="AD7:AD22" si="7">AC7*X7/50715.98</f>
        <v>2.8691595950625421</v>
      </c>
      <c r="AE7" s="5">
        <f>VLOOKUP(F7,[1]Sheet1!$L$131:$AB$316,17,FALSE)</f>
        <v>154800.25599999999</v>
      </c>
      <c r="AF7" s="2" t="s">
        <v>88</v>
      </c>
      <c r="AG7" s="2" t="s">
        <v>87</v>
      </c>
      <c r="AH7" s="2"/>
    </row>
    <row r="8" spans="1:34" ht="30.75" customHeight="1" x14ac:dyDescent="0.25">
      <c r="A8" s="1">
        <v>3</v>
      </c>
      <c r="B8" s="2" t="s">
        <v>439</v>
      </c>
      <c r="C8" s="16" t="s">
        <v>80</v>
      </c>
      <c r="D8" s="2" t="s">
        <v>93</v>
      </c>
      <c r="E8" s="3" t="s">
        <v>81</v>
      </c>
      <c r="F8" s="10" t="s">
        <v>346</v>
      </c>
      <c r="G8" s="20">
        <v>4.5</v>
      </c>
      <c r="H8" s="39">
        <v>10.08</v>
      </c>
      <c r="I8" s="20">
        <v>0</v>
      </c>
      <c r="J8" s="20">
        <f t="shared" si="2"/>
        <v>10.08</v>
      </c>
      <c r="K8" s="2">
        <v>56</v>
      </c>
      <c r="L8" s="23">
        <v>44360</v>
      </c>
      <c r="M8" s="4">
        <v>44539</v>
      </c>
      <c r="N8" s="2">
        <v>180</v>
      </c>
      <c r="O8" s="2">
        <f t="shared" si="3"/>
        <v>179</v>
      </c>
      <c r="P8" s="2">
        <f t="shared" si="4"/>
        <v>32220</v>
      </c>
      <c r="Q8" s="2">
        <v>3948.04</v>
      </c>
      <c r="R8" s="2">
        <v>88</v>
      </c>
      <c r="S8" s="5">
        <f t="shared" si="5"/>
        <v>6.8504546298819422</v>
      </c>
      <c r="T8" s="2" t="s">
        <v>378</v>
      </c>
      <c r="U8" s="2">
        <v>99.9</v>
      </c>
      <c r="V8" s="5">
        <f t="shared" si="6"/>
        <v>394409.196</v>
      </c>
      <c r="W8" s="2" t="s">
        <v>378</v>
      </c>
      <c r="X8" s="5">
        <v>3711.1576</v>
      </c>
      <c r="Y8" s="2">
        <v>80</v>
      </c>
      <c r="Z8" s="2">
        <v>0</v>
      </c>
      <c r="AA8" s="2">
        <v>2</v>
      </c>
      <c r="AB8" s="2" t="s">
        <v>90</v>
      </c>
      <c r="AC8" s="2">
        <v>85.2</v>
      </c>
      <c r="AD8" s="5">
        <f t="shared" si="7"/>
        <v>6.2345364817952849</v>
      </c>
      <c r="AE8" s="5">
        <f>VLOOKUP(F8,[1]Sheet1!$L$131:$AB$316,17,FALSE)</f>
        <v>336373.00800000003</v>
      </c>
      <c r="AF8" s="2" t="s">
        <v>88</v>
      </c>
      <c r="AG8" s="2" t="s">
        <v>87</v>
      </c>
      <c r="AH8" s="2"/>
    </row>
    <row r="9" spans="1:34" ht="30.75" customHeight="1" x14ac:dyDescent="0.25">
      <c r="A9" s="1">
        <v>4</v>
      </c>
      <c r="B9" s="2" t="s">
        <v>439</v>
      </c>
      <c r="C9" s="1" t="s">
        <v>80</v>
      </c>
      <c r="D9" s="2" t="s">
        <v>93</v>
      </c>
      <c r="E9" s="3" t="s">
        <v>81</v>
      </c>
      <c r="F9" s="2" t="s">
        <v>375</v>
      </c>
      <c r="G9" s="21">
        <v>0</v>
      </c>
      <c r="H9" s="26">
        <v>0</v>
      </c>
      <c r="I9" s="20">
        <v>0</v>
      </c>
      <c r="J9" s="20">
        <f t="shared" si="2"/>
        <v>0</v>
      </c>
      <c r="K9" s="2">
        <v>6</v>
      </c>
      <c r="L9" s="22">
        <v>44377</v>
      </c>
      <c r="M9" s="4">
        <v>44539</v>
      </c>
      <c r="N9" s="2">
        <v>180</v>
      </c>
      <c r="O9" s="2">
        <f t="shared" si="3"/>
        <v>162</v>
      </c>
      <c r="P9" s="2">
        <f t="shared" si="4"/>
        <v>29160</v>
      </c>
      <c r="Q9" s="2">
        <v>397.72</v>
      </c>
      <c r="R9" s="2">
        <v>87</v>
      </c>
      <c r="S9" s="5">
        <f t="shared" si="5"/>
        <v>0.68226306580292828</v>
      </c>
      <c r="T9" s="2" t="s">
        <v>378</v>
      </c>
      <c r="U9" s="2">
        <v>99.9</v>
      </c>
      <c r="V9" s="5">
        <f t="shared" si="6"/>
        <v>39732.228000000003</v>
      </c>
      <c r="W9" s="2" t="s">
        <v>378</v>
      </c>
      <c r="X9" s="5">
        <v>365.90240000000006</v>
      </c>
      <c r="Y9" s="2">
        <v>80</v>
      </c>
      <c r="Z9" s="2">
        <v>0</v>
      </c>
      <c r="AA9" s="2">
        <v>2</v>
      </c>
      <c r="AB9" s="2" t="s">
        <v>90</v>
      </c>
      <c r="AC9" s="2">
        <v>83.6</v>
      </c>
      <c r="AD9" s="5">
        <f t="shared" si="7"/>
        <v>0.60315191858660722</v>
      </c>
      <c r="AE9" s="5">
        <f>VLOOKUP(F9,[1]Sheet1!$L$131:$AB$316,17,FALSE)</f>
        <v>33249.392</v>
      </c>
      <c r="AF9" s="2" t="s">
        <v>88</v>
      </c>
      <c r="AG9" s="2" t="s">
        <v>87</v>
      </c>
      <c r="AH9" s="2" t="s">
        <v>376</v>
      </c>
    </row>
    <row r="10" spans="1:34" ht="30.75" customHeight="1" x14ac:dyDescent="0.25">
      <c r="A10" s="1">
        <v>5</v>
      </c>
      <c r="B10" s="2" t="s">
        <v>439</v>
      </c>
      <c r="C10" s="16" t="s">
        <v>80</v>
      </c>
      <c r="D10" s="2" t="s">
        <v>93</v>
      </c>
      <c r="E10" s="17" t="s">
        <v>176</v>
      </c>
      <c r="F10" s="10" t="s">
        <v>342</v>
      </c>
      <c r="G10" s="20">
        <v>9.5</v>
      </c>
      <c r="H10" s="39">
        <v>15.23</v>
      </c>
      <c r="I10" s="20">
        <v>0</v>
      </c>
      <c r="J10" s="20">
        <f t="shared" si="2"/>
        <v>15.23</v>
      </c>
      <c r="K10" s="2">
        <v>71</v>
      </c>
      <c r="L10" s="22">
        <v>44365</v>
      </c>
      <c r="M10" s="4">
        <v>44546</v>
      </c>
      <c r="N10" s="2">
        <v>180</v>
      </c>
      <c r="O10" s="2">
        <f t="shared" si="3"/>
        <v>181</v>
      </c>
      <c r="P10" s="2">
        <f t="shared" si="4"/>
        <v>32580</v>
      </c>
      <c r="Q10" s="2">
        <v>5001.72</v>
      </c>
      <c r="R10" s="2">
        <v>90</v>
      </c>
      <c r="S10" s="5">
        <f t="shared" si="5"/>
        <v>8.8759952977345602</v>
      </c>
      <c r="T10" s="2" t="s">
        <v>378</v>
      </c>
      <c r="U10" s="2">
        <v>99.9</v>
      </c>
      <c r="V10" s="5">
        <f t="shared" si="6"/>
        <v>499671.82800000004</v>
      </c>
      <c r="W10" s="2" t="s">
        <v>378</v>
      </c>
      <c r="X10" s="5">
        <v>4551.5652</v>
      </c>
      <c r="Y10" s="2">
        <v>80</v>
      </c>
      <c r="Z10" s="2">
        <v>0</v>
      </c>
      <c r="AA10" s="2">
        <v>2</v>
      </c>
      <c r="AB10" s="2" t="s">
        <v>90</v>
      </c>
      <c r="AC10" s="2">
        <v>82.8</v>
      </c>
      <c r="AD10" s="5">
        <f t="shared" si="7"/>
        <v>7.4309832632633732</v>
      </c>
      <c r="AE10" s="5">
        <f>VLOOKUP(F10,[1]Sheet1!$L$131:$AB$316,17,FALSE)</f>
        <v>414142.41600000003</v>
      </c>
      <c r="AF10" s="2" t="s">
        <v>88</v>
      </c>
      <c r="AG10" s="2" t="s">
        <v>87</v>
      </c>
      <c r="AH10" s="2"/>
    </row>
    <row r="11" spans="1:34" ht="30.75" customHeight="1" x14ac:dyDescent="0.25">
      <c r="A11" s="1">
        <v>6</v>
      </c>
      <c r="B11" s="2" t="s">
        <v>439</v>
      </c>
      <c r="C11" s="16" t="s">
        <v>80</v>
      </c>
      <c r="D11" s="2" t="s">
        <v>93</v>
      </c>
      <c r="E11" s="17" t="s">
        <v>168</v>
      </c>
      <c r="F11" s="10" t="s">
        <v>349</v>
      </c>
      <c r="G11" s="20">
        <v>10</v>
      </c>
      <c r="H11" s="39">
        <v>4.8600000000000003</v>
      </c>
      <c r="I11" s="20">
        <v>0</v>
      </c>
      <c r="J11" s="20">
        <f t="shared" si="2"/>
        <v>4.8600000000000003</v>
      </c>
      <c r="K11" s="2">
        <v>43</v>
      </c>
      <c r="L11" s="22">
        <v>44362</v>
      </c>
      <c r="M11" s="4">
        <v>44534</v>
      </c>
      <c r="N11" s="2">
        <v>180</v>
      </c>
      <c r="O11" s="2">
        <f t="shared" si="3"/>
        <v>172</v>
      </c>
      <c r="P11" s="2">
        <f t="shared" si="4"/>
        <v>30960</v>
      </c>
      <c r="Q11" s="2">
        <v>3018.07</v>
      </c>
      <c r="R11" s="2">
        <v>88</v>
      </c>
      <c r="S11" s="5">
        <f t="shared" si="5"/>
        <v>5.2368141165762747</v>
      </c>
      <c r="T11" s="2" t="s">
        <v>378</v>
      </c>
      <c r="U11" s="2">
        <v>99.9</v>
      </c>
      <c r="V11" s="5">
        <f t="shared" si="6"/>
        <v>301505.19300000003</v>
      </c>
      <c r="W11" s="2" t="s">
        <v>378</v>
      </c>
      <c r="X11" s="5">
        <v>2716.2629999999999</v>
      </c>
      <c r="Y11" s="2">
        <v>80</v>
      </c>
      <c r="Z11" s="2">
        <v>0</v>
      </c>
      <c r="AA11" s="2">
        <v>2</v>
      </c>
      <c r="AB11" s="2" t="s">
        <v>90</v>
      </c>
      <c r="AC11" s="2">
        <v>82</v>
      </c>
      <c r="AD11" s="5">
        <f t="shared" si="7"/>
        <v>4.3917827477651024</v>
      </c>
      <c r="AE11" s="5">
        <f>VLOOKUP(F11,[1]Sheet1!$L$131:$AB$316,17,FALSE)</f>
        <v>247481.74000000002</v>
      </c>
      <c r="AF11" s="2" t="s">
        <v>88</v>
      </c>
      <c r="AG11" s="2" t="s">
        <v>87</v>
      </c>
      <c r="AH11" s="2" t="s">
        <v>169</v>
      </c>
    </row>
    <row r="12" spans="1:34" ht="30.75" customHeight="1" x14ac:dyDescent="0.25">
      <c r="A12" s="1">
        <v>7</v>
      </c>
      <c r="B12" s="2" t="s">
        <v>439</v>
      </c>
      <c r="C12" s="16" t="s">
        <v>80</v>
      </c>
      <c r="D12" s="2" t="s">
        <v>93</v>
      </c>
      <c r="E12" s="17" t="s">
        <v>180</v>
      </c>
      <c r="F12" s="10" t="s">
        <v>350</v>
      </c>
      <c r="G12" s="20">
        <v>2.5</v>
      </c>
      <c r="H12" s="39">
        <v>4.8600000000000003</v>
      </c>
      <c r="I12" s="20">
        <v>0</v>
      </c>
      <c r="J12" s="20">
        <f t="shared" si="2"/>
        <v>4.8600000000000003</v>
      </c>
      <c r="K12" s="2">
        <v>43</v>
      </c>
      <c r="L12" s="22">
        <v>44362</v>
      </c>
      <c r="M12" s="4">
        <v>44534</v>
      </c>
      <c r="N12" s="2">
        <v>180</v>
      </c>
      <c r="O12" s="2">
        <f t="shared" si="3"/>
        <v>172</v>
      </c>
      <c r="P12" s="2">
        <f t="shared" si="4"/>
        <v>30960</v>
      </c>
      <c r="Q12" s="2">
        <v>3017.61</v>
      </c>
      <c r="R12" s="2">
        <v>90</v>
      </c>
      <c r="S12" s="5">
        <f t="shared" si="5"/>
        <v>5.3550163084692439</v>
      </c>
      <c r="T12" s="2" t="s">
        <v>378</v>
      </c>
      <c r="U12" s="2">
        <v>99.9</v>
      </c>
      <c r="V12" s="5">
        <f t="shared" si="6"/>
        <v>301459.239</v>
      </c>
      <c r="W12" s="2" t="s">
        <v>378</v>
      </c>
      <c r="X12" s="5">
        <v>2715.8490000000002</v>
      </c>
      <c r="Y12" s="2">
        <v>80</v>
      </c>
      <c r="Z12" s="2">
        <v>0</v>
      </c>
      <c r="AA12" s="2">
        <v>2</v>
      </c>
      <c r="AB12" s="2" t="s">
        <v>90</v>
      </c>
      <c r="AC12" s="2">
        <v>82</v>
      </c>
      <c r="AD12" s="5">
        <f t="shared" si="7"/>
        <v>4.3911133729447798</v>
      </c>
      <c r="AE12" s="5">
        <f>VLOOKUP(F12,[1]Sheet1!$L$131:$AB$316,17,FALSE)</f>
        <v>247444.02000000002</v>
      </c>
      <c r="AF12" s="2" t="s">
        <v>88</v>
      </c>
      <c r="AG12" s="2" t="s">
        <v>87</v>
      </c>
      <c r="AH12" s="2"/>
    </row>
    <row r="13" spans="1:34" ht="30.75" customHeight="1" x14ac:dyDescent="0.25">
      <c r="A13" s="1">
        <v>8</v>
      </c>
      <c r="B13" s="2" t="s">
        <v>439</v>
      </c>
      <c r="C13" s="16" t="s">
        <v>80</v>
      </c>
      <c r="D13" s="2" t="s">
        <v>93</v>
      </c>
      <c r="E13" s="17" t="s">
        <v>181</v>
      </c>
      <c r="F13" s="10" t="s">
        <v>351</v>
      </c>
      <c r="G13" s="20">
        <v>2.5</v>
      </c>
      <c r="H13" s="39">
        <v>4.8600000000000003</v>
      </c>
      <c r="I13" s="20">
        <v>0</v>
      </c>
      <c r="J13" s="20">
        <f t="shared" si="2"/>
        <v>4.8600000000000003</v>
      </c>
      <c r="K13" s="2">
        <v>42</v>
      </c>
      <c r="L13" s="22">
        <v>44362</v>
      </c>
      <c r="M13" s="4">
        <v>44534</v>
      </c>
      <c r="N13" s="2">
        <v>180</v>
      </c>
      <c r="O13" s="2">
        <f t="shared" si="3"/>
        <v>172</v>
      </c>
      <c r="P13" s="2">
        <f t="shared" si="4"/>
        <v>30960</v>
      </c>
      <c r="Q13" s="2">
        <v>2945.3</v>
      </c>
      <c r="R13" s="2">
        <v>83</v>
      </c>
      <c r="S13" s="5">
        <f t="shared" si="5"/>
        <v>4.8201750217584278</v>
      </c>
      <c r="T13" s="2" t="s">
        <v>378</v>
      </c>
      <c r="U13" s="2">
        <v>99.9</v>
      </c>
      <c r="V13" s="5">
        <f t="shared" si="6"/>
        <v>294235.47000000003</v>
      </c>
      <c r="W13" s="2" t="s">
        <v>378</v>
      </c>
      <c r="X13" s="5">
        <v>2650.77</v>
      </c>
      <c r="Y13" s="2">
        <v>80</v>
      </c>
      <c r="Z13" s="2">
        <v>0</v>
      </c>
      <c r="AA13" s="2">
        <v>0</v>
      </c>
      <c r="AB13" s="2" t="s">
        <v>90</v>
      </c>
      <c r="AC13" s="2">
        <v>80</v>
      </c>
      <c r="AD13" s="5">
        <f t="shared" si="7"/>
        <v>4.1813566453808049</v>
      </c>
      <c r="AE13" s="5">
        <f>VLOOKUP(F13,[1]Sheet1!$L$131:$AB$316,17,FALSE)</f>
        <v>235624</v>
      </c>
      <c r="AF13" s="2" t="s">
        <v>88</v>
      </c>
      <c r="AG13" s="2" t="s">
        <v>87</v>
      </c>
      <c r="AH13" s="2"/>
    </row>
    <row r="14" spans="1:34" ht="30.75" customHeight="1" x14ac:dyDescent="0.25">
      <c r="A14" s="1">
        <v>9</v>
      </c>
      <c r="B14" s="2" t="s">
        <v>439</v>
      </c>
      <c r="C14" s="16" t="s">
        <v>80</v>
      </c>
      <c r="D14" s="2" t="s">
        <v>93</v>
      </c>
      <c r="E14" s="17" t="s">
        <v>82</v>
      </c>
      <c r="F14" s="10" t="s">
        <v>353</v>
      </c>
      <c r="G14" s="20">
        <v>5.5</v>
      </c>
      <c r="H14" s="39">
        <v>14.99</v>
      </c>
      <c r="I14" s="20">
        <v>0</v>
      </c>
      <c r="J14" s="20">
        <f t="shared" si="2"/>
        <v>14.99</v>
      </c>
      <c r="K14" s="2">
        <v>43</v>
      </c>
      <c r="L14" s="22">
        <v>44362</v>
      </c>
      <c r="M14" s="4">
        <v>44534</v>
      </c>
      <c r="N14" s="2">
        <v>180</v>
      </c>
      <c r="O14" s="2">
        <f t="shared" si="3"/>
        <v>172</v>
      </c>
      <c r="P14" s="2">
        <f t="shared" si="4"/>
        <v>30960</v>
      </c>
      <c r="Q14" s="2">
        <v>3011.92</v>
      </c>
      <c r="R14" s="2">
        <v>81</v>
      </c>
      <c r="S14" s="5">
        <f t="shared" si="5"/>
        <v>4.8104270093962498</v>
      </c>
      <c r="T14" s="2" t="s">
        <v>378</v>
      </c>
      <c r="U14" s="2">
        <v>99.9</v>
      </c>
      <c r="V14" s="5">
        <f t="shared" si="6"/>
        <v>300890.80800000002</v>
      </c>
      <c r="W14" s="2" t="s">
        <v>378</v>
      </c>
      <c r="X14" s="5">
        <v>2680.6088</v>
      </c>
      <c r="Y14" s="2">
        <v>80</v>
      </c>
      <c r="Z14" s="2">
        <v>0</v>
      </c>
      <c r="AA14" s="2">
        <v>0</v>
      </c>
      <c r="AB14" s="2" t="s">
        <v>90</v>
      </c>
      <c r="AC14" s="2">
        <v>80</v>
      </c>
      <c r="AD14" s="5">
        <f t="shared" si="7"/>
        <v>4.2284247292470729</v>
      </c>
      <c r="AE14" s="5">
        <f>VLOOKUP(F14,[1]Sheet1!$L$131:$AB$316,17,FALSE)</f>
        <v>240953.60000000001</v>
      </c>
      <c r="AF14" s="2" t="s">
        <v>88</v>
      </c>
      <c r="AG14" s="2" t="s">
        <v>87</v>
      </c>
      <c r="AH14" s="2"/>
    </row>
    <row r="15" spans="1:34" ht="30.75" customHeight="1" x14ac:dyDescent="0.25">
      <c r="A15" s="1">
        <v>10</v>
      </c>
      <c r="B15" s="2" t="s">
        <v>439</v>
      </c>
      <c r="C15" s="16" t="s">
        <v>80</v>
      </c>
      <c r="D15" s="2" t="s">
        <v>93</v>
      </c>
      <c r="E15" s="17" t="s">
        <v>85</v>
      </c>
      <c r="F15" s="10" t="s">
        <v>347</v>
      </c>
      <c r="G15" s="20">
        <v>11.5</v>
      </c>
      <c r="H15" s="39">
        <v>11.5</v>
      </c>
      <c r="I15" s="20">
        <v>0</v>
      </c>
      <c r="J15" s="20">
        <f t="shared" si="2"/>
        <v>11.5</v>
      </c>
      <c r="K15" s="2">
        <v>49</v>
      </c>
      <c r="L15" s="22">
        <v>44372</v>
      </c>
      <c r="M15" s="4">
        <v>44546</v>
      </c>
      <c r="N15" s="2">
        <v>180</v>
      </c>
      <c r="O15" s="2">
        <f t="shared" si="3"/>
        <v>174</v>
      </c>
      <c r="P15" s="2">
        <f t="shared" si="4"/>
        <v>31320</v>
      </c>
      <c r="Q15" s="2">
        <v>3418.58</v>
      </c>
      <c r="R15" s="2">
        <v>83</v>
      </c>
      <c r="S15" s="5">
        <f t="shared" si="5"/>
        <v>5.5947285254075734</v>
      </c>
      <c r="T15" s="2" t="s">
        <v>378</v>
      </c>
      <c r="U15" s="2">
        <v>99.9</v>
      </c>
      <c r="V15" s="5">
        <f t="shared" si="6"/>
        <v>341516.14199999999</v>
      </c>
      <c r="W15" s="2" t="s">
        <v>378</v>
      </c>
      <c r="X15" s="5">
        <v>2837.4214000000002</v>
      </c>
      <c r="Y15" s="2">
        <v>80</v>
      </c>
      <c r="Z15" s="2">
        <v>0</v>
      </c>
      <c r="AA15" s="2">
        <v>0</v>
      </c>
      <c r="AB15" s="2" t="s">
        <v>90</v>
      </c>
      <c r="AC15" s="2">
        <v>78.400000000000006</v>
      </c>
      <c r="AD15" s="5">
        <f t="shared" si="7"/>
        <v>4.3862671639195376</v>
      </c>
      <c r="AE15" s="5">
        <f>VLOOKUP(F15,[1]Sheet1!$L$131:$AB$316,17,FALSE)</f>
        <v>268016.67200000002</v>
      </c>
      <c r="AF15" s="2" t="s">
        <v>88</v>
      </c>
      <c r="AG15" s="2" t="s">
        <v>87</v>
      </c>
      <c r="AH15" s="2"/>
    </row>
    <row r="16" spans="1:34" ht="30.75" customHeight="1" x14ac:dyDescent="0.25">
      <c r="A16" s="1">
        <v>11</v>
      </c>
      <c r="B16" s="2" t="s">
        <v>439</v>
      </c>
      <c r="C16" s="16" t="s">
        <v>80</v>
      </c>
      <c r="D16" s="2" t="s">
        <v>93</v>
      </c>
      <c r="E16" s="3" t="s">
        <v>193</v>
      </c>
      <c r="F16" s="10" t="s">
        <v>345</v>
      </c>
      <c r="G16" s="20">
        <v>4</v>
      </c>
      <c r="H16" s="39">
        <v>8.4</v>
      </c>
      <c r="I16" s="20">
        <v>0</v>
      </c>
      <c r="J16" s="20">
        <f t="shared" si="2"/>
        <v>8.4</v>
      </c>
      <c r="K16" s="2">
        <v>41</v>
      </c>
      <c r="L16" s="23">
        <v>44360</v>
      </c>
      <c r="M16" s="4">
        <v>44539</v>
      </c>
      <c r="N16" s="2">
        <v>180</v>
      </c>
      <c r="O16" s="2">
        <f t="shared" si="3"/>
        <v>179</v>
      </c>
      <c r="P16" s="2">
        <f t="shared" si="4"/>
        <v>32220</v>
      </c>
      <c r="Q16" s="2">
        <v>2848.51</v>
      </c>
      <c r="R16" s="2">
        <v>72</v>
      </c>
      <c r="S16" s="5">
        <f t="shared" si="5"/>
        <v>4.0439467008228966</v>
      </c>
      <c r="T16" s="2" t="s">
        <v>394</v>
      </c>
      <c r="U16" s="2">
        <v>99.9</v>
      </c>
      <c r="V16" s="5">
        <f t="shared" si="6"/>
        <v>284566.14900000003</v>
      </c>
      <c r="W16" s="2" t="s">
        <v>378</v>
      </c>
      <c r="X16" s="5">
        <v>2563.6590000000001</v>
      </c>
      <c r="Y16" s="2">
        <v>80</v>
      </c>
      <c r="Z16" s="2">
        <v>0</v>
      </c>
      <c r="AA16" s="2">
        <v>-8</v>
      </c>
      <c r="AB16" s="2" t="s">
        <v>90</v>
      </c>
      <c r="AC16" s="2">
        <v>72</v>
      </c>
      <c r="AD16" s="5">
        <f t="shared" si="7"/>
        <v>3.6395520307406066</v>
      </c>
      <c r="AE16" s="5">
        <f>VLOOKUP(F16,[1]Sheet1!$L$131:$AB$316,17,FALSE)</f>
        <v>205092.72000000003</v>
      </c>
      <c r="AF16" s="2" t="s">
        <v>88</v>
      </c>
      <c r="AG16" s="2" t="s">
        <v>87</v>
      </c>
      <c r="AH16" s="2"/>
    </row>
    <row r="17" spans="1:34" ht="30.75" customHeight="1" x14ac:dyDescent="0.25">
      <c r="A17" s="1">
        <v>12</v>
      </c>
      <c r="B17" s="2" t="s">
        <v>439</v>
      </c>
      <c r="C17" s="16" t="s">
        <v>80</v>
      </c>
      <c r="D17" s="2" t="s">
        <v>93</v>
      </c>
      <c r="E17" s="17" t="s">
        <v>113</v>
      </c>
      <c r="F17" s="10" t="s">
        <v>348</v>
      </c>
      <c r="G17" s="20">
        <v>14.5</v>
      </c>
      <c r="H17" s="39">
        <v>14.96</v>
      </c>
      <c r="I17" s="20">
        <v>0</v>
      </c>
      <c r="J17" s="20">
        <f t="shared" si="2"/>
        <v>14.96</v>
      </c>
      <c r="K17" s="2">
        <v>103</v>
      </c>
      <c r="L17" s="22">
        <v>44362</v>
      </c>
      <c r="M17" s="4">
        <v>44550</v>
      </c>
      <c r="N17" s="2">
        <v>180</v>
      </c>
      <c r="O17" s="2">
        <f t="shared" si="3"/>
        <v>188</v>
      </c>
      <c r="P17" s="2">
        <f t="shared" si="4"/>
        <v>33840</v>
      </c>
      <c r="Q17" s="2">
        <v>7180.65</v>
      </c>
      <c r="R17" s="2">
        <v>80</v>
      </c>
      <c r="S17" s="5">
        <f t="shared" si="5"/>
        <v>11.326844122897752</v>
      </c>
      <c r="T17" s="2" t="s">
        <v>378</v>
      </c>
      <c r="U17" s="2">
        <v>99.9</v>
      </c>
      <c r="V17" s="5">
        <f t="shared" si="6"/>
        <v>717346.93500000006</v>
      </c>
      <c r="W17" s="2" t="s">
        <v>378</v>
      </c>
      <c r="X17" s="5">
        <v>6462.585</v>
      </c>
      <c r="Y17" s="2">
        <v>80</v>
      </c>
      <c r="Z17" s="2">
        <v>0</v>
      </c>
      <c r="AA17" s="2">
        <v>0</v>
      </c>
      <c r="AB17" s="2" t="s">
        <v>90</v>
      </c>
      <c r="AC17" s="2">
        <v>80</v>
      </c>
      <c r="AD17" s="5">
        <f t="shared" si="7"/>
        <v>10.194159710607977</v>
      </c>
      <c r="AE17" s="5">
        <f>VLOOKUP(F17,[1]Sheet1!$L$131:$AB$316,17,FALSE)</f>
        <v>574452</v>
      </c>
      <c r="AF17" s="2" t="s">
        <v>88</v>
      </c>
      <c r="AG17" s="2" t="s">
        <v>87</v>
      </c>
      <c r="AH17" s="2"/>
    </row>
    <row r="18" spans="1:34" ht="30.75" customHeight="1" x14ac:dyDescent="0.25">
      <c r="A18" s="1">
        <v>13</v>
      </c>
      <c r="B18" s="2" t="s">
        <v>439</v>
      </c>
      <c r="C18" s="16" t="s">
        <v>80</v>
      </c>
      <c r="D18" s="2" t="s">
        <v>93</v>
      </c>
      <c r="E18" s="17" t="s">
        <v>182</v>
      </c>
      <c r="F18" s="10" t="s">
        <v>352</v>
      </c>
      <c r="G18" s="20">
        <v>2.5</v>
      </c>
      <c r="H18" s="39">
        <v>4.8600000000000003</v>
      </c>
      <c r="I18" s="20">
        <v>0</v>
      </c>
      <c r="J18" s="20">
        <f t="shared" si="2"/>
        <v>4.8600000000000003</v>
      </c>
      <c r="K18" s="2">
        <v>12</v>
      </c>
      <c r="L18" s="22">
        <v>44362</v>
      </c>
      <c r="M18" s="4">
        <v>44550</v>
      </c>
      <c r="N18" s="2">
        <v>180</v>
      </c>
      <c r="O18" s="2">
        <f t="shared" si="3"/>
        <v>188</v>
      </c>
      <c r="P18" s="2">
        <f t="shared" si="4"/>
        <v>33840</v>
      </c>
      <c r="Q18" s="2">
        <v>798.26</v>
      </c>
      <c r="R18" s="2">
        <v>81</v>
      </c>
      <c r="S18" s="5">
        <f t="shared" si="5"/>
        <v>1.2749247870197913</v>
      </c>
      <c r="T18" s="2" t="s">
        <v>378</v>
      </c>
      <c r="U18" s="2">
        <v>99.9</v>
      </c>
      <c r="V18" s="5">
        <f t="shared" si="6"/>
        <v>79746.173999999999</v>
      </c>
      <c r="W18" s="2" t="s">
        <v>378</v>
      </c>
      <c r="X18" s="5">
        <v>662.55579999999998</v>
      </c>
      <c r="Y18" s="2">
        <v>80</v>
      </c>
      <c r="Z18" s="2">
        <v>0</v>
      </c>
      <c r="AA18" s="2">
        <v>0</v>
      </c>
      <c r="AB18" s="2" t="s">
        <v>90</v>
      </c>
      <c r="AC18" s="2">
        <v>78.400000000000006</v>
      </c>
      <c r="AD18" s="5">
        <f t="shared" si="7"/>
        <v>1.0242210585302698</v>
      </c>
      <c r="AE18" s="5">
        <f>VLOOKUP(F18,[1]Sheet1!$L$131:$AB$316,17,FALSE)</f>
        <v>62583.584000000003</v>
      </c>
      <c r="AF18" s="2" t="s">
        <v>88</v>
      </c>
      <c r="AG18" s="2" t="s">
        <v>87</v>
      </c>
      <c r="AH18" s="2"/>
    </row>
    <row r="19" spans="1:34" ht="30.75" customHeight="1" x14ac:dyDescent="0.25">
      <c r="A19" s="1">
        <v>14</v>
      </c>
      <c r="B19" s="2" t="s">
        <v>439</v>
      </c>
      <c r="C19" s="16" t="s">
        <v>80</v>
      </c>
      <c r="D19" s="2" t="s">
        <v>93</v>
      </c>
      <c r="E19" s="17" t="s">
        <v>83</v>
      </c>
      <c r="F19" s="10" t="s">
        <v>354</v>
      </c>
      <c r="G19" s="20">
        <v>6</v>
      </c>
      <c r="H19" s="39">
        <v>6.98</v>
      </c>
      <c r="I19" s="20">
        <v>0</v>
      </c>
      <c r="J19" s="20">
        <f t="shared" si="2"/>
        <v>6.98</v>
      </c>
      <c r="K19" s="2">
        <v>49</v>
      </c>
      <c r="L19" s="22">
        <v>44362</v>
      </c>
      <c r="M19" s="4">
        <v>44550</v>
      </c>
      <c r="N19" s="2">
        <v>180</v>
      </c>
      <c r="O19" s="2">
        <f t="shared" si="3"/>
        <v>188</v>
      </c>
      <c r="P19" s="2">
        <f t="shared" si="4"/>
        <v>33840</v>
      </c>
      <c r="Q19" s="2">
        <v>3448.24</v>
      </c>
      <c r="R19" s="2">
        <v>87</v>
      </c>
      <c r="S19" s="5">
        <f t="shared" si="5"/>
        <v>5.9152338178223109</v>
      </c>
      <c r="T19" s="2" t="s">
        <v>378</v>
      </c>
      <c r="U19" s="2">
        <v>99.9</v>
      </c>
      <c r="V19" s="5">
        <f t="shared" si="6"/>
        <v>344479.17599999998</v>
      </c>
      <c r="W19" s="2" t="s">
        <v>378</v>
      </c>
      <c r="X19" s="5">
        <v>2999.9688000000001</v>
      </c>
      <c r="Y19" s="2">
        <v>80</v>
      </c>
      <c r="Z19" s="2">
        <v>0</v>
      </c>
      <c r="AA19" s="2">
        <v>2</v>
      </c>
      <c r="AB19" s="2" t="s">
        <v>90</v>
      </c>
      <c r="AC19" s="2">
        <v>82</v>
      </c>
      <c r="AD19" s="5">
        <f t="shared" si="7"/>
        <v>4.8504917306142961</v>
      </c>
      <c r="AE19" s="5">
        <f>VLOOKUP(F19,[1]Sheet1!$L$131:$AB$316,17,FALSE)</f>
        <v>282755.68</v>
      </c>
      <c r="AF19" s="2" t="s">
        <v>88</v>
      </c>
      <c r="AG19" s="2" t="s">
        <v>87</v>
      </c>
      <c r="AH19" s="2"/>
    </row>
    <row r="20" spans="1:34" ht="30.75" customHeight="1" x14ac:dyDescent="0.25">
      <c r="A20" s="1">
        <v>15</v>
      </c>
      <c r="B20" s="2" t="s">
        <v>439</v>
      </c>
      <c r="C20" s="16" t="s">
        <v>80</v>
      </c>
      <c r="D20" s="2" t="s">
        <v>93</v>
      </c>
      <c r="E20" s="17" t="s">
        <v>114</v>
      </c>
      <c r="F20" s="10" t="s">
        <v>355</v>
      </c>
      <c r="G20" s="20">
        <v>5</v>
      </c>
      <c r="H20" s="39">
        <v>4.1399999999999997</v>
      </c>
      <c r="I20" s="20">
        <v>0</v>
      </c>
      <c r="J20" s="20">
        <f t="shared" si="2"/>
        <v>4.1399999999999997</v>
      </c>
      <c r="K20" s="2">
        <v>75</v>
      </c>
      <c r="L20" s="22">
        <v>44362</v>
      </c>
      <c r="M20" s="4">
        <v>44550</v>
      </c>
      <c r="N20" s="2">
        <v>180</v>
      </c>
      <c r="O20" s="2">
        <f t="shared" si="3"/>
        <v>188</v>
      </c>
      <c r="P20" s="2">
        <f t="shared" si="4"/>
        <v>33840</v>
      </c>
      <c r="Q20" s="2">
        <v>5243.98</v>
      </c>
      <c r="R20" s="2">
        <v>83</v>
      </c>
      <c r="S20" s="5">
        <f t="shared" si="5"/>
        <v>8.5821143552781578</v>
      </c>
      <c r="T20" s="2" t="s">
        <v>378</v>
      </c>
      <c r="U20" s="2">
        <v>99.9</v>
      </c>
      <c r="V20" s="5">
        <f t="shared" si="6"/>
        <v>523873.60200000001</v>
      </c>
      <c r="W20" s="2" t="s">
        <v>378</v>
      </c>
      <c r="X20" s="5">
        <v>4772.0217999999995</v>
      </c>
      <c r="Y20" s="2">
        <v>80</v>
      </c>
      <c r="Z20" s="2">
        <v>0</v>
      </c>
      <c r="AA20" s="2">
        <v>0</v>
      </c>
      <c r="AB20" s="2" t="s">
        <v>90</v>
      </c>
      <c r="AC20" s="2">
        <v>80.8</v>
      </c>
      <c r="AD20" s="5">
        <f t="shared" si="7"/>
        <v>7.6027193290950885</v>
      </c>
      <c r="AE20" s="5">
        <f>VLOOKUP(F20,[1]Sheet1!$L$131:$AB$316,17,FALSE)</f>
        <v>423713.58399999997</v>
      </c>
      <c r="AF20" s="2" t="s">
        <v>88</v>
      </c>
      <c r="AG20" s="2" t="s">
        <v>87</v>
      </c>
      <c r="AH20" s="2"/>
    </row>
    <row r="21" spans="1:34" ht="30.75" customHeight="1" x14ac:dyDescent="0.25">
      <c r="A21" s="1">
        <v>16</v>
      </c>
      <c r="B21" s="2" t="s">
        <v>439</v>
      </c>
      <c r="C21" s="16" t="s">
        <v>80</v>
      </c>
      <c r="D21" s="2" t="s">
        <v>93</v>
      </c>
      <c r="E21" s="17" t="s">
        <v>84</v>
      </c>
      <c r="F21" s="10" t="s">
        <v>356</v>
      </c>
      <c r="G21" s="20">
        <v>2.5</v>
      </c>
      <c r="H21" s="39">
        <v>2.69</v>
      </c>
      <c r="I21" s="20">
        <v>0</v>
      </c>
      <c r="J21" s="20">
        <f t="shared" si="2"/>
        <v>2.69</v>
      </c>
      <c r="K21" s="2">
        <v>19</v>
      </c>
      <c r="L21" s="22">
        <v>44362</v>
      </c>
      <c r="M21" s="4">
        <v>44550</v>
      </c>
      <c r="N21" s="2">
        <v>180</v>
      </c>
      <c r="O21" s="2">
        <f t="shared" si="3"/>
        <v>188</v>
      </c>
      <c r="P21" s="2">
        <f t="shared" si="4"/>
        <v>33840</v>
      </c>
      <c r="Q21" s="2">
        <v>1317.7</v>
      </c>
      <c r="R21" s="2">
        <v>89</v>
      </c>
      <c r="S21" s="5">
        <f t="shared" si="5"/>
        <v>2.3123934507427442</v>
      </c>
      <c r="T21" s="2" t="s">
        <v>378</v>
      </c>
      <c r="U21" s="2">
        <v>99.9</v>
      </c>
      <c r="V21" s="5">
        <f t="shared" si="6"/>
        <v>131638.23000000001</v>
      </c>
      <c r="W21" s="2" t="s">
        <v>378</v>
      </c>
      <c r="X21" s="5">
        <v>1212.2840000000001</v>
      </c>
      <c r="Y21" s="2">
        <v>80</v>
      </c>
      <c r="Z21" s="2">
        <v>0</v>
      </c>
      <c r="AA21" s="2">
        <v>2</v>
      </c>
      <c r="AB21" s="2" t="s">
        <v>90</v>
      </c>
      <c r="AC21" s="2">
        <v>83.6</v>
      </c>
      <c r="AD21" s="5">
        <f t="shared" si="7"/>
        <v>1.9983236526238868</v>
      </c>
      <c r="AE21" s="5">
        <f>VLOOKUP(F21,[1]Sheet1!$L$131:$AB$316,17,FALSE)</f>
        <v>110159.72</v>
      </c>
      <c r="AF21" s="2" t="s">
        <v>88</v>
      </c>
      <c r="AG21" s="2" t="s">
        <v>87</v>
      </c>
      <c r="AH21" s="2"/>
    </row>
    <row r="22" spans="1:34" ht="30.75" customHeight="1" x14ac:dyDescent="0.25">
      <c r="A22" s="1">
        <v>17</v>
      </c>
      <c r="B22" s="2" t="s">
        <v>439</v>
      </c>
      <c r="C22" s="1" t="s">
        <v>80</v>
      </c>
      <c r="D22" s="2" t="s">
        <v>93</v>
      </c>
      <c r="E22" s="17" t="s">
        <v>83</v>
      </c>
      <c r="F22" s="2" t="s">
        <v>382</v>
      </c>
      <c r="G22" s="21">
        <v>0</v>
      </c>
      <c r="H22" s="26">
        <v>0</v>
      </c>
      <c r="I22" s="20">
        <v>0</v>
      </c>
      <c r="J22" s="20">
        <f t="shared" si="2"/>
        <v>0</v>
      </c>
      <c r="K22" s="2">
        <v>4</v>
      </c>
      <c r="L22" s="22">
        <v>44377</v>
      </c>
      <c r="M22" s="4">
        <v>44550</v>
      </c>
      <c r="N22" s="2">
        <v>180</v>
      </c>
      <c r="O22" s="2">
        <f t="shared" si="3"/>
        <v>173</v>
      </c>
      <c r="P22" s="2">
        <f t="shared" si="4"/>
        <v>31140</v>
      </c>
      <c r="Q22" s="2">
        <v>274.8</v>
      </c>
      <c r="R22" s="2">
        <v>82</v>
      </c>
      <c r="S22" s="5">
        <f t="shared" si="5"/>
        <v>0.44430966334476829</v>
      </c>
      <c r="T22" s="2" t="s">
        <v>378</v>
      </c>
      <c r="U22" s="2">
        <v>99.9</v>
      </c>
      <c r="V22" s="5">
        <f t="shared" si="6"/>
        <v>27452.520000000004</v>
      </c>
      <c r="W22" s="2" t="s">
        <v>378</v>
      </c>
      <c r="X22" s="5">
        <v>203.352</v>
      </c>
      <c r="Y22" s="2">
        <v>80</v>
      </c>
      <c r="Z22" s="2">
        <v>0</v>
      </c>
      <c r="AA22" s="2">
        <v>0</v>
      </c>
      <c r="AB22" s="2" t="s">
        <v>90</v>
      </c>
      <c r="AC22" s="2">
        <v>71.2</v>
      </c>
      <c r="AD22" s="5">
        <f t="shared" si="7"/>
        <v>0.28548521393059939</v>
      </c>
      <c r="AE22" s="5">
        <f>VLOOKUP(F22,[1]Sheet1!$L$131:$AB$316,17,FALSE)</f>
        <v>19565.760000000002</v>
      </c>
      <c r="AF22" s="2" t="s">
        <v>88</v>
      </c>
      <c r="AG22" s="2" t="s">
        <v>87</v>
      </c>
      <c r="AH22" s="2" t="s">
        <v>376</v>
      </c>
    </row>
  </sheetData>
  <autoFilter ref="A5:AH22" xr:uid="{00000000-0009-0000-0000-000003000000}"/>
  <pageMargins left="0.25" right="0.22" top="0.4" bottom="0.34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BFDDC-FCB4-4843-B2D3-DF6CFD365203}">
  <dimension ref="A1:AH16"/>
  <sheetViews>
    <sheetView workbookViewId="0">
      <pane ySplit="4" topLeftCell="A5" activePane="bottomLeft" state="frozen"/>
      <selection pane="bottomLeft" activeCell="J4" sqref="J4"/>
    </sheetView>
  </sheetViews>
  <sheetFormatPr defaultColWidth="14.42578125" defaultRowHeight="15" x14ac:dyDescent="0.25"/>
  <cols>
    <col min="1" max="1" width="6.5703125" customWidth="1"/>
    <col min="2" max="2" width="7.28515625" customWidth="1"/>
    <col min="3" max="3" width="13.42578125" customWidth="1"/>
    <col min="4" max="4" width="8" customWidth="1"/>
    <col min="5" max="5" width="25.7109375" customWidth="1"/>
    <col min="6" max="6" width="9.5703125" customWidth="1"/>
    <col min="7" max="7" width="10" customWidth="1"/>
    <col min="8" max="8" width="7.28515625" customWidth="1"/>
    <col min="9" max="9" width="10.140625" customWidth="1"/>
    <col min="10" max="10" width="11.7109375" customWidth="1"/>
    <col min="11" max="11" width="8.7109375" customWidth="1"/>
    <col min="12" max="12" width="10.85546875" customWidth="1"/>
    <col min="13" max="16" width="11.85546875" customWidth="1"/>
    <col min="17" max="17" width="7.85546875" customWidth="1"/>
    <col min="18" max="19" width="8.140625" customWidth="1"/>
    <col min="20" max="20" width="6.7109375" customWidth="1"/>
    <col min="21" max="21" width="6.5703125" customWidth="1"/>
    <col min="22" max="22" width="9" customWidth="1"/>
    <col min="23" max="23" width="7.28515625" customWidth="1"/>
    <col min="24" max="24" width="7.85546875" customWidth="1"/>
    <col min="25" max="26" width="8.85546875" customWidth="1"/>
    <col min="27" max="27" width="9" customWidth="1"/>
    <col min="28" max="28" width="9.140625" customWidth="1"/>
    <col min="29" max="31" width="9.5703125" customWidth="1"/>
    <col min="32" max="32" width="13.85546875" bestFit="1" customWidth="1"/>
    <col min="33" max="33" width="20" customWidth="1"/>
    <col min="34" max="34" width="13" bestFit="1" customWidth="1"/>
  </cols>
  <sheetData>
    <row r="1" spans="1:34" ht="19.5" customHeight="1" x14ac:dyDescent="0.3">
      <c r="A1" s="41" t="s">
        <v>437</v>
      </c>
    </row>
    <row r="2" spans="1:34" ht="19.5" customHeight="1" x14ac:dyDescent="0.3">
      <c r="A2" s="41"/>
      <c r="P2" s="88">
        <f>+P3/N3</f>
        <v>130.55555555555554</v>
      </c>
    </row>
    <row r="3" spans="1:34" ht="18.75" customHeight="1" x14ac:dyDescent="0.35">
      <c r="A3" s="8"/>
      <c r="G3" s="90">
        <f>SUBTOTAL(9,G5:G16)</f>
        <v>4.34</v>
      </c>
      <c r="H3" s="90">
        <f>SUBTOTAL(9,H5:H16)</f>
        <v>4.34</v>
      </c>
      <c r="I3" s="90">
        <f>SUBTOTAL(9,I5:I16)</f>
        <v>0.7</v>
      </c>
      <c r="J3" s="90">
        <f>SUBTOTAL(9,J5:J16)</f>
        <v>3.6399999999999997</v>
      </c>
      <c r="K3" s="90">
        <f>SUBTOTAL(9,K5:K16)</f>
        <v>15</v>
      </c>
      <c r="N3" s="90">
        <f>SUBTOTAL(9,N5:N16)</f>
        <v>1350</v>
      </c>
      <c r="P3" s="90">
        <f>SUBTOTAL(9,P5:P16)</f>
        <v>176250</v>
      </c>
      <c r="Q3" s="90">
        <f>SUBTOTAL(9,Q5:Q16)</f>
        <v>543.20000000000005</v>
      </c>
      <c r="S3" s="90">
        <f>SUBTOTAL(9,S5:S16)</f>
        <v>9.0417934110350355</v>
      </c>
      <c r="V3" s="90">
        <f>SUBTOTAL(9,V5:V16)</f>
        <v>9.4599839718462011</v>
      </c>
      <c r="X3" s="91">
        <f>SUBTOTAL(9,X5:X16)</f>
        <v>528.90138225410521</v>
      </c>
      <c r="AD3" s="90">
        <f>SUBTOTAL(9,AD5:AD16)</f>
        <v>92.859091428801491</v>
      </c>
      <c r="AE3" s="90">
        <f>SUBTOTAL(9,AE5:AE16)</f>
        <v>517317.99834985298</v>
      </c>
    </row>
    <row r="4" spans="1:34" ht="62.45" customHeight="1" x14ac:dyDescent="0.25">
      <c r="A4" s="101" t="s">
        <v>0</v>
      </c>
      <c r="B4" s="101" t="s">
        <v>4</v>
      </c>
      <c r="C4" s="101" t="s">
        <v>1</v>
      </c>
      <c r="D4" s="101" t="s">
        <v>5</v>
      </c>
      <c r="E4" s="101" t="s">
        <v>2</v>
      </c>
      <c r="F4" s="92" t="s">
        <v>10</v>
      </c>
      <c r="G4" s="81" t="s">
        <v>444</v>
      </c>
      <c r="H4" s="102" t="s">
        <v>6</v>
      </c>
      <c r="I4" s="102" t="s">
        <v>96</v>
      </c>
      <c r="J4" s="81" t="s">
        <v>445</v>
      </c>
      <c r="K4" s="94" t="s">
        <v>11</v>
      </c>
      <c r="L4" s="95" t="s">
        <v>7</v>
      </c>
      <c r="M4" s="97" t="s">
        <v>12</v>
      </c>
      <c r="N4" s="53" t="s">
        <v>442</v>
      </c>
      <c r="O4" s="53" t="s">
        <v>440</v>
      </c>
      <c r="P4" s="53" t="s">
        <v>441</v>
      </c>
      <c r="Q4" s="97" t="s">
        <v>13</v>
      </c>
      <c r="R4" s="97" t="s">
        <v>14</v>
      </c>
      <c r="S4" s="97" t="s">
        <v>428</v>
      </c>
      <c r="T4" s="97" t="s">
        <v>15</v>
      </c>
      <c r="U4" s="97" t="s">
        <v>16</v>
      </c>
      <c r="V4" s="97" t="s">
        <v>429</v>
      </c>
      <c r="W4" s="97" t="s">
        <v>17</v>
      </c>
      <c r="X4" s="97" t="s">
        <v>18</v>
      </c>
      <c r="Y4" s="103" t="s">
        <v>22</v>
      </c>
      <c r="Z4" s="83" t="s">
        <v>383</v>
      </c>
      <c r="AA4" s="103" t="s">
        <v>19</v>
      </c>
      <c r="AB4" s="103" t="s">
        <v>20</v>
      </c>
      <c r="AC4" s="103" t="s">
        <v>21</v>
      </c>
      <c r="AD4" s="103" t="s">
        <v>430</v>
      </c>
      <c r="AE4" s="103" t="s">
        <v>431</v>
      </c>
      <c r="AF4" s="99" t="s">
        <v>3</v>
      </c>
      <c r="AG4" s="99" t="s">
        <v>8</v>
      </c>
      <c r="AH4" s="100" t="s">
        <v>9</v>
      </c>
    </row>
    <row r="5" spans="1:34" ht="28.5" customHeight="1" x14ac:dyDescent="0.25">
      <c r="A5" s="42">
        <v>34</v>
      </c>
      <c r="B5" s="43" t="s">
        <v>395</v>
      </c>
      <c r="C5" s="43" t="s">
        <v>396</v>
      </c>
      <c r="D5" s="43" t="s">
        <v>397</v>
      </c>
      <c r="E5" s="48" t="s">
        <v>398</v>
      </c>
      <c r="F5" s="2" t="s">
        <v>399</v>
      </c>
      <c r="G5" s="46">
        <v>0.3</v>
      </c>
      <c r="H5" s="46">
        <v>0.3</v>
      </c>
      <c r="I5" s="116">
        <v>0</v>
      </c>
      <c r="J5" s="17">
        <f>H5-I5</f>
        <v>0.3</v>
      </c>
      <c r="K5" s="2">
        <v>1</v>
      </c>
      <c r="L5" s="45">
        <v>44597</v>
      </c>
      <c r="M5" s="4">
        <v>44727</v>
      </c>
      <c r="N5" s="2">
        <v>150</v>
      </c>
      <c r="O5" s="2">
        <f t="shared" ref="O5:O13" si="0">M5-L5</f>
        <v>130</v>
      </c>
      <c r="P5" s="2">
        <f t="shared" ref="P5:P16" si="1">N5*O5</f>
        <v>19500</v>
      </c>
      <c r="Q5" s="2">
        <v>21.96</v>
      </c>
      <c r="R5" s="2">
        <v>98</v>
      </c>
      <c r="S5" s="5">
        <f t="shared" ref="S5:S16" si="2">R5*Q5/5739.9</f>
        <v>0.37493336120838344</v>
      </c>
      <c r="T5" s="2" t="s">
        <v>361</v>
      </c>
      <c r="U5" s="2">
        <v>100</v>
      </c>
      <c r="V5" s="5">
        <f t="shared" ref="V5:V16" si="3">U5*Q5/5739.9</f>
        <v>0.38258506245753415</v>
      </c>
      <c r="W5" s="2" t="s">
        <v>361</v>
      </c>
      <c r="X5" s="5">
        <v>21.069661191539439</v>
      </c>
      <c r="Y5" s="2">
        <v>900</v>
      </c>
      <c r="Z5" s="2">
        <v>0</v>
      </c>
      <c r="AA5" s="2">
        <v>45</v>
      </c>
      <c r="AB5" s="2">
        <v>45</v>
      </c>
      <c r="AC5" s="2">
        <v>990</v>
      </c>
      <c r="AD5" s="5">
        <f t="shared" ref="AD5:AD16" si="4">AC5*X5/5571</f>
        <v>3.7442047351685592</v>
      </c>
      <c r="AE5" s="5">
        <v>20858.964579624044</v>
      </c>
      <c r="AF5" s="44" t="s">
        <v>88</v>
      </c>
      <c r="AG5" s="44" t="s">
        <v>87</v>
      </c>
      <c r="AH5" s="44"/>
    </row>
    <row r="6" spans="1:34" ht="28.5" customHeight="1" x14ac:dyDescent="0.25">
      <c r="A6" s="42">
        <v>35</v>
      </c>
      <c r="B6" s="43" t="s">
        <v>395</v>
      </c>
      <c r="C6" s="43" t="s">
        <v>396</v>
      </c>
      <c r="D6" s="43" t="s">
        <v>397</v>
      </c>
      <c r="E6" s="48" t="s">
        <v>400</v>
      </c>
      <c r="F6" s="2" t="s">
        <v>401</v>
      </c>
      <c r="G6" s="46">
        <v>0.36</v>
      </c>
      <c r="H6" s="46">
        <v>0.36</v>
      </c>
      <c r="I6" s="116">
        <v>0</v>
      </c>
      <c r="J6" s="17">
        <f t="shared" ref="J6:J16" si="5">H6-I6</f>
        <v>0.36</v>
      </c>
      <c r="K6" s="2">
        <v>1</v>
      </c>
      <c r="L6" s="45">
        <v>44597</v>
      </c>
      <c r="M6" s="4">
        <v>44727</v>
      </c>
      <c r="N6" s="2">
        <v>150</v>
      </c>
      <c r="O6" s="2">
        <f t="shared" si="0"/>
        <v>130</v>
      </c>
      <c r="P6" s="2">
        <f t="shared" si="1"/>
        <v>19500</v>
      </c>
      <c r="Q6" s="2">
        <v>39.74</v>
      </c>
      <c r="R6" s="2">
        <v>96</v>
      </c>
      <c r="S6" s="5">
        <f t="shared" si="2"/>
        <v>0.66465269429781015</v>
      </c>
      <c r="T6" s="2" t="s">
        <v>361</v>
      </c>
      <c r="U6" s="2">
        <v>100</v>
      </c>
      <c r="V6" s="5">
        <f t="shared" si="3"/>
        <v>0.69234655656021882</v>
      </c>
      <c r="W6" s="2" t="s">
        <v>361</v>
      </c>
      <c r="X6" s="5">
        <v>37.493509864258186</v>
      </c>
      <c r="Y6" s="2">
        <v>900</v>
      </c>
      <c r="Z6" s="2">
        <v>0</v>
      </c>
      <c r="AA6" s="2">
        <v>45</v>
      </c>
      <c r="AB6" s="2">
        <v>45</v>
      </c>
      <c r="AC6" s="2">
        <v>990</v>
      </c>
      <c r="AD6" s="5">
        <f t="shared" si="4"/>
        <v>6.6628208159424878</v>
      </c>
      <c r="AE6" s="5">
        <v>37118.574765615602</v>
      </c>
      <c r="AF6" s="44" t="s">
        <v>88</v>
      </c>
      <c r="AG6" s="44" t="s">
        <v>87</v>
      </c>
      <c r="AH6" s="44"/>
    </row>
    <row r="7" spans="1:34" ht="28.5" customHeight="1" x14ac:dyDescent="0.25">
      <c r="A7" s="42">
        <v>36</v>
      </c>
      <c r="B7" s="43" t="s">
        <v>395</v>
      </c>
      <c r="C7" s="43" t="s">
        <v>396</v>
      </c>
      <c r="D7" s="43" t="s">
        <v>397</v>
      </c>
      <c r="E7" s="48" t="s">
        <v>402</v>
      </c>
      <c r="F7" s="2" t="s">
        <v>403</v>
      </c>
      <c r="G7" s="46">
        <v>0.38</v>
      </c>
      <c r="H7" s="46">
        <v>0.38</v>
      </c>
      <c r="I7" s="116">
        <v>0</v>
      </c>
      <c r="J7" s="17">
        <f t="shared" si="5"/>
        <v>0.38</v>
      </c>
      <c r="K7" s="2">
        <v>2</v>
      </c>
      <c r="L7" s="45">
        <v>44594</v>
      </c>
      <c r="M7" s="4">
        <v>44727</v>
      </c>
      <c r="N7" s="2">
        <v>150</v>
      </c>
      <c r="O7" s="2">
        <f t="shared" si="0"/>
        <v>133</v>
      </c>
      <c r="P7" s="2">
        <f t="shared" si="1"/>
        <v>19950</v>
      </c>
      <c r="Q7" s="2">
        <v>83.91</v>
      </c>
      <c r="R7" s="2">
        <v>94</v>
      </c>
      <c r="S7" s="5">
        <f t="shared" si="2"/>
        <v>1.374159828568442</v>
      </c>
      <c r="T7" s="2" t="s">
        <v>361</v>
      </c>
      <c r="U7" s="2">
        <v>100</v>
      </c>
      <c r="V7" s="5">
        <f t="shared" si="3"/>
        <v>1.4618721580515341</v>
      </c>
      <c r="W7" s="2" t="s">
        <v>361</v>
      </c>
      <c r="X7" s="5">
        <v>81.006702603655881</v>
      </c>
      <c r="Y7" s="2">
        <v>900</v>
      </c>
      <c r="Z7" s="2">
        <v>0</v>
      </c>
      <c r="AA7" s="2">
        <v>0</v>
      </c>
      <c r="AB7" s="2">
        <v>45</v>
      </c>
      <c r="AC7" s="2">
        <v>945</v>
      </c>
      <c r="AD7" s="5">
        <f t="shared" si="4"/>
        <v>13.741040021621757</v>
      </c>
      <c r="AE7" s="5">
        <v>76551.333960454809</v>
      </c>
      <c r="AF7" s="44" t="s">
        <v>88</v>
      </c>
      <c r="AG7" s="44" t="s">
        <v>87</v>
      </c>
      <c r="AH7" s="44"/>
    </row>
    <row r="8" spans="1:34" ht="28.5" customHeight="1" x14ac:dyDescent="0.25">
      <c r="A8" s="42">
        <v>37</v>
      </c>
      <c r="B8" s="43" t="s">
        <v>395</v>
      </c>
      <c r="C8" s="43" t="s">
        <v>396</v>
      </c>
      <c r="D8" s="43" t="s">
        <v>397</v>
      </c>
      <c r="E8" s="48" t="s">
        <v>404</v>
      </c>
      <c r="F8" s="2" t="s">
        <v>405</v>
      </c>
      <c r="G8" s="46">
        <v>0.42</v>
      </c>
      <c r="H8" s="46">
        <v>0.42</v>
      </c>
      <c r="I8" s="116">
        <v>0</v>
      </c>
      <c r="J8" s="17">
        <f t="shared" si="5"/>
        <v>0.42</v>
      </c>
      <c r="K8" s="2">
        <v>2</v>
      </c>
      <c r="L8" s="45">
        <v>44600</v>
      </c>
      <c r="M8" s="4">
        <v>44727</v>
      </c>
      <c r="N8" s="2">
        <v>150</v>
      </c>
      <c r="O8" s="2">
        <f t="shared" si="0"/>
        <v>127</v>
      </c>
      <c r="P8" s="2">
        <f t="shared" si="1"/>
        <v>19050</v>
      </c>
      <c r="Q8" s="2">
        <v>77.81</v>
      </c>
      <c r="R8" s="2">
        <v>98</v>
      </c>
      <c r="S8" s="5">
        <f t="shared" si="2"/>
        <v>1.3284865589992858</v>
      </c>
      <c r="T8" s="2" t="s">
        <v>361</v>
      </c>
      <c r="U8" s="2">
        <v>100</v>
      </c>
      <c r="V8" s="5">
        <f t="shared" si="3"/>
        <v>1.3555985295911079</v>
      </c>
      <c r="W8" s="2" t="s">
        <v>361</v>
      </c>
      <c r="X8" s="5">
        <v>76.570942417678651</v>
      </c>
      <c r="Y8" s="2">
        <v>900</v>
      </c>
      <c r="Z8" s="2">
        <v>0</v>
      </c>
      <c r="AA8" s="2">
        <v>45</v>
      </c>
      <c r="AB8" s="2">
        <v>45</v>
      </c>
      <c r="AC8" s="2">
        <v>990</v>
      </c>
      <c r="AD8" s="5">
        <f t="shared" si="4"/>
        <v>13.607114161461473</v>
      </c>
      <c r="AE8" s="5">
        <v>75805.232993501864</v>
      </c>
      <c r="AF8" s="44" t="s">
        <v>88</v>
      </c>
      <c r="AG8" s="44" t="s">
        <v>87</v>
      </c>
      <c r="AH8" s="44"/>
    </row>
    <row r="9" spans="1:34" ht="28.5" customHeight="1" x14ac:dyDescent="0.25">
      <c r="A9" s="42">
        <v>38</v>
      </c>
      <c r="B9" s="43" t="s">
        <v>395</v>
      </c>
      <c r="C9" s="43" t="s">
        <v>396</v>
      </c>
      <c r="D9" s="43" t="s">
        <v>397</v>
      </c>
      <c r="E9" s="48" t="s">
        <v>406</v>
      </c>
      <c r="F9" s="2" t="s">
        <v>407</v>
      </c>
      <c r="G9" s="46">
        <v>0.5</v>
      </c>
      <c r="H9" s="46">
        <v>0.5</v>
      </c>
      <c r="I9" s="116">
        <v>0</v>
      </c>
      <c r="J9" s="17">
        <f t="shared" si="5"/>
        <v>0.5</v>
      </c>
      <c r="K9" s="2">
        <v>2</v>
      </c>
      <c r="L9" s="45">
        <v>44595</v>
      </c>
      <c r="M9" s="4">
        <v>44727</v>
      </c>
      <c r="N9" s="2">
        <v>150</v>
      </c>
      <c r="O9" s="2">
        <f t="shared" si="0"/>
        <v>132</v>
      </c>
      <c r="P9" s="2">
        <f t="shared" si="1"/>
        <v>19800</v>
      </c>
      <c r="Q9" s="2">
        <v>67.349999999999994</v>
      </c>
      <c r="R9" s="2">
        <v>97</v>
      </c>
      <c r="S9" s="5">
        <f t="shared" si="2"/>
        <v>1.1381644279517065</v>
      </c>
      <c r="T9" s="2" t="s">
        <v>361</v>
      </c>
      <c r="U9" s="2">
        <v>100</v>
      </c>
      <c r="V9" s="5">
        <f t="shared" si="3"/>
        <v>1.1733653896409344</v>
      </c>
      <c r="W9" s="2" t="s">
        <v>361</v>
      </c>
      <c r="X9" s="5">
        <v>65.040385842119463</v>
      </c>
      <c r="Y9" s="2">
        <v>900</v>
      </c>
      <c r="Z9" s="2">
        <v>0</v>
      </c>
      <c r="AA9" s="2">
        <v>45</v>
      </c>
      <c r="AB9" s="2">
        <v>45</v>
      </c>
      <c r="AC9" s="2">
        <v>990</v>
      </c>
      <c r="AD9" s="5">
        <f t="shared" si="4"/>
        <v>11.558065335433184</v>
      </c>
      <c r="AE9" s="5">
        <v>64389.981983698272</v>
      </c>
      <c r="AF9" s="44" t="s">
        <v>88</v>
      </c>
      <c r="AG9" s="44" t="s">
        <v>87</v>
      </c>
      <c r="AH9" s="44"/>
    </row>
    <row r="10" spans="1:34" ht="28.5" customHeight="1" x14ac:dyDescent="0.25">
      <c r="A10" s="42">
        <v>39</v>
      </c>
      <c r="B10" s="43" t="s">
        <v>395</v>
      </c>
      <c r="C10" s="43" t="s">
        <v>396</v>
      </c>
      <c r="D10" s="43" t="s">
        <v>397</v>
      </c>
      <c r="E10" s="48" t="s">
        <v>86</v>
      </c>
      <c r="F10" s="2" t="s">
        <v>408</v>
      </c>
      <c r="G10" s="46">
        <v>0.4</v>
      </c>
      <c r="H10" s="46">
        <v>0.4</v>
      </c>
      <c r="I10" s="116">
        <v>0</v>
      </c>
      <c r="J10" s="17">
        <f t="shared" si="5"/>
        <v>0.4</v>
      </c>
      <c r="K10" s="2">
        <v>2</v>
      </c>
      <c r="L10" s="45">
        <v>44592</v>
      </c>
      <c r="M10" s="4">
        <v>44727</v>
      </c>
      <c r="N10" s="2">
        <v>150</v>
      </c>
      <c r="O10" s="2">
        <f t="shared" si="0"/>
        <v>135</v>
      </c>
      <c r="P10" s="2">
        <f t="shared" si="1"/>
        <v>20250</v>
      </c>
      <c r="Q10" s="2">
        <v>86.63</v>
      </c>
      <c r="R10" s="2">
        <v>97</v>
      </c>
      <c r="S10" s="5">
        <f t="shared" si="2"/>
        <v>1.463981950905068</v>
      </c>
      <c r="T10" s="2" t="s">
        <v>361</v>
      </c>
      <c r="U10" s="2">
        <v>100</v>
      </c>
      <c r="V10" s="5">
        <f t="shared" si="3"/>
        <v>1.5092597432011012</v>
      </c>
      <c r="W10" s="2" t="s">
        <v>361</v>
      </c>
      <c r="X10" s="5">
        <v>86.326872958348687</v>
      </c>
      <c r="Y10" s="2">
        <v>900</v>
      </c>
      <c r="Z10" s="2">
        <v>0</v>
      </c>
      <c r="AA10" s="2">
        <v>45</v>
      </c>
      <c r="AB10" s="2">
        <v>45</v>
      </c>
      <c r="AC10" s="2">
        <v>990</v>
      </c>
      <c r="AD10" s="5">
        <f t="shared" si="4"/>
        <v>15.340801333470687</v>
      </c>
      <c r="AE10" s="5">
        <v>85463.604228765194</v>
      </c>
      <c r="AF10" s="44" t="s">
        <v>88</v>
      </c>
      <c r="AG10" s="44" t="s">
        <v>87</v>
      </c>
      <c r="AH10" s="44"/>
    </row>
    <row r="11" spans="1:34" ht="28.5" customHeight="1" x14ac:dyDescent="0.25">
      <c r="A11" s="42">
        <v>40</v>
      </c>
      <c r="B11" s="43" t="s">
        <v>395</v>
      </c>
      <c r="C11" s="43" t="s">
        <v>396</v>
      </c>
      <c r="D11" s="43" t="s">
        <v>397</v>
      </c>
      <c r="E11" s="48" t="s">
        <v>409</v>
      </c>
      <c r="F11" s="2" t="s">
        <v>410</v>
      </c>
      <c r="G11" s="46">
        <v>0.4</v>
      </c>
      <c r="H11" s="46">
        <v>0.4</v>
      </c>
      <c r="I11" s="116">
        <v>0</v>
      </c>
      <c r="J11" s="17">
        <f t="shared" si="5"/>
        <v>0.4</v>
      </c>
      <c r="K11" s="2">
        <v>2</v>
      </c>
      <c r="L11" s="45">
        <v>44594</v>
      </c>
      <c r="M11" s="4">
        <v>44727</v>
      </c>
      <c r="N11" s="2">
        <v>150</v>
      </c>
      <c r="O11" s="2">
        <f t="shared" si="0"/>
        <v>133</v>
      </c>
      <c r="P11" s="2">
        <f t="shared" si="1"/>
        <v>19950</v>
      </c>
      <c r="Q11" s="2">
        <v>65.739999999999995</v>
      </c>
      <c r="R11" s="2">
        <v>96</v>
      </c>
      <c r="S11" s="5">
        <f t="shared" si="2"/>
        <v>1.0995034756703077</v>
      </c>
      <c r="T11" s="2" t="s">
        <v>361</v>
      </c>
      <c r="U11" s="2">
        <v>100</v>
      </c>
      <c r="V11" s="5">
        <f t="shared" si="3"/>
        <v>1.1453161204899038</v>
      </c>
      <c r="W11" s="2" t="s">
        <v>361</v>
      </c>
      <c r="X11" s="5">
        <v>63.692749988966213</v>
      </c>
      <c r="Y11" s="2">
        <v>900</v>
      </c>
      <c r="Z11" s="2">
        <v>0</v>
      </c>
      <c r="AA11" s="2">
        <v>45</v>
      </c>
      <c r="AB11" s="2">
        <v>45</v>
      </c>
      <c r="AC11" s="2">
        <v>990</v>
      </c>
      <c r="AD11" s="5">
        <f t="shared" si="4"/>
        <v>11.318582388992381</v>
      </c>
      <c r="AE11" s="5">
        <v>63055.822489076549</v>
      </c>
      <c r="AF11" s="44" t="s">
        <v>88</v>
      </c>
      <c r="AG11" s="44" t="s">
        <v>87</v>
      </c>
      <c r="AH11" s="44"/>
    </row>
    <row r="12" spans="1:34" ht="28.5" customHeight="1" x14ac:dyDescent="0.25">
      <c r="A12" s="42">
        <v>44</v>
      </c>
      <c r="B12" s="43" t="s">
        <v>395</v>
      </c>
      <c r="C12" s="43" t="s">
        <v>396</v>
      </c>
      <c r="D12" s="43" t="s">
        <v>397</v>
      </c>
      <c r="E12" s="48" t="s">
        <v>27</v>
      </c>
      <c r="F12" s="2" t="s">
        <v>411</v>
      </c>
      <c r="G12" s="46">
        <v>0.25</v>
      </c>
      <c r="H12" s="46">
        <v>0.25</v>
      </c>
      <c r="I12" s="116">
        <v>0</v>
      </c>
      <c r="J12" s="17">
        <f t="shared" si="5"/>
        <v>0.25</v>
      </c>
      <c r="K12" s="2">
        <v>1</v>
      </c>
      <c r="L12" s="45">
        <v>44607</v>
      </c>
      <c r="M12" s="4">
        <v>44727</v>
      </c>
      <c r="N12" s="2">
        <v>150</v>
      </c>
      <c r="O12" s="2">
        <f t="shared" si="0"/>
        <v>120</v>
      </c>
      <c r="P12" s="2">
        <f t="shared" si="1"/>
        <v>18000</v>
      </c>
      <c r="Q12" s="2">
        <v>30.35</v>
      </c>
      <c r="R12" s="2">
        <v>84</v>
      </c>
      <c r="S12" s="5">
        <f t="shared" si="2"/>
        <v>0.44415407933936135</v>
      </c>
      <c r="T12" s="2" t="s">
        <v>361</v>
      </c>
      <c r="U12" s="2">
        <v>99.32</v>
      </c>
      <c r="V12" s="5">
        <f t="shared" si="3"/>
        <v>0.52515932333315918</v>
      </c>
      <c r="W12" s="2" t="s">
        <v>361</v>
      </c>
      <c r="X12" s="5">
        <v>29.43409405051797</v>
      </c>
      <c r="Y12" s="2">
        <v>900</v>
      </c>
      <c r="Z12" s="2">
        <v>0</v>
      </c>
      <c r="AA12" s="2">
        <v>0</v>
      </c>
      <c r="AB12" s="2">
        <v>0</v>
      </c>
      <c r="AC12" s="2">
        <v>900</v>
      </c>
      <c r="AD12" s="5">
        <f t="shared" si="4"/>
        <v>4.755104046933436</v>
      </c>
      <c r="AE12" s="5">
        <v>26490.684645466172</v>
      </c>
      <c r="AF12" s="44" t="s">
        <v>88</v>
      </c>
      <c r="AG12" s="44" t="s">
        <v>87</v>
      </c>
      <c r="AH12" s="44"/>
    </row>
    <row r="13" spans="1:34" ht="28.5" customHeight="1" x14ac:dyDescent="0.25">
      <c r="A13" s="42">
        <v>51</v>
      </c>
      <c r="B13" s="43" t="s">
        <v>395</v>
      </c>
      <c r="C13" s="43" t="s">
        <v>396</v>
      </c>
      <c r="D13" s="43" t="s">
        <v>397</v>
      </c>
      <c r="E13" s="48" t="s">
        <v>23</v>
      </c>
      <c r="F13" s="2" t="s">
        <v>412</v>
      </c>
      <c r="G13" s="46">
        <v>0.63</v>
      </c>
      <c r="H13" s="46">
        <v>0.63</v>
      </c>
      <c r="I13" s="116">
        <v>0</v>
      </c>
      <c r="J13" s="17">
        <f t="shared" si="5"/>
        <v>0.63</v>
      </c>
      <c r="K13" s="2">
        <v>2</v>
      </c>
      <c r="L13" s="45">
        <v>44592</v>
      </c>
      <c r="M13" s="4">
        <v>44727</v>
      </c>
      <c r="N13" s="2">
        <v>150</v>
      </c>
      <c r="O13" s="2">
        <f t="shared" si="0"/>
        <v>135</v>
      </c>
      <c r="P13" s="2">
        <f t="shared" si="1"/>
        <v>20250</v>
      </c>
      <c r="Q13" s="2">
        <v>69.709999999999994</v>
      </c>
      <c r="R13" s="2">
        <v>95</v>
      </c>
      <c r="S13" s="5">
        <f t="shared" si="2"/>
        <v>1.1537570340946708</v>
      </c>
      <c r="T13" s="2" t="s">
        <v>361</v>
      </c>
      <c r="U13" s="2">
        <v>100</v>
      </c>
      <c r="V13" s="5">
        <f t="shared" si="3"/>
        <v>1.2144810885207058</v>
      </c>
      <c r="W13" s="2" t="s">
        <v>361</v>
      </c>
      <c r="X13" s="5">
        <v>68.266463337020738</v>
      </c>
      <c r="Y13" s="2">
        <v>900</v>
      </c>
      <c r="Z13" s="2">
        <v>0</v>
      </c>
      <c r="AA13" s="2">
        <v>45</v>
      </c>
      <c r="AB13" s="2">
        <v>45</v>
      </c>
      <c r="AC13" s="2">
        <v>990</v>
      </c>
      <c r="AD13" s="5">
        <f t="shared" si="4"/>
        <v>12.131358589777514</v>
      </c>
      <c r="AE13" s="5">
        <v>67583.798703650536</v>
      </c>
      <c r="AF13" s="44" t="s">
        <v>88</v>
      </c>
      <c r="AG13" s="44" t="s">
        <v>87</v>
      </c>
      <c r="AH13" s="44"/>
    </row>
    <row r="14" spans="1:34" ht="28.5" customHeight="1" x14ac:dyDescent="0.25">
      <c r="A14" s="42">
        <v>146</v>
      </c>
      <c r="B14" s="43" t="s">
        <v>395</v>
      </c>
      <c r="C14" s="43" t="s">
        <v>396</v>
      </c>
      <c r="D14" s="43" t="s">
        <v>397</v>
      </c>
      <c r="E14" s="48" t="s">
        <v>24</v>
      </c>
      <c r="F14" s="2">
        <v>0</v>
      </c>
      <c r="G14" s="46">
        <v>0.3</v>
      </c>
      <c r="H14" s="46">
        <v>0.3</v>
      </c>
      <c r="I14" s="116">
        <v>0.3</v>
      </c>
      <c r="J14" s="17">
        <f t="shared" si="5"/>
        <v>0</v>
      </c>
      <c r="K14" s="2">
        <v>0</v>
      </c>
      <c r="L14" s="45">
        <v>44591</v>
      </c>
      <c r="M14" s="2">
        <v>0</v>
      </c>
      <c r="N14" s="2">
        <v>0</v>
      </c>
      <c r="O14" s="2">
        <v>0</v>
      </c>
      <c r="P14" s="2">
        <f t="shared" si="1"/>
        <v>0</v>
      </c>
      <c r="Q14" s="2">
        <v>0</v>
      </c>
      <c r="R14" s="2">
        <v>0</v>
      </c>
      <c r="S14" s="5">
        <f t="shared" si="2"/>
        <v>0</v>
      </c>
      <c r="T14" s="2">
        <v>0</v>
      </c>
      <c r="U14" s="2">
        <v>0</v>
      </c>
      <c r="V14" s="5">
        <f t="shared" si="3"/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5">
        <f t="shared" si="4"/>
        <v>0</v>
      </c>
      <c r="AE14" s="2">
        <v>0</v>
      </c>
      <c r="AF14" s="44" t="s">
        <v>88</v>
      </c>
      <c r="AG14" s="44" t="s">
        <v>87</v>
      </c>
      <c r="AH14" s="44"/>
    </row>
    <row r="15" spans="1:34" ht="28.5" customHeight="1" x14ac:dyDescent="0.25">
      <c r="A15" s="42">
        <v>147</v>
      </c>
      <c r="B15" s="43" t="s">
        <v>395</v>
      </c>
      <c r="C15" s="43" t="s">
        <v>396</v>
      </c>
      <c r="D15" s="43" t="s">
        <v>397</v>
      </c>
      <c r="E15" s="49" t="s">
        <v>25</v>
      </c>
      <c r="F15" s="2">
        <v>0</v>
      </c>
      <c r="G15" s="46">
        <v>0.2</v>
      </c>
      <c r="H15" s="46">
        <v>0.2</v>
      </c>
      <c r="I15" s="116">
        <v>0.2</v>
      </c>
      <c r="J15" s="17">
        <f t="shared" si="5"/>
        <v>0</v>
      </c>
      <c r="K15" s="2">
        <v>0</v>
      </c>
      <c r="L15" s="45">
        <v>44601</v>
      </c>
      <c r="M15" s="2">
        <v>0</v>
      </c>
      <c r="N15" s="2">
        <v>0</v>
      </c>
      <c r="O15" s="2">
        <v>0</v>
      </c>
      <c r="P15" s="2">
        <f t="shared" si="1"/>
        <v>0</v>
      </c>
      <c r="Q15" s="2">
        <v>0</v>
      </c>
      <c r="R15" s="2">
        <v>0</v>
      </c>
      <c r="S15" s="5">
        <f t="shared" si="2"/>
        <v>0</v>
      </c>
      <c r="T15" s="2">
        <v>0</v>
      </c>
      <c r="U15" s="2">
        <v>0</v>
      </c>
      <c r="V15" s="5">
        <f t="shared" si="3"/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5">
        <f t="shared" si="4"/>
        <v>0</v>
      </c>
      <c r="AE15" s="2">
        <v>0</v>
      </c>
      <c r="AF15" s="44" t="s">
        <v>88</v>
      </c>
      <c r="AG15" s="45" t="s">
        <v>87</v>
      </c>
      <c r="AH15" s="44"/>
    </row>
    <row r="16" spans="1:34" ht="28.5" customHeight="1" x14ac:dyDescent="0.25">
      <c r="A16" s="42">
        <v>150</v>
      </c>
      <c r="B16" s="43" t="s">
        <v>395</v>
      </c>
      <c r="C16" s="43" t="s">
        <v>396</v>
      </c>
      <c r="D16" s="43" t="s">
        <v>397</v>
      </c>
      <c r="E16" s="48" t="s">
        <v>26</v>
      </c>
      <c r="F16" s="2">
        <v>0</v>
      </c>
      <c r="G16" s="46">
        <v>0.2</v>
      </c>
      <c r="H16" s="46">
        <v>0.2</v>
      </c>
      <c r="I16" s="116">
        <v>0.2</v>
      </c>
      <c r="J16" s="17">
        <f t="shared" si="5"/>
        <v>0</v>
      </c>
      <c r="K16" s="2">
        <v>0</v>
      </c>
      <c r="L16" s="45">
        <v>44621</v>
      </c>
      <c r="M16" s="2">
        <v>0</v>
      </c>
      <c r="N16" s="2">
        <v>0</v>
      </c>
      <c r="O16" s="2">
        <v>0</v>
      </c>
      <c r="P16" s="2">
        <f t="shared" si="1"/>
        <v>0</v>
      </c>
      <c r="Q16" s="2">
        <v>0</v>
      </c>
      <c r="R16" s="2">
        <v>0</v>
      </c>
      <c r="S16" s="5">
        <f t="shared" si="2"/>
        <v>0</v>
      </c>
      <c r="T16" s="2">
        <v>0</v>
      </c>
      <c r="U16" s="2">
        <v>0</v>
      </c>
      <c r="V16" s="5">
        <f t="shared" si="3"/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5">
        <f t="shared" si="4"/>
        <v>0</v>
      </c>
      <c r="AE16" s="2">
        <v>0</v>
      </c>
      <c r="AF16" s="44" t="s">
        <v>88</v>
      </c>
      <c r="AG16" s="44" t="s">
        <v>87</v>
      </c>
      <c r="AH16" s="44"/>
    </row>
  </sheetData>
  <autoFilter ref="A4:AH16" xr:uid="{DF2BFDDC-FCB4-4843-B2D3-DF6CFD365203}">
    <sortState xmlns:xlrd2="http://schemas.microsoft.com/office/spreadsheetml/2017/richdata2" ref="A5:AH16">
      <sortCondition ref="AG4:AG1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90B7-5037-4513-969B-D9DA17DAC239}">
  <dimension ref="A1:AH20"/>
  <sheetViews>
    <sheetView workbookViewId="0">
      <pane ySplit="4" topLeftCell="A5" activePane="bottomLeft" state="frozen"/>
      <selection pane="bottomLeft" activeCell="J4" sqref="J4"/>
    </sheetView>
  </sheetViews>
  <sheetFormatPr defaultColWidth="14.42578125" defaultRowHeight="15" x14ac:dyDescent="0.25"/>
  <cols>
    <col min="1" max="1" width="6.140625" customWidth="1"/>
    <col min="2" max="2" width="13.28515625" customWidth="1"/>
    <col min="3" max="3" width="10.140625" customWidth="1"/>
    <col min="4" max="4" width="9.5703125" customWidth="1"/>
    <col min="5" max="5" width="30" customWidth="1"/>
    <col min="6" max="6" width="11.85546875" customWidth="1"/>
    <col min="7" max="7" width="8.85546875" customWidth="1"/>
    <col min="8" max="8" width="7.28515625" customWidth="1"/>
    <col min="9" max="9" width="8.140625" customWidth="1"/>
    <col min="10" max="10" width="11.42578125" customWidth="1"/>
    <col min="11" max="11" width="8.140625" customWidth="1"/>
    <col min="12" max="12" width="10.7109375" customWidth="1"/>
    <col min="13" max="16" width="11.85546875" customWidth="1"/>
    <col min="17" max="17" width="8" bestFit="1" customWidth="1"/>
    <col min="18" max="18" width="6.85546875" customWidth="1"/>
    <col min="19" max="19" width="11.140625" customWidth="1"/>
    <col min="20" max="20" width="6.85546875" customWidth="1"/>
    <col min="21" max="21" width="7.5703125" customWidth="1"/>
    <col min="22" max="22" width="8.85546875" customWidth="1"/>
    <col min="23" max="23" width="6.42578125" customWidth="1"/>
    <col min="24" max="24" width="9.140625" customWidth="1"/>
    <col min="25" max="25" width="11.85546875" customWidth="1"/>
    <col min="26" max="26" width="9.85546875" customWidth="1"/>
    <col min="27" max="27" width="11.28515625" customWidth="1"/>
    <col min="28" max="28" width="11.140625" customWidth="1"/>
    <col min="29" max="32" width="11.85546875" customWidth="1"/>
    <col min="33" max="33" width="14.140625" customWidth="1"/>
    <col min="34" max="34" width="8.7109375" customWidth="1"/>
  </cols>
  <sheetData>
    <row r="1" spans="1:34" ht="18.75" x14ac:dyDescent="0.3">
      <c r="A1" s="41" t="s">
        <v>436</v>
      </c>
    </row>
    <row r="2" spans="1:34" ht="18.75" x14ac:dyDescent="0.3">
      <c r="A2" s="41"/>
      <c r="P2" s="88">
        <f>+P3/N3</f>
        <v>137.5</v>
      </c>
      <c r="S2" s="88">
        <f>+S3/Q3</f>
        <v>90.577029567645411</v>
      </c>
      <c r="V2" s="88">
        <f>+V3/Q3</f>
        <v>99.738412627182527</v>
      </c>
    </row>
    <row r="3" spans="1:34" ht="23.25" x14ac:dyDescent="0.35">
      <c r="A3" s="8"/>
      <c r="G3" s="90">
        <f>SUBTOTAL(9,G5:G10)</f>
        <v>32</v>
      </c>
      <c r="H3" s="90">
        <f>SUBTOTAL(9,H5:H10)</f>
        <v>19.3</v>
      </c>
      <c r="I3" s="90">
        <f>SUBTOTAL(9,I5:I10)</f>
        <v>0.5</v>
      </c>
      <c r="J3" s="90">
        <f>SUBTOTAL(9,J5:J10)</f>
        <v>18.8</v>
      </c>
      <c r="K3" s="90">
        <f>SUBTOTAL(9,K5:K10)</f>
        <v>100</v>
      </c>
      <c r="N3" s="90">
        <f>SUBTOTAL(9,N5:N10)</f>
        <v>990</v>
      </c>
      <c r="P3" s="90">
        <f>SUBTOTAL(9,P5:P10)</f>
        <v>136125</v>
      </c>
      <c r="Q3" s="90">
        <f>SUBTOTAL(9,Q5:Q10)</f>
        <v>6818.94</v>
      </c>
      <c r="S3" s="90">
        <f>SUBTOTAL(9,S5:S10)</f>
        <v>617639.32999999996</v>
      </c>
      <c r="V3" s="90">
        <f>SUBTOTAL(9,V5:V10)</f>
        <v>680110.25139999995</v>
      </c>
      <c r="X3" s="90">
        <f>SUBTOTAL(9,X5:X10)</f>
        <v>5840.0300000000007</v>
      </c>
      <c r="AD3" s="90">
        <f>SUBTOTAL(9,AD5:AD10)</f>
        <v>130</v>
      </c>
      <c r="AE3" s="90">
        <f t="shared" ref="AE3" si="0">SUBTOTAL(9,AE5:AE10)</f>
        <v>886462.20000000007</v>
      </c>
    </row>
    <row r="4" spans="1:34" ht="60" x14ac:dyDescent="0.25">
      <c r="A4" s="101" t="s">
        <v>0</v>
      </c>
      <c r="B4" s="101" t="s">
        <v>4</v>
      </c>
      <c r="C4" s="101" t="s">
        <v>1</v>
      </c>
      <c r="D4" s="101" t="s">
        <v>5</v>
      </c>
      <c r="E4" s="101" t="s">
        <v>2</v>
      </c>
      <c r="F4" s="92" t="s">
        <v>10</v>
      </c>
      <c r="G4" s="81" t="s">
        <v>444</v>
      </c>
      <c r="H4" s="93" t="s">
        <v>6</v>
      </c>
      <c r="I4" s="102" t="s">
        <v>96</v>
      </c>
      <c r="J4" s="81" t="s">
        <v>445</v>
      </c>
      <c r="K4" s="94" t="s">
        <v>11</v>
      </c>
      <c r="L4" s="105" t="s">
        <v>7</v>
      </c>
      <c r="M4" s="53" t="s">
        <v>12</v>
      </c>
      <c r="N4" s="53" t="s">
        <v>442</v>
      </c>
      <c r="O4" s="53" t="s">
        <v>440</v>
      </c>
      <c r="P4" s="53" t="s">
        <v>441</v>
      </c>
      <c r="Q4" s="96" t="s">
        <v>13</v>
      </c>
      <c r="R4" s="97" t="s">
        <v>14</v>
      </c>
      <c r="S4" s="97" t="s">
        <v>428</v>
      </c>
      <c r="T4" s="97" t="s">
        <v>15</v>
      </c>
      <c r="U4" s="97" t="s">
        <v>16</v>
      </c>
      <c r="V4" s="97" t="s">
        <v>429</v>
      </c>
      <c r="W4" s="97" t="s">
        <v>17</v>
      </c>
      <c r="X4" s="98" t="s">
        <v>18</v>
      </c>
      <c r="Y4" s="103" t="s">
        <v>22</v>
      </c>
      <c r="Z4" s="83" t="s">
        <v>383</v>
      </c>
      <c r="AA4" s="103" t="s">
        <v>19</v>
      </c>
      <c r="AB4" s="103" t="s">
        <v>20</v>
      </c>
      <c r="AC4" s="103" t="s">
        <v>21</v>
      </c>
      <c r="AD4" s="104" t="s">
        <v>430</v>
      </c>
      <c r="AE4" s="104" t="s">
        <v>431</v>
      </c>
      <c r="AF4" s="99" t="s">
        <v>3</v>
      </c>
      <c r="AG4" s="99" t="s">
        <v>8</v>
      </c>
      <c r="AH4" s="100" t="s">
        <v>9</v>
      </c>
    </row>
    <row r="5" spans="1:34" ht="29.25" customHeight="1" x14ac:dyDescent="0.25">
      <c r="A5" s="16">
        <v>1</v>
      </c>
      <c r="B5" s="2" t="s">
        <v>434</v>
      </c>
      <c r="C5" s="50" t="s">
        <v>414</v>
      </c>
      <c r="D5" s="50" t="s">
        <v>415</v>
      </c>
      <c r="E5" s="13" t="s">
        <v>416</v>
      </c>
      <c r="F5" s="16" t="s">
        <v>417</v>
      </c>
      <c r="G5" s="46">
        <v>8.5</v>
      </c>
      <c r="H5" s="67">
        <v>4.9000000000000004</v>
      </c>
      <c r="I5" s="116">
        <v>0</v>
      </c>
      <c r="J5" s="117">
        <f>H5-I5</f>
        <v>4.9000000000000004</v>
      </c>
      <c r="K5" s="16">
        <v>36</v>
      </c>
      <c r="L5" s="45">
        <v>44624</v>
      </c>
      <c r="M5" s="23">
        <v>44764</v>
      </c>
      <c r="N5" s="87">
        <v>165</v>
      </c>
      <c r="O5" s="87">
        <f>M5-L5</f>
        <v>140</v>
      </c>
      <c r="P5" s="87">
        <f>N5*O5</f>
        <v>23100</v>
      </c>
      <c r="Q5" s="62">
        <v>2460.96</v>
      </c>
      <c r="R5" s="16">
        <v>90</v>
      </c>
      <c r="S5" s="64">
        <f>Q5*R5</f>
        <v>221486.4</v>
      </c>
      <c r="T5" s="43" t="s">
        <v>378</v>
      </c>
      <c r="U5" s="2">
        <v>99.55</v>
      </c>
      <c r="V5" s="17">
        <f>Q5*U5</f>
        <v>244988.568</v>
      </c>
      <c r="W5" s="17" t="s">
        <v>378</v>
      </c>
      <c r="X5" s="62">
        <v>2101.65</v>
      </c>
      <c r="Y5" s="16">
        <v>130</v>
      </c>
      <c r="Z5" s="43">
        <v>0</v>
      </c>
      <c r="AA5" s="43">
        <v>0</v>
      </c>
      <c r="AB5" s="43">
        <v>0</v>
      </c>
      <c r="AC5" s="16">
        <v>130</v>
      </c>
      <c r="AD5" s="64">
        <v>46.917086819945624</v>
      </c>
      <c r="AE5" s="3">
        <v>319924.8</v>
      </c>
      <c r="AF5" s="65" t="s">
        <v>435</v>
      </c>
      <c r="AG5" s="44" t="s">
        <v>87</v>
      </c>
      <c r="AH5" s="44"/>
    </row>
    <row r="6" spans="1:34" ht="29.25" customHeight="1" x14ac:dyDescent="0.25">
      <c r="A6" s="16">
        <v>2</v>
      </c>
      <c r="B6" s="2" t="s">
        <v>434</v>
      </c>
      <c r="C6" s="50" t="s">
        <v>414</v>
      </c>
      <c r="D6" s="50" t="s">
        <v>415</v>
      </c>
      <c r="E6" s="13" t="s">
        <v>418</v>
      </c>
      <c r="F6" s="16" t="s">
        <v>419</v>
      </c>
      <c r="G6" s="46">
        <v>4</v>
      </c>
      <c r="H6" s="67">
        <v>2.2999999999999998</v>
      </c>
      <c r="I6" s="116">
        <v>0</v>
      </c>
      <c r="J6" s="117">
        <f t="shared" ref="J6:J10" si="1">H6-I6</f>
        <v>2.2999999999999998</v>
      </c>
      <c r="K6" s="16">
        <v>17</v>
      </c>
      <c r="L6" s="45">
        <v>44625</v>
      </c>
      <c r="M6" s="23">
        <v>44764</v>
      </c>
      <c r="N6" s="87">
        <v>165</v>
      </c>
      <c r="O6" s="87">
        <f t="shared" ref="O6:O10" si="2">M6-L6</f>
        <v>139</v>
      </c>
      <c r="P6" s="87">
        <f t="shared" ref="P6:P10" si="3">N6*O6</f>
        <v>22935</v>
      </c>
      <c r="Q6" s="62">
        <v>1196.0999999999999</v>
      </c>
      <c r="R6" s="16">
        <v>94</v>
      </c>
      <c r="S6" s="64">
        <f t="shared" ref="S6:S10" si="4">Q6*R6</f>
        <v>112433.4</v>
      </c>
      <c r="T6" s="43" t="s">
        <v>378</v>
      </c>
      <c r="U6" s="2">
        <v>100</v>
      </c>
      <c r="V6" s="17">
        <f t="shared" ref="V6:V10" si="5">Q6*U6</f>
        <v>119609.99999999999</v>
      </c>
      <c r="W6" s="17" t="s">
        <v>378</v>
      </c>
      <c r="X6" s="62">
        <v>1027.44</v>
      </c>
      <c r="Y6" s="16">
        <v>130</v>
      </c>
      <c r="Z6" s="43">
        <v>0</v>
      </c>
      <c r="AA6" s="43">
        <v>0</v>
      </c>
      <c r="AB6" s="43">
        <v>0</v>
      </c>
      <c r="AC6" s="16">
        <v>130</v>
      </c>
      <c r="AD6" s="64">
        <v>22.80310429480242</v>
      </c>
      <c r="AE6" s="3">
        <v>155493</v>
      </c>
      <c r="AF6" s="65" t="s">
        <v>435</v>
      </c>
      <c r="AG6" s="44" t="s">
        <v>87</v>
      </c>
      <c r="AH6" s="44"/>
    </row>
    <row r="7" spans="1:34" ht="29.25" customHeight="1" x14ac:dyDescent="0.25">
      <c r="A7" s="16">
        <v>3</v>
      </c>
      <c r="B7" s="2" t="s">
        <v>434</v>
      </c>
      <c r="C7" s="50" t="s">
        <v>414</v>
      </c>
      <c r="D7" s="50" t="s">
        <v>415</v>
      </c>
      <c r="E7" s="55" t="s">
        <v>420</v>
      </c>
      <c r="F7" s="16" t="s">
        <v>421</v>
      </c>
      <c r="G7" s="44">
        <v>7</v>
      </c>
      <c r="H7" s="54">
        <v>4.3</v>
      </c>
      <c r="I7" s="116">
        <v>0</v>
      </c>
      <c r="J7" s="117">
        <f t="shared" si="1"/>
        <v>4.3</v>
      </c>
      <c r="K7" s="56">
        <v>14</v>
      </c>
      <c r="L7" s="47">
        <v>44623</v>
      </c>
      <c r="M7" s="23">
        <v>44764</v>
      </c>
      <c r="N7" s="87">
        <v>165</v>
      </c>
      <c r="O7" s="87">
        <f t="shared" si="2"/>
        <v>141</v>
      </c>
      <c r="P7" s="87">
        <f t="shared" si="3"/>
        <v>23265</v>
      </c>
      <c r="Q7" s="63">
        <v>953.51</v>
      </c>
      <c r="R7" s="16">
        <v>91</v>
      </c>
      <c r="S7" s="64">
        <f t="shared" si="4"/>
        <v>86769.41</v>
      </c>
      <c r="T7" s="43" t="s">
        <v>378</v>
      </c>
      <c r="U7" s="2">
        <v>100</v>
      </c>
      <c r="V7" s="17">
        <f t="shared" si="5"/>
        <v>95351</v>
      </c>
      <c r="W7" s="17" t="s">
        <v>378</v>
      </c>
      <c r="X7" s="63">
        <v>817.15</v>
      </c>
      <c r="Y7" s="16">
        <v>130</v>
      </c>
      <c r="Z7" s="43">
        <v>0</v>
      </c>
      <c r="AA7" s="43">
        <v>0</v>
      </c>
      <c r="AB7" s="43">
        <v>0</v>
      </c>
      <c r="AC7" s="16">
        <v>130</v>
      </c>
      <c r="AD7" s="64">
        <v>18.178235913499755</v>
      </c>
      <c r="AE7" s="3">
        <v>123956.3</v>
      </c>
      <c r="AF7" s="65" t="s">
        <v>435</v>
      </c>
      <c r="AG7" s="44" t="s">
        <v>87</v>
      </c>
      <c r="AH7" s="44"/>
    </row>
    <row r="8" spans="1:34" ht="29.25" customHeight="1" x14ac:dyDescent="0.25">
      <c r="A8" s="16">
        <v>4</v>
      </c>
      <c r="B8" s="2" t="s">
        <v>434</v>
      </c>
      <c r="C8" s="50" t="s">
        <v>414</v>
      </c>
      <c r="D8" s="50" t="s">
        <v>415</v>
      </c>
      <c r="E8" s="3" t="s">
        <v>422</v>
      </c>
      <c r="F8" s="16" t="s">
        <v>423</v>
      </c>
      <c r="G8" s="44">
        <v>7</v>
      </c>
      <c r="H8" s="54">
        <v>4</v>
      </c>
      <c r="I8" s="116">
        <v>0</v>
      </c>
      <c r="J8" s="117">
        <f t="shared" si="1"/>
        <v>4</v>
      </c>
      <c r="K8" s="16">
        <v>21</v>
      </c>
      <c r="L8" s="47">
        <v>44627</v>
      </c>
      <c r="M8" s="23">
        <v>44764</v>
      </c>
      <c r="N8" s="87">
        <v>165</v>
      </c>
      <c r="O8" s="87">
        <f t="shared" si="2"/>
        <v>137</v>
      </c>
      <c r="P8" s="87">
        <f t="shared" si="3"/>
        <v>22605</v>
      </c>
      <c r="Q8" s="62">
        <v>1447.16</v>
      </c>
      <c r="R8" s="16">
        <v>92</v>
      </c>
      <c r="S8" s="64">
        <f t="shared" si="4"/>
        <v>133138.72</v>
      </c>
      <c r="T8" s="43" t="s">
        <v>378</v>
      </c>
      <c r="U8" s="2">
        <v>99.6</v>
      </c>
      <c r="V8" s="17">
        <f t="shared" si="5"/>
        <v>144137.136</v>
      </c>
      <c r="W8" s="17" t="s">
        <v>378</v>
      </c>
      <c r="X8" s="62">
        <v>1238.76</v>
      </c>
      <c r="Y8" s="16">
        <v>130</v>
      </c>
      <c r="Z8" s="43">
        <v>0</v>
      </c>
      <c r="AA8" s="43">
        <v>0</v>
      </c>
      <c r="AB8" s="43">
        <v>0</v>
      </c>
      <c r="AC8" s="16">
        <v>130</v>
      </c>
      <c r="AD8" s="64">
        <v>27.589449386561551</v>
      </c>
      <c r="AE8" s="3">
        <v>188130.80000000002</v>
      </c>
      <c r="AF8" s="65" t="s">
        <v>435</v>
      </c>
      <c r="AG8" s="44" t="s">
        <v>87</v>
      </c>
      <c r="AH8" s="44"/>
    </row>
    <row r="9" spans="1:34" ht="29.25" customHeight="1" x14ac:dyDescent="0.25">
      <c r="A9" s="16">
        <v>5</v>
      </c>
      <c r="B9" s="2" t="s">
        <v>434</v>
      </c>
      <c r="C9" s="50" t="s">
        <v>414</v>
      </c>
      <c r="D9" s="50" t="s">
        <v>415</v>
      </c>
      <c r="E9" s="3" t="s">
        <v>424</v>
      </c>
      <c r="F9" s="16" t="s">
        <v>425</v>
      </c>
      <c r="G9" s="44">
        <v>1.5</v>
      </c>
      <c r="H9" s="68">
        <v>1</v>
      </c>
      <c r="I9" s="116">
        <v>0</v>
      </c>
      <c r="J9" s="117">
        <f t="shared" si="1"/>
        <v>1</v>
      </c>
      <c r="K9" s="16">
        <v>4</v>
      </c>
      <c r="L9" s="47">
        <v>44630</v>
      </c>
      <c r="M9" s="23">
        <v>44764</v>
      </c>
      <c r="N9" s="87">
        <v>165</v>
      </c>
      <c r="O9" s="87">
        <f t="shared" si="2"/>
        <v>134</v>
      </c>
      <c r="P9" s="87">
        <f t="shared" si="3"/>
        <v>22110</v>
      </c>
      <c r="Q9" s="62">
        <v>232.03</v>
      </c>
      <c r="R9" s="16">
        <v>88</v>
      </c>
      <c r="S9" s="64">
        <f t="shared" si="4"/>
        <v>20418.64</v>
      </c>
      <c r="T9" s="43" t="s">
        <v>378</v>
      </c>
      <c r="U9" s="2">
        <v>99.58</v>
      </c>
      <c r="V9" s="17">
        <f t="shared" si="5"/>
        <v>23105.547399999999</v>
      </c>
      <c r="W9" s="17" t="s">
        <v>378</v>
      </c>
      <c r="X9" s="62">
        <v>200.47</v>
      </c>
      <c r="Y9" s="16">
        <v>130</v>
      </c>
      <c r="Z9" s="43">
        <v>0</v>
      </c>
      <c r="AA9" s="43">
        <v>0</v>
      </c>
      <c r="AB9" s="43">
        <v>0</v>
      </c>
      <c r="AC9" s="16">
        <v>130</v>
      </c>
      <c r="AD9" s="64">
        <v>4.4235467682660357</v>
      </c>
      <c r="AE9" s="3">
        <v>30163.9</v>
      </c>
      <c r="AF9" s="65" t="s">
        <v>435</v>
      </c>
      <c r="AG9" s="44" t="s">
        <v>87</v>
      </c>
      <c r="AH9" s="44"/>
    </row>
    <row r="10" spans="1:34" ht="29.25" customHeight="1" x14ac:dyDescent="0.25">
      <c r="A10" s="16">
        <v>6</v>
      </c>
      <c r="B10" s="2" t="s">
        <v>434</v>
      </c>
      <c r="C10" s="50" t="s">
        <v>414</v>
      </c>
      <c r="D10" s="50" t="s">
        <v>415</v>
      </c>
      <c r="E10" s="3" t="s">
        <v>426</v>
      </c>
      <c r="F10" s="16" t="s">
        <v>427</v>
      </c>
      <c r="G10" s="44">
        <v>4</v>
      </c>
      <c r="H10" s="67">
        <v>2.8</v>
      </c>
      <c r="I10" s="116">
        <v>0.5</v>
      </c>
      <c r="J10" s="117">
        <f t="shared" si="1"/>
        <v>2.2999999999999998</v>
      </c>
      <c r="K10" s="16">
        <v>8</v>
      </c>
      <c r="L10" s="47">
        <v>44630</v>
      </c>
      <c r="M10" s="23">
        <v>44764</v>
      </c>
      <c r="N10" s="87">
        <v>165</v>
      </c>
      <c r="O10" s="87">
        <f t="shared" si="2"/>
        <v>134</v>
      </c>
      <c r="P10" s="87">
        <f t="shared" si="3"/>
        <v>22110</v>
      </c>
      <c r="Q10" s="62">
        <v>529.17999999999995</v>
      </c>
      <c r="R10" s="16">
        <v>82</v>
      </c>
      <c r="S10" s="64">
        <f t="shared" si="4"/>
        <v>43392.759999999995</v>
      </c>
      <c r="T10" s="43" t="s">
        <v>378</v>
      </c>
      <c r="U10" s="2">
        <v>100</v>
      </c>
      <c r="V10" s="17">
        <f t="shared" si="5"/>
        <v>52917.999999999993</v>
      </c>
      <c r="W10" s="17" t="s">
        <v>378</v>
      </c>
      <c r="X10" s="62">
        <v>454.56</v>
      </c>
      <c r="Y10" s="16">
        <v>130</v>
      </c>
      <c r="Z10" s="43">
        <v>0</v>
      </c>
      <c r="AA10" s="43">
        <v>0</v>
      </c>
      <c r="AB10" s="43">
        <v>0</v>
      </c>
      <c r="AC10" s="16">
        <v>130</v>
      </c>
      <c r="AD10" s="64">
        <v>10.088576816924624</v>
      </c>
      <c r="AE10" s="3">
        <v>68793.399999999994</v>
      </c>
      <c r="AF10" s="65" t="s">
        <v>435</v>
      </c>
      <c r="AG10" s="44" t="s">
        <v>87</v>
      </c>
      <c r="AH10" s="44"/>
    </row>
    <row r="11" spans="1:34" ht="15.75" customHeight="1" x14ac:dyDescent="0.25"/>
    <row r="12" spans="1:34" ht="15.75" customHeight="1" x14ac:dyDescent="0.25"/>
    <row r="13" spans="1:34" ht="15.75" customHeight="1" x14ac:dyDescent="0.25"/>
    <row r="14" spans="1:34" ht="15.75" customHeight="1" x14ac:dyDescent="0.25"/>
    <row r="15" spans="1:34" ht="15.75" customHeight="1" x14ac:dyDescent="0.25"/>
    <row r="16" spans="1:3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</sheetData>
  <autoFilter ref="A4:AH4" xr:uid="{4AA290B7-5037-4513-969B-D9DA17DAC23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36BF-2A2E-4443-9997-A55DF60F3A8A}">
  <dimension ref="A1:AH202"/>
  <sheetViews>
    <sheetView tabSelected="1" workbookViewId="0">
      <pane ySplit="4" topLeftCell="A5" activePane="bottomLeft" state="frozen"/>
      <selection pane="bottomLeft" activeCell="G14" sqref="G14"/>
    </sheetView>
  </sheetViews>
  <sheetFormatPr defaultRowHeight="15" x14ac:dyDescent="0.25"/>
  <cols>
    <col min="1" max="1" width="8.28515625" customWidth="1"/>
    <col min="2" max="2" width="14.85546875" customWidth="1"/>
    <col min="3" max="3" width="14.5703125" customWidth="1"/>
    <col min="4" max="4" width="8.85546875" bestFit="1" customWidth="1"/>
    <col min="5" max="5" width="35.28515625" customWidth="1"/>
    <col min="6" max="6" width="7.28515625" customWidth="1"/>
    <col min="7" max="7" width="10.28515625" customWidth="1"/>
    <col min="8" max="9" width="8.5703125" bestFit="1" customWidth="1"/>
    <col min="10" max="10" width="11.85546875" customWidth="1"/>
    <col min="11" max="11" width="6" bestFit="1" customWidth="1"/>
    <col min="12" max="12" width="10.42578125" bestFit="1" customWidth="1"/>
    <col min="13" max="16" width="10.42578125" customWidth="1"/>
    <col min="17" max="17" width="9" customWidth="1"/>
    <col min="18" max="18" width="7.7109375" customWidth="1"/>
    <col min="19" max="19" width="12" customWidth="1"/>
    <col min="20" max="20" width="7.7109375" customWidth="1"/>
    <col min="21" max="21" width="7" bestFit="1" customWidth="1"/>
    <col min="22" max="22" width="11.5703125" customWidth="1"/>
    <col min="23" max="23" width="8.140625" bestFit="1" customWidth="1"/>
    <col min="24" max="24" width="10" customWidth="1"/>
    <col min="25" max="25" width="8.7109375" bestFit="1" customWidth="1"/>
    <col min="26" max="26" width="8.85546875" bestFit="1" customWidth="1"/>
    <col min="29" max="29" width="8.28515625" bestFit="1" customWidth="1"/>
    <col min="30" max="30" width="15.5703125" customWidth="1"/>
    <col min="31" max="31" width="12" bestFit="1" customWidth="1"/>
    <col min="32" max="32" width="14.140625" customWidth="1"/>
    <col min="33" max="33" width="22.28515625" customWidth="1"/>
    <col min="34" max="34" width="25.28515625" customWidth="1"/>
  </cols>
  <sheetData>
    <row r="1" spans="1:34" ht="24.75" customHeight="1" x14ac:dyDescent="0.35">
      <c r="A1" s="66" t="s">
        <v>443</v>
      </c>
      <c r="B1" s="66"/>
    </row>
    <row r="2" spans="1:34" ht="24.75" customHeight="1" x14ac:dyDescent="0.35">
      <c r="A2" s="66"/>
      <c r="B2" s="66"/>
      <c r="H2" s="89">
        <f>H3-I3</f>
        <v>1150.5100000000007</v>
      </c>
      <c r="P2" s="88">
        <f>+P3/N3</f>
        <v>154.16179078014184</v>
      </c>
      <c r="S2" s="88">
        <f>+S3/Q3</f>
        <v>82.279677621363447</v>
      </c>
      <c r="V2" s="88">
        <f>+V3/Q3</f>
        <v>99.897103623234713</v>
      </c>
      <c r="AD2" s="88">
        <f>+AD3/X3</f>
        <v>83.292592710307929</v>
      </c>
    </row>
    <row r="3" spans="1:34" ht="21" x14ac:dyDescent="0.35">
      <c r="A3" s="66"/>
      <c r="B3" s="66"/>
      <c r="G3" s="90">
        <f>SUBTOTAL(9,G5:G202)</f>
        <v>1170.3400000000004</v>
      </c>
      <c r="H3" s="90">
        <f>SUBTOTAL(9,H5:H202)</f>
        <v>1165.0700000000006</v>
      </c>
      <c r="I3" s="90">
        <f>SUBTOTAL(9,I5:I202)</f>
        <v>14.559999999999999</v>
      </c>
      <c r="J3" s="90">
        <f>SUBTOTAL(9,J5:J202)</f>
        <v>1150.5100000000009</v>
      </c>
      <c r="K3" s="90">
        <f>SUBTOTAL(9,K5:K202)</f>
        <v>5316</v>
      </c>
      <c r="N3" s="90">
        <f>SUBTOTAL(9,N5:N202)</f>
        <v>33840</v>
      </c>
      <c r="P3" s="90">
        <f>SUBTOTAL(9,P5:P202)</f>
        <v>5216835</v>
      </c>
      <c r="Q3" s="90">
        <f>SUBTOTAL(9,Q5:Q202)</f>
        <v>368796.14999999985</v>
      </c>
      <c r="S3" s="90">
        <f>SUBTOTAL(9,S5:S202)</f>
        <v>30344428.329999987</v>
      </c>
      <c r="V3" s="91">
        <f>SUBTOTAL(9,V5:V202)</f>
        <v>36841667.212399997</v>
      </c>
      <c r="X3" s="91">
        <f>SUBTOTAL(9,X5:X202)</f>
        <v>324050.89866380946</v>
      </c>
      <c r="AD3" s="90">
        <f>SUBTOTAL(9,AD5:AD202)</f>
        <v>26991039.519813951</v>
      </c>
      <c r="AE3" s="90">
        <f>SUBTOTAL(9,AE5:AE202)</f>
        <v>30611417.642349847</v>
      </c>
    </row>
    <row r="4" spans="1:34" s="7" customFormat="1" ht="66.75" customHeight="1" x14ac:dyDescent="0.25">
      <c r="A4" s="81" t="s">
        <v>0</v>
      </c>
      <c r="B4" s="81" t="s">
        <v>4</v>
      </c>
      <c r="C4" s="81" t="s">
        <v>1</v>
      </c>
      <c r="D4" s="81" t="s">
        <v>5</v>
      </c>
      <c r="E4" s="81" t="s">
        <v>2</v>
      </c>
      <c r="F4" s="81" t="s">
        <v>10</v>
      </c>
      <c r="G4" s="81" t="s">
        <v>444</v>
      </c>
      <c r="H4" s="81" t="s">
        <v>6</v>
      </c>
      <c r="I4" s="81" t="s">
        <v>96</v>
      </c>
      <c r="J4" s="81" t="s">
        <v>445</v>
      </c>
      <c r="K4" s="81" t="s">
        <v>11</v>
      </c>
      <c r="L4" s="53" t="s">
        <v>7</v>
      </c>
      <c r="M4" s="53" t="s">
        <v>12</v>
      </c>
      <c r="N4" s="53" t="s">
        <v>442</v>
      </c>
      <c r="O4" s="53" t="s">
        <v>440</v>
      </c>
      <c r="P4" s="53" t="s">
        <v>441</v>
      </c>
      <c r="Q4" s="53" t="s">
        <v>13</v>
      </c>
      <c r="R4" s="53" t="s">
        <v>14</v>
      </c>
      <c r="S4" s="53" t="s">
        <v>428</v>
      </c>
      <c r="T4" s="53" t="s">
        <v>15</v>
      </c>
      <c r="U4" s="53" t="s">
        <v>16</v>
      </c>
      <c r="V4" s="53" t="s">
        <v>429</v>
      </c>
      <c r="W4" s="53" t="s">
        <v>17</v>
      </c>
      <c r="X4" s="53" t="s">
        <v>18</v>
      </c>
      <c r="Y4" s="82" t="s">
        <v>22</v>
      </c>
      <c r="Z4" s="83" t="s">
        <v>432</v>
      </c>
      <c r="AA4" s="82" t="s">
        <v>19</v>
      </c>
      <c r="AB4" s="82" t="s">
        <v>20</v>
      </c>
      <c r="AC4" s="82" t="s">
        <v>21</v>
      </c>
      <c r="AD4" s="82" t="s">
        <v>430</v>
      </c>
      <c r="AE4" s="82" t="s">
        <v>431</v>
      </c>
      <c r="AF4" s="82" t="s">
        <v>3</v>
      </c>
      <c r="AG4" s="82" t="s">
        <v>8</v>
      </c>
      <c r="AH4" s="82" t="s">
        <v>9</v>
      </c>
    </row>
    <row r="5" spans="1:34" ht="24.95" customHeight="1" x14ac:dyDescent="0.25">
      <c r="A5" s="1">
        <v>1</v>
      </c>
      <c r="B5" s="2" t="s">
        <v>89</v>
      </c>
      <c r="C5" s="1" t="s">
        <v>29</v>
      </c>
      <c r="D5" s="2" t="s">
        <v>91</v>
      </c>
      <c r="E5" s="6" t="s">
        <v>127</v>
      </c>
      <c r="F5" s="10" t="s">
        <v>281</v>
      </c>
      <c r="G5" s="5">
        <v>2.5</v>
      </c>
      <c r="H5" s="5">
        <v>3.15</v>
      </c>
      <c r="I5" s="28">
        <v>0</v>
      </c>
      <c r="J5" s="5">
        <f>H5-I5</f>
        <v>3.15</v>
      </c>
      <c r="K5" s="2">
        <v>8</v>
      </c>
      <c r="L5" s="14">
        <v>44365</v>
      </c>
      <c r="M5" s="4">
        <v>44533</v>
      </c>
      <c r="N5" s="2">
        <v>180</v>
      </c>
      <c r="O5" s="5">
        <f t="shared" ref="O5:O36" si="0">M5-L5</f>
        <v>168</v>
      </c>
      <c r="P5" s="2">
        <f t="shared" ref="P5:P36" si="1">N5*O5</f>
        <v>30240</v>
      </c>
      <c r="Q5" s="2">
        <v>516.9</v>
      </c>
      <c r="R5" s="2">
        <v>80</v>
      </c>
      <c r="S5" s="5">
        <f t="shared" ref="S5:S36" si="2">Q5*R5</f>
        <v>41352</v>
      </c>
      <c r="T5" s="2" t="s">
        <v>378</v>
      </c>
      <c r="U5" s="2">
        <v>99.9</v>
      </c>
      <c r="V5" s="2">
        <f t="shared" ref="V5:V36" si="3">Q5*U5</f>
        <v>51638.31</v>
      </c>
      <c r="W5" s="2" t="s">
        <v>90</v>
      </c>
      <c r="X5" s="5">
        <v>387.67500000000001</v>
      </c>
      <c r="Y5" s="2">
        <v>80</v>
      </c>
      <c r="Z5" s="2">
        <v>0</v>
      </c>
      <c r="AA5" s="2">
        <v>0</v>
      </c>
      <c r="AB5" s="2">
        <v>0</v>
      </c>
      <c r="AC5" s="2">
        <v>80</v>
      </c>
      <c r="AD5" s="5">
        <f t="shared" ref="AD5:AD36" si="4">X5*AC5</f>
        <v>31014</v>
      </c>
      <c r="AE5" s="2">
        <v>41352</v>
      </c>
      <c r="AF5" s="2" t="s">
        <v>88</v>
      </c>
      <c r="AG5" s="2" t="s">
        <v>75</v>
      </c>
      <c r="AH5" s="2"/>
    </row>
    <row r="6" spans="1:34" ht="24.95" customHeight="1" x14ac:dyDescent="0.25">
      <c r="A6" s="1">
        <v>2</v>
      </c>
      <c r="B6" s="2" t="s">
        <v>89</v>
      </c>
      <c r="C6" s="1" t="s">
        <v>29</v>
      </c>
      <c r="D6" s="2" t="s">
        <v>91</v>
      </c>
      <c r="E6" s="6" t="s">
        <v>121</v>
      </c>
      <c r="F6" s="10" t="s">
        <v>282</v>
      </c>
      <c r="G6" s="5">
        <v>5</v>
      </c>
      <c r="H6" s="5">
        <v>5.73</v>
      </c>
      <c r="I6" s="28">
        <v>0</v>
      </c>
      <c r="J6" s="5">
        <f t="shared" ref="J6:J69" si="5">H6-I6</f>
        <v>5.73</v>
      </c>
      <c r="K6" s="2">
        <v>17</v>
      </c>
      <c r="L6" s="14">
        <v>44369</v>
      </c>
      <c r="M6" s="4">
        <v>44533</v>
      </c>
      <c r="N6" s="2">
        <v>180</v>
      </c>
      <c r="O6" s="5">
        <f t="shared" si="0"/>
        <v>164</v>
      </c>
      <c r="P6" s="2">
        <f t="shared" si="1"/>
        <v>29520</v>
      </c>
      <c r="Q6" s="2">
        <v>1155</v>
      </c>
      <c r="R6" s="2">
        <v>81</v>
      </c>
      <c r="S6" s="5">
        <f t="shared" si="2"/>
        <v>93555</v>
      </c>
      <c r="T6" s="2" t="s">
        <v>378</v>
      </c>
      <c r="U6" s="2">
        <v>99.9</v>
      </c>
      <c r="V6" s="2">
        <f t="shared" si="3"/>
        <v>115384.5</v>
      </c>
      <c r="W6" s="2" t="s">
        <v>90</v>
      </c>
      <c r="X6" s="5">
        <v>866.25</v>
      </c>
      <c r="Y6" s="2">
        <v>80</v>
      </c>
      <c r="Z6" s="2">
        <v>0</v>
      </c>
      <c r="AA6" s="2">
        <v>0</v>
      </c>
      <c r="AB6" s="2">
        <v>0</v>
      </c>
      <c r="AC6" s="2">
        <v>80</v>
      </c>
      <c r="AD6" s="5">
        <f t="shared" si="4"/>
        <v>69300</v>
      </c>
      <c r="AE6" s="2">
        <v>92400</v>
      </c>
      <c r="AF6" s="2" t="s">
        <v>88</v>
      </c>
      <c r="AG6" s="2" t="s">
        <v>75</v>
      </c>
      <c r="AH6" s="2"/>
    </row>
    <row r="7" spans="1:34" ht="24.95" customHeight="1" x14ac:dyDescent="0.25">
      <c r="A7" s="1">
        <v>3</v>
      </c>
      <c r="B7" s="2" t="s">
        <v>89</v>
      </c>
      <c r="C7" s="1" t="s">
        <v>29</v>
      </c>
      <c r="D7" s="2" t="s">
        <v>91</v>
      </c>
      <c r="E7" s="6" t="s">
        <v>125</v>
      </c>
      <c r="F7" s="10" t="s">
        <v>285</v>
      </c>
      <c r="G7" s="5">
        <v>6</v>
      </c>
      <c r="H7" s="5">
        <v>6.42</v>
      </c>
      <c r="I7" s="28">
        <v>0</v>
      </c>
      <c r="J7" s="5">
        <f t="shared" si="5"/>
        <v>6.42</v>
      </c>
      <c r="K7" s="2">
        <v>15</v>
      </c>
      <c r="L7" s="14">
        <v>44365</v>
      </c>
      <c r="M7" s="4">
        <v>44533</v>
      </c>
      <c r="N7" s="2">
        <v>180</v>
      </c>
      <c r="O7" s="5">
        <f t="shared" si="0"/>
        <v>168</v>
      </c>
      <c r="P7" s="2">
        <f t="shared" si="1"/>
        <v>30240</v>
      </c>
      <c r="Q7" s="2">
        <v>1029.95</v>
      </c>
      <c r="R7" s="2">
        <v>84</v>
      </c>
      <c r="S7" s="5">
        <f t="shared" si="2"/>
        <v>86515.8</v>
      </c>
      <c r="T7" s="2" t="s">
        <v>378</v>
      </c>
      <c r="U7" s="2">
        <v>99.9</v>
      </c>
      <c r="V7" s="2">
        <f t="shared" si="3"/>
        <v>102892.005</v>
      </c>
      <c r="W7" s="2" t="s">
        <v>90</v>
      </c>
      <c r="X7" s="5">
        <v>751.86350000000004</v>
      </c>
      <c r="Y7" s="2">
        <v>80</v>
      </c>
      <c r="Z7" s="2">
        <v>0</v>
      </c>
      <c r="AA7" s="2">
        <v>0</v>
      </c>
      <c r="AB7" s="2">
        <v>0</v>
      </c>
      <c r="AC7" s="2">
        <v>80</v>
      </c>
      <c r="AD7" s="5">
        <f t="shared" si="4"/>
        <v>60149.08</v>
      </c>
      <c r="AE7" s="2">
        <v>82396</v>
      </c>
      <c r="AF7" s="2" t="s">
        <v>88</v>
      </c>
      <c r="AG7" s="2" t="s">
        <v>75</v>
      </c>
      <c r="AH7" s="2"/>
    </row>
    <row r="8" spans="1:34" ht="24.95" customHeight="1" x14ac:dyDescent="0.25">
      <c r="A8" s="1">
        <v>4</v>
      </c>
      <c r="B8" s="2" t="s">
        <v>89</v>
      </c>
      <c r="C8" s="1" t="s">
        <v>29</v>
      </c>
      <c r="D8" s="2" t="s">
        <v>91</v>
      </c>
      <c r="E8" s="6" t="s">
        <v>159</v>
      </c>
      <c r="F8" s="10" t="s">
        <v>294</v>
      </c>
      <c r="G8" s="5">
        <v>9.5</v>
      </c>
      <c r="H8" s="5">
        <v>8.24</v>
      </c>
      <c r="I8" s="28">
        <v>0</v>
      </c>
      <c r="J8" s="5">
        <f t="shared" si="5"/>
        <v>8.24</v>
      </c>
      <c r="K8" s="2">
        <v>29</v>
      </c>
      <c r="L8" s="14">
        <v>44363</v>
      </c>
      <c r="M8" s="4">
        <v>44550</v>
      </c>
      <c r="N8" s="2">
        <v>180</v>
      </c>
      <c r="O8" s="5">
        <f t="shared" si="0"/>
        <v>187</v>
      </c>
      <c r="P8" s="2">
        <f t="shared" si="1"/>
        <v>33660</v>
      </c>
      <c r="Q8" s="2">
        <v>2003.68</v>
      </c>
      <c r="R8" s="2">
        <v>85</v>
      </c>
      <c r="S8" s="5">
        <f t="shared" si="2"/>
        <v>170312.80000000002</v>
      </c>
      <c r="T8" s="2" t="s">
        <v>378</v>
      </c>
      <c r="U8" s="2">
        <v>99.9</v>
      </c>
      <c r="V8" s="2">
        <f t="shared" si="3"/>
        <v>200167.63200000001</v>
      </c>
      <c r="W8" s="2" t="s">
        <v>90</v>
      </c>
      <c r="X8" s="5">
        <v>1850.8306739646575</v>
      </c>
      <c r="Y8" s="2">
        <v>80</v>
      </c>
      <c r="Z8" s="2">
        <v>1.6</v>
      </c>
      <c r="AA8" s="2">
        <v>2</v>
      </c>
      <c r="AB8" s="2">
        <v>0</v>
      </c>
      <c r="AC8" s="2">
        <v>83.6</v>
      </c>
      <c r="AD8" s="5">
        <f t="shared" si="4"/>
        <v>154729.44434344536</v>
      </c>
      <c r="AE8" s="2">
        <v>167507.64799999999</v>
      </c>
      <c r="AF8" s="2" t="s">
        <v>88</v>
      </c>
      <c r="AG8" s="2" t="s">
        <v>75</v>
      </c>
      <c r="AH8" s="2"/>
    </row>
    <row r="9" spans="1:34" ht="24.95" customHeight="1" x14ac:dyDescent="0.25">
      <c r="A9" s="1">
        <v>5</v>
      </c>
      <c r="B9" s="2" t="s">
        <v>89</v>
      </c>
      <c r="C9" s="1" t="s">
        <v>29</v>
      </c>
      <c r="D9" s="2" t="s">
        <v>91</v>
      </c>
      <c r="E9" s="6" t="s">
        <v>143</v>
      </c>
      <c r="F9" s="10" t="s">
        <v>307</v>
      </c>
      <c r="G9" s="5">
        <v>3.5</v>
      </c>
      <c r="H9" s="11">
        <v>2.89</v>
      </c>
      <c r="I9" s="28">
        <v>0</v>
      </c>
      <c r="J9" s="5">
        <f t="shared" si="5"/>
        <v>2.89</v>
      </c>
      <c r="K9" s="2">
        <v>7</v>
      </c>
      <c r="L9" s="14">
        <v>44365</v>
      </c>
      <c r="M9" s="4">
        <v>44550</v>
      </c>
      <c r="N9" s="2">
        <v>180</v>
      </c>
      <c r="O9" s="5">
        <f t="shared" si="0"/>
        <v>185</v>
      </c>
      <c r="P9" s="2">
        <f t="shared" si="1"/>
        <v>33300</v>
      </c>
      <c r="Q9" s="2">
        <v>432.6</v>
      </c>
      <c r="R9" s="2">
        <v>83</v>
      </c>
      <c r="S9" s="5">
        <f t="shared" si="2"/>
        <v>35905.800000000003</v>
      </c>
      <c r="T9" s="2" t="s">
        <v>378</v>
      </c>
      <c r="U9" s="2">
        <v>99.9</v>
      </c>
      <c r="V9" s="2">
        <f t="shared" si="3"/>
        <v>43216.740000000005</v>
      </c>
      <c r="W9" s="2" t="s">
        <v>90</v>
      </c>
      <c r="X9" s="5">
        <v>406.64400000000001</v>
      </c>
      <c r="Y9" s="2">
        <v>80</v>
      </c>
      <c r="Z9" s="2">
        <v>3.2</v>
      </c>
      <c r="AA9" s="2">
        <v>0</v>
      </c>
      <c r="AB9" s="2">
        <v>0</v>
      </c>
      <c r="AC9" s="2">
        <v>83.2</v>
      </c>
      <c r="AD9" s="5">
        <f t="shared" si="4"/>
        <v>33832.7808</v>
      </c>
      <c r="AE9" s="2">
        <v>35992.32</v>
      </c>
      <c r="AF9" s="2" t="s">
        <v>88</v>
      </c>
      <c r="AG9" s="2" t="s">
        <v>75</v>
      </c>
      <c r="AH9" s="2"/>
    </row>
    <row r="10" spans="1:34" ht="24.95" customHeight="1" x14ac:dyDescent="0.25">
      <c r="A10" s="1">
        <v>6</v>
      </c>
      <c r="B10" s="2" t="s">
        <v>89</v>
      </c>
      <c r="C10" s="1" t="s">
        <v>29</v>
      </c>
      <c r="D10" s="2" t="s">
        <v>91</v>
      </c>
      <c r="E10" s="6" t="s">
        <v>144</v>
      </c>
      <c r="F10" s="10" t="s">
        <v>280</v>
      </c>
      <c r="G10" s="5">
        <v>5.5</v>
      </c>
      <c r="H10" s="5">
        <v>6.81</v>
      </c>
      <c r="I10" s="28">
        <v>0</v>
      </c>
      <c r="J10" s="5">
        <f t="shared" si="5"/>
        <v>6.81</v>
      </c>
      <c r="K10" s="2">
        <v>6</v>
      </c>
      <c r="L10" s="14">
        <v>44363</v>
      </c>
      <c r="M10" s="4">
        <v>44533</v>
      </c>
      <c r="N10" s="2">
        <v>180</v>
      </c>
      <c r="O10" s="5">
        <f t="shared" si="0"/>
        <v>170</v>
      </c>
      <c r="P10" s="2">
        <f t="shared" si="1"/>
        <v>30600</v>
      </c>
      <c r="Q10" s="2">
        <v>372.03</v>
      </c>
      <c r="R10" s="2">
        <v>80</v>
      </c>
      <c r="S10" s="5">
        <f t="shared" si="2"/>
        <v>29762.399999999998</v>
      </c>
      <c r="T10" s="2" t="s">
        <v>378</v>
      </c>
      <c r="U10" s="2">
        <v>99.9</v>
      </c>
      <c r="V10" s="2">
        <f t="shared" si="3"/>
        <v>37165.796999999999</v>
      </c>
      <c r="W10" s="2" t="s">
        <v>90</v>
      </c>
      <c r="X10" s="5">
        <v>290.18339999999995</v>
      </c>
      <c r="Y10" s="2">
        <v>80</v>
      </c>
      <c r="Z10" s="2">
        <v>-1.6</v>
      </c>
      <c r="AA10" s="2">
        <v>0</v>
      </c>
      <c r="AB10" s="2">
        <v>0</v>
      </c>
      <c r="AC10" s="2">
        <v>78.400000000000006</v>
      </c>
      <c r="AD10" s="5">
        <f t="shared" si="4"/>
        <v>22750.378559999997</v>
      </c>
      <c r="AE10" s="2">
        <v>29167.151999999998</v>
      </c>
      <c r="AF10" s="2" t="s">
        <v>88</v>
      </c>
      <c r="AG10" s="2" t="s">
        <v>75</v>
      </c>
      <c r="AH10" s="2"/>
    </row>
    <row r="11" spans="1:34" ht="24.95" customHeight="1" x14ac:dyDescent="0.25">
      <c r="A11" s="1">
        <v>7</v>
      </c>
      <c r="B11" s="2" t="s">
        <v>89</v>
      </c>
      <c r="C11" s="1" t="s">
        <v>29</v>
      </c>
      <c r="D11" s="2" t="s">
        <v>91</v>
      </c>
      <c r="E11" s="6" t="s">
        <v>146</v>
      </c>
      <c r="F11" s="10" t="s">
        <v>286</v>
      </c>
      <c r="G11" s="5">
        <v>7.5</v>
      </c>
      <c r="H11" s="5">
        <v>8.69</v>
      </c>
      <c r="I11" s="28">
        <v>0</v>
      </c>
      <c r="J11" s="5">
        <f t="shared" si="5"/>
        <v>8.69</v>
      </c>
      <c r="K11" s="2">
        <v>26</v>
      </c>
      <c r="L11" s="14">
        <v>44373</v>
      </c>
      <c r="M11" s="4">
        <v>44533</v>
      </c>
      <c r="N11" s="2">
        <v>180</v>
      </c>
      <c r="O11" s="5">
        <f t="shared" si="0"/>
        <v>160</v>
      </c>
      <c r="P11" s="2">
        <f t="shared" si="1"/>
        <v>28800</v>
      </c>
      <c r="Q11" s="2">
        <v>1806.01</v>
      </c>
      <c r="R11" s="2">
        <v>86</v>
      </c>
      <c r="S11" s="5">
        <f t="shared" si="2"/>
        <v>155316.85999999999</v>
      </c>
      <c r="T11" s="2" t="s">
        <v>378</v>
      </c>
      <c r="U11" s="2">
        <v>99.9</v>
      </c>
      <c r="V11" s="2">
        <f t="shared" si="3"/>
        <v>180420.399</v>
      </c>
      <c r="W11" s="2" t="s">
        <v>90</v>
      </c>
      <c r="X11" s="5">
        <v>1498.9883</v>
      </c>
      <c r="Y11" s="2">
        <v>80</v>
      </c>
      <c r="Z11" s="2">
        <v>0</v>
      </c>
      <c r="AA11" s="2">
        <v>2</v>
      </c>
      <c r="AB11" s="2">
        <v>0</v>
      </c>
      <c r="AC11" s="2">
        <v>82</v>
      </c>
      <c r="AD11" s="5">
        <f t="shared" si="4"/>
        <v>122917.04059999999</v>
      </c>
      <c r="AE11" s="2">
        <v>148092.82</v>
      </c>
      <c r="AF11" s="2" t="s">
        <v>88</v>
      </c>
      <c r="AG11" s="2" t="s">
        <v>75</v>
      </c>
      <c r="AH11" s="2"/>
    </row>
    <row r="12" spans="1:34" ht="24.95" customHeight="1" x14ac:dyDescent="0.25">
      <c r="A12" s="1">
        <v>8</v>
      </c>
      <c r="B12" s="2" t="s">
        <v>89</v>
      </c>
      <c r="C12" s="1" t="s">
        <v>29</v>
      </c>
      <c r="D12" s="2" t="s">
        <v>91</v>
      </c>
      <c r="E12" s="6" t="s">
        <v>165</v>
      </c>
      <c r="F12" s="10" t="s">
        <v>293</v>
      </c>
      <c r="G12" s="5">
        <v>8</v>
      </c>
      <c r="H12" s="5">
        <v>8.5</v>
      </c>
      <c r="I12" s="28">
        <v>0</v>
      </c>
      <c r="J12" s="5">
        <f t="shared" si="5"/>
        <v>8.5</v>
      </c>
      <c r="K12" s="2">
        <v>35</v>
      </c>
      <c r="L12" s="14">
        <v>44369</v>
      </c>
      <c r="M12" s="4">
        <v>44534</v>
      </c>
      <c r="N12" s="2">
        <v>180</v>
      </c>
      <c r="O12" s="5">
        <f t="shared" si="0"/>
        <v>165</v>
      </c>
      <c r="P12" s="2">
        <f t="shared" si="1"/>
        <v>29700</v>
      </c>
      <c r="Q12" s="2">
        <v>2465.91</v>
      </c>
      <c r="R12" s="2">
        <v>84</v>
      </c>
      <c r="S12" s="5">
        <f t="shared" si="2"/>
        <v>207136.44</v>
      </c>
      <c r="T12" s="2" t="s">
        <v>378</v>
      </c>
      <c r="U12" s="2">
        <v>99.9</v>
      </c>
      <c r="V12" s="2">
        <f t="shared" si="3"/>
        <v>246344.40899999999</v>
      </c>
      <c r="W12" s="2" t="s">
        <v>90</v>
      </c>
      <c r="X12" s="5">
        <v>2022.0462</v>
      </c>
      <c r="Y12" s="2">
        <v>80</v>
      </c>
      <c r="Z12" s="2">
        <v>0</v>
      </c>
      <c r="AA12" s="2">
        <v>0</v>
      </c>
      <c r="AB12" s="2">
        <v>0</v>
      </c>
      <c r="AC12" s="2">
        <v>80</v>
      </c>
      <c r="AD12" s="5">
        <f t="shared" si="4"/>
        <v>161763.696</v>
      </c>
      <c r="AE12" s="2">
        <v>197272.8</v>
      </c>
      <c r="AF12" s="2" t="s">
        <v>88</v>
      </c>
      <c r="AG12" s="2" t="s">
        <v>75</v>
      </c>
      <c r="AH12" s="2"/>
    </row>
    <row r="13" spans="1:34" ht="24.95" customHeight="1" x14ac:dyDescent="0.25">
      <c r="A13" s="1">
        <v>9</v>
      </c>
      <c r="B13" s="2" t="s">
        <v>89</v>
      </c>
      <c r="C13" s="1" t="s">
        <v>29</v>
      </c>
      <c r="D13" s="2" t="s">
        <v>91</v>
      </c>
      <c r="E13" s="6" t="s">
        <v>160</v>
      </c>
      <c r="F13" s="10" t="s">
        <v>295</v>
      </c>
      <c r="G13" s="5">
        <v>7</v>
      </c>
      <c r="H13" s="5">
        <v>7.38</v>
      </c>
      <c r="I13" s="28">
        <v>0</v>
      </c>
      <c r="J13" s="5">
        <f t="shared" si="5"/>
        <v>7.38</v>
      </c>
      <c r="K13" s="2">
        <v>19</v>
      </c>
      <c r="L13" s="14">
        <v>44362</v>
      </c>
      <c r="M13" s="4">
        <v>44534</v>
      </c>
      <c r="N13" s="2">
        <v>180</v>
      </c>
      <c r="O13" s="5">
        <f t="shared" si="0"/>
        <v>172</v>
      </c>
      <c r="P13" s="2">
        <f t="shared" si="1"/>
        <v>30960</v>
      </c>
      <c r="Q13" s="2">
        <v>1339.24</v>
      </c>
      <c r="R13" s="2">
        <v>85</v>
      </c>
      <c r="S13" s="5">
        <f t="shared" si="2"/>
        <v>113835.4</v>
      </c>
      <c r="T13" s="2" t="s">
        <v>378</v>
      </c>
      <c r="U13" s="2">
        <v>99.9</v>
      </c>
      <c r="V13" s="2">
        <f t="shared" si="3"/>
        <v>133790.076</v>
      </c>
      <c r="W13" s="2" t="s">
        <v>90</v>
      </c>
      <c r="X13" s="5">
        <v>1071.3920000000001</v>
      </c>
      <c r="Y13" s="2">
        <v>80</v>
      </c>
      <c r="Z13" s="2">
        <v>0</v>
      </c>
      <c r="AA13" s="2">
        <v>2</v>
      </c>
      <c r="AB13" s="2">
        <v>0</v>
      </c>
      <c r="AC13" s="2">
        <v>82</v>
      </c>
      <c r="AD13" s="5">
        <f t="shared" si="4"/>
        <v>87854.144</v>
      </c>
      <c r="AE13" s="2">
        <v>109817.68000000001</v>
      </c>
      <c r="AF13" s="2" t="s">
        <v>88</v>
      </c>
      <c r="AG13" s="2" t="s">
        <v>75</v>
      </c>
      <c r="AH13" s="2"/>
    </row>
    <row r="14" spans="1:34" ht="24.95" customHeight="1" x14ac:dyDescent="0.25">
      <c r="A14" s="1">
        <v>10</v>
      </c>
      <c r="B14" s="2" t="s">
        <v>89</v>
      </c>
      <c r="C14" s="1" t="s">
        <v>29</v>
      </c>
      <c r="D14" s="2" t="s">
        <v>91</v>
      </c>
      <c r="E14" s="6" t="s">
        <v>161</v>
      </c>
      <c r="F14" s="10" t="s">
        <v>296</v>
      </c>
      <c r="G14" s="5">
        <v>7.5</v>
      </c>
      <c r="H14" s="5">
        <v>5.66</v>
      </c>
      <c r="I14" s="28">
        <v>0</v>
      </c>
      <c r="J14" s="5">
        <f t="shared" si="5"/>
        <v>5.66</v>
      </c>
      <c r="K14" s="2">
        <v>32</v>
      </c>
      <c r="L14" s="14">
        <v>44355</v>
      </c>
      <c r="M14" s="4">
        <v>44534</v>
      </c>
      <c r="N14" s="2">
        <v>180</v>
      </c>
      <c r="O14" s="5">
        <f t="shared" si="0"/>
        <v>179</v>
      </c>
      <c r="P14" s="2">
        <f t="shared" si="1"/>
        <v>32220</v>
      </c>
      <c r="Q14" s="2">
        <v>2232.2199999999998</v>
      </c>
      <c r="R14" s="2">
        <v>84</v>
      </c>
      <c r="S14" s="5">
        <f t="shared" si="2"/>
        <v>187506.47999999998</v>
      </c>
      <c r="T14" s="2" t="s">
        <v>378</v>
      </c>
      <c r="U14" s="2">
        <v>99.9</v>
      </c>
      <c r="V14" s="2">
        <f t="shared" si="3"/>
        <v>222998.77799999999</v>
      </c>
      <c r="W14" s="2" t="s">
        <v>90</v>
      </c>
      <c r="X14" s="5">
        <v>1830.4203999999997</v>
      </c>
      <c r="Y14" s="2">
        <v>80</v>
      </c>
      <c r="Z14" s="2">
        <v>0</v>
      </c>
      <c r="AA14" s="2">
        <v>0</v>
      </c>
      <c r="AB14" s="2">
        <v>0</v>
      </c>
      <c r="AC14" s="2">
        <v>80</v>
      </c>
      <c r="AD14" s="5">
        <f t="shared" si="4"/>
        <v>146433.63199999998</v>
      </c>
      <c r="AE14" s="2">
        <v>178577.59999999998</v>
      </c>
      <c r="AF14" s="2" t="s">
        <v>88</v>
      </c>
      <c r="AG14" s="2" t="s">
        <v>75</v>
      </c>
      <c r="AH14" s="2"/>
    </row>
    <row r="15" spans="1:34" ht="24.95" customHeight="1" x14ac:dyDescent="0.25">
      <c r="A15" s="1">
        <v>11</v>
      </c>
      <c r="B15" s="2" t="s">
        <v>89</v>
      </c>
      <c r="C15" s="1" t="s">
        <v>29</v>
      </c>
      <c r="D15" s="2" t="s">
        <v>91</v>
      </c>
      <c r="E15" s="6" t="s">
        <v>166</v>
      </c>
      <c r="F15" s="10" t="s">
        <v>297</v>
      </c>
      <c r="G15" s="5">
        <v>5.5</v>
      </c>
      <c r="H15" s="5">
        <v>5.61</v>
      </c>
      <c r="I15" s="28">
        <v>0</v>
      </c>
      <c r="J15" s="5">
        <f t="shared" si="5"/>
        <v>5.61</v>
      </c>
      <c r="K15" s="2">
        <v>22</v>
      </c>
      <c r="L15" s="14">
        <v>44362</v>
      </c>
      <c r="M15" s="4">
        <v>44534</v>
      </c>
      <c r="N15" s="2">
        <v>180</v>
      </c>
      <c r="O15" s="5">
        <f t="shared" si="0"/>
        <v>172</v>
      </c>
      <c r="P15" s="2">
        <f t="shared" si="1"/>
        <v>30960</v>
      </c>
      <c r="Q15" s="2">
        <v>1525.79</v>
      </c>
      <c r="R15" s="2">
        <v>85</v>
      </c>
      <c r="S15" s="5">
        <f t="shared" si="2"/>
        <v>129692.15</v>
      </c>
      <c r="T15" s="2" t="s">
        <v>378</v>
      </c>
      <c r="U15" s="2">
        <v>99.9</v>
      </c>
      <c r="V15" s="2">
        <f t="shared" si="3"/>
        <v>152426.421</v>
      </c>
      <c r="W15" s="2" t="s">
        <v>90</v>
      </c>
      <c r="X15" s="5">
        <v>1251.1478</v>
      </c>
      <c r="Y15" s="2">
        <v>80</v>
      </c>
      <c r="Z15" s="2">
        <v>0</v>
      </c>
      <c r="AA15" s="2">
        <v>2</v>
      </c>
      <c r="AB15" s="2">
        <v>0</v>
      </c>
      <c r="AC15" s="2">
        <v>82</v>
      </c>
      <c r="AD15" s="5">
        <f t="shared" si="4"/>
        <v>102594.11959999999</v>
      </c>
      <c r="AE15" s="2">
        <v>125114.78</v>
      </c>
      <c r="AF15" s="2" t="s">
        <v>88</v>
      </c>
      <c r="AG15" s="2" t="s">
        <v>75</v>
      </c>
      <c r="AH15" s="2"/>
    </row>
    <row r="16" spans="1:34" ht="24.95" customHeight="1" x14ac:dyDescent="0.25">
      <c r="A16" s="1">
        <v>12</v>
      </c>
      <c r="B16" s="2" t="s">
        <v>89</v>
      </c>
      <c r="C16" s="1" t="s">
        <v>29</v>
      </c>
      <c r="D16" s="2" t="s">
        <v>91</v>
      </c>
      <c r="E16" s="6" t="s">
        <v>162</v>
      </c>
      <c r="F16" s="10" t="s">
        <v>298</v>
      </c>
      <c r="G16" s="5">
        <v>8</v>
      </c>
      <c r="H16" s="5">
        <v>5.69</v>
      </c>
      <c r="I16" s="28">
        <v>0</v>
      </c>
      <c r="J16" s="5">
        <f t="shared" si="5"/>
        <v>5.69</v>
      </c>
      <c r="K16" s="2">
        <v>31</v>
      </c>
      <c r="L16" s="14">
        <v>44369</v>
      </c>
      <c r="M16" s="4">
        <v>44534</v>
      </c>
      <c r="N16" s="2">
        <v>180</v>
      </c>
      <c r="O16" s="5">
        <f t="shared" si="0"/>
        <v>165</v>
      </c>
      <c r="P16" s="2">
        <f t="shared" si="1"/>
        <v>29700</v>
      </c>
      <c r="Q16" s="2">
        <v>2152.27</v>
      </c>
      <c r="R16" s="2">
        <v>81</v>
      </c>
      <c r="S16" s="5">
        <f t="shared" si="2"/>
        <v>174333.87</v>
      </c>
      <c r="T16" s="2" t="s">
        <v>378</v>
      </c>
      <c r="U16" s="2">
        <v>99.9</v>
      </c>
      <c r="V16" s="2">
        <f t="shared" si="3"/>
        <v>215011.77300000002</v>
      </c>
      <c r="W16" s="2" t="s">
        <v>90</v>
      </c>
      <c r="X16" s="5">
        <v>1764.8613999999998</v>
      </c>
      <c r="Y16" s="2">
        <v>80</v>
      </c>
      <c r="Z16" s="2">
        <v>0</v>
      </c>
      <c r="AA16" s="2">
        <v>0</v>
      </c>
      <c r="AB16" s="2">
        <v>0</v>
      </c>
      <c r="AC16" s="2">
        <v>80</v>
      </c>
      <c r="AD16" s="5">
        <f t="shared" si="4"/>
        <v>141188.91199999998</v>
      </c>
      <c r="AE16" s="2">
        <v>172181.6</v>
      </c>
      <c r="AF16" s="2" t="s">
        <v>88</v>
      </c>
      <c r="AG16" s="2" t="s">
        <v>75</v>
      </c>
      <c r="AH16" s="2"/>
    </row>
    <row r="17" spans="1:34" ht="24.95" customHeight="1" x14ac:dyDescent="0.25">
      <c r="A17" s="1">
        <v>13</v>
      </c>
      <c r="B17" s="2" t="s">
        <v>89</v>
      </c>
      <c r="C17" s="1" t="s">
        <v>29</v>
      </c>
      <c r="D17" s="2" t="s">
        <v>91</v>
      </c>
      <c r="E17" s="6" t="s">
        <v>163</v>
      </c>
      <c r="F17" s="10" t="s">
        <v>299</v>
      </c>
      <c r="G17" s="5">
        <v>7</v>
      </c>
      <c r="H17" s="5">
        <v>7.66</v>
      </c>
      <c r="I17" s="28">
        <v>0</v>
      </c>
      <c r="J17" s="5">
        <f t="shared" si="5"/>
        <v>7.66</v>
      </c>
      <c r="K17" s="2">
        <v>24</v>
      </c>
      <c r="L17" s="14">
        <v>44362</v>
      </c>
      <c r="M17" s="4">
        <v>44534</v>
      </c>
      <c r="N17" s="2">
        <v>180</v>
      </c>
      <c r="O17" s="5">
        <f t="shared" si="0"/>
        <v>172</v>
      </c>
      <c r="P17" s="2">
        <f t="shared" si="1"/>
        <v>30960</v>
      </c>
      <c r="Q17" s="2">
        <v>1632.18</v>
      </c>
      <c r="R17" s="2">
        <v>86</v>
      </c>
      <c r="S17" s="5">
        <f t="shared" si="2"/>
        <v>140367.48000000001</v>
      </c>
      <c r="T17" s="2" t="s">
        <v>378</v>
      </c>
      <c r="U17" s="2">
        <v>99.9</v>
      </c>
      <c r="V17" s="2">
        <f t="shared" si="3"/>
        <v>163054.78200000001</v>
      </c>
      <c r="W17" s="2" t="s">
        <v>90</v>
      </c>
      <c r="X17" s="5">
        <v>1322.0658000000001</v>
      </c>
      <c r="Y17" s="2">
        <v>80</v>
      </c>
      <c r="Z17" s="2">
        <v>0</v>
      </c>
      <c r="AA17" s="2">
        <v>2</v>
      </c>
      <c r="AB17" s="2">
        <v>0</v>
      </c>
      <c r="AC17" s="2">
        <v>82</v>
      </c>
      <c r="AD17" s="5">
        <f t="shared" si="4"/>
        <v>108409.3956</v>
      </c>
      <c r="AE17" s="2">
        <v>133838.76</v>
      </c>
      <c r="AF17" s="2" t="s">
        <v>88</v>
      </c>
      <c r="AG17" s="2" t="s">
        <v>75</v>
      </c>
      <c r="AH17" s="2"/>
    </row>
    <row r="18" spans="1:34" ht="24.95" customHeight="1" x14ac:dyDescent="0.25">
      <c r="A18" s="1">
        <v>14</v>
      </c>
      <c r="B18" s="2" t="s">
        <v>89</v>
      </c>
      <c r="C18" s="1" t="s">
        <v>29</v>
      </c>
      <c r="D18" s="2" t="s">
        <v>91</v>
      </c>
      <c r="E18" s="6" t="s">
        <v>164</v>
      </c>
      <c r="F18" s="10" t="s">
        <v>300</v>
      </c>
      <c r="G18" s="5">
        <v>7</v>
      </c>
      <c r="H18" s="5">
        <v>5.17</v>
      </c>
      <c r="I18" s="28">
        <v>0</v>
      </c>
      <c r="J18" s="5">
        <f t="shared" si="5"/>
        <v>5.17</v>
      </c>
      <c r="K18" s="2">
        <v>20</v>
      </c>
      <c r="L18" s="14">
        <v>44369</v>
      </c>
      <c r="M18" s="4">
        <v>44534</v>
      </c>
      <c r="N18" s="2">
        <v>180</v>
      </c>
      <c r="O18" s="5">
        <f t="shared" si="0"/>
        <v>165</v>
      </c>
      <c r="P18" s="2">
        <f t="shared" si="1"/>
        <v>29700</v>
      </c>
      <c r="Q18" s="2">
        <v>1411.82</v>
      </c>
      <c r="R18" s="2">
        <v>90</v>
      </c>
      <c r="S18" s="5">
        <f t="shared" si="2"/>
        <v>127063.79999999999</v>
      </c>
      <c r="T18" s="2" t="s">
        <v>378</v>
      </c>
      <c r="U18" s="2">
        <v>99.9</v>
      </c>
      <c r="V18" s="2">
        <f t="shared" si="3"/>
        <v>141040.818</v>
      </c>
      <c r="W18" s="2" t="s">
        <v>90</v>
      </c>
      <c r="X18" s="5">
        <v>1129.4559999999999</v>
      </c>
      <c r="Y18" s="2">
        <v>80</v>
      </c>
      <c r="Z18" s="2">
        <v>0</v>
      </c>
      <c r="AA18" s="2">
        <v>2</v>
      </c>
      <c r="AB18" s="2">
        <v>0</v>
      </c>
      <c r="AC18" s="2">
        <v>82</v>
      </c>
      <c r="AD18" s="5">
        <f t="shared" si="4"/>
        <v>92615.391999999993</v>
      </c>
      <c r="AE18" s="2">
        <v>115769.23999999999</v>
      </c>
      <c r="AF18" s="2" t="s">
        <v>88</v>
      </c>
      <c r="AG18" s="2" t="s">
        <v>75</v>
      </c>
      <c r="AH18" s="2"/>
    </row>
    <row r="19" spans="1:34" ht="24.95" customHeight="1" x14ac:dyDescent="0.25">
      <c r="A19" s="1">
        <v>15</v>
      </c>
      <c r="B19" s="2" t="s">
        <v>89</v>
      </c>
      <c r="C19" s="1" t="s">
        <v>29</v>
      </c>
      <c r="D19" s="2" t="s">
        <v>91</v>
      </c>
      <c r="E19" s="6" t="s">
        <v>136</v>
      </c>
      <c r="F19" s="10" t="s">
        <v>301</v>
      </c>
      <c r="G19" s="5">
        <v>4.5</v>
      </c>
      <c r="H19" s="11">
        <v>6.45</v>
      </c>
      <c r="I19" s="28">
        <v>0</v>
      </c>
      <c r="J19" s="5">
        <f t="shared" si="5"/>
        <v>6.45</v>
      </c>
      <c r="K19" s="2">
        <v>27</v>
      </c>
      <c r="L19" s="14">
        <v>44365</v>
      </c>
      <c r="M19" s="4">
        <v>44534</v>
      </c>
      <c r="N19" s="2">
        <v>180</v>
      </c>
      <c r="O19" s="5">
        <f t="shared" si="0"/>
        <v>169</v>
      </c>
      <c r="P19" s="2">
        <f t="shared" si="1"/>
        <v>30420</v>
      </c>
      <c r="Q19" s="2">
        <v>1859.42</v>
      </c>
      <c r="R19" s="2">
        <v>90</v>
      </c>
      <c r="S19" s="5">
        <f t="shared" si="2"/>
        <v>167347.80000000002</v>
      </c>
      <c r="T19" s="2" t="s">
        <v>378</v>
      </c>
      <c r="U19" s="2">
        <v>99.9</v>
      </c>
      <c r="V19" s="2">
        <f t="shared" si="3"/>
        <v>185756.05800000002</v>
      </c>
      <c r="W19" s="2" t="s">
        <v>90</v>
      </c>
      <c r="X19" s="5">
        <v>1506.1302000000003</v>
      </c>
      <c r="Y19" s="2">
        <v>80</v>
      </c>
      <c r="Z19" s="2">
        <v>0</v>
      </c>
      <c r="AA19" s="2">
        <v>2</v>
      </c>
      <c r="AB19" s="2">
        <v>0</v>
      </c>
      <c r="AC19" s="2">
        <v>82</v>
      </c>
      <c r="AD19" s="5">
        <f t="shared" si="4"/>
        <v>123502.67640000003</v>
      </c>
      <c r="AE19" s="2">
        <v>152472.44</v>
      </c>
      <c r="AF19" s="2" t="s">
        <v>88</v>
      </c>
      <c r="AG19" s="2" t="s">
        <v>75</v>
      </c>
      <c r="AH19" s="2"/>
    </row>
    <row r="20" spans="1:34" ht="24.95" customHeight="1" x14ac:dyDescent="0.25">
      <c r="A20" s="1">
        <v>16</v>
      </c>
      <c r="B20" s="2" t="s">
        <v>89</v>
      </c>
      <c r="C20" s="1" t="s">
        <v>29</v>
      </c>
      <c r="D20" s="2" t="s">
        <v>91</v>
      </c>
      <c r="E20" s="6" t="s">
        <v>139</v>
      </c>
      <c r="F20" s="10" t="s">
        <v>302</v>
      </c>
      <c r="G20" s="5">
        <v>7.5</v>
      </c>
      <c r="H20" s="11">
        <v>7.22</v>
      </c>
      <c r="I20" s="28">
        <v>0</v>
      </c>
      <c r="J20" s="5">
        <f t="shared" si="5"/>
        <v>7.22</v>
      </c>
      <c r="K20" s="2">
        <v>27</v>
      </c>
      <c r="L20" s="14">
        <v>44365</v>
      </c>
      <c r="M20" s="4">
        <v>44534</v>
      </c>
      <c r="N20" s="2">
        <v>180</v>
      </c>
      <c r="O20" s="5">
        <f t="shared" si="0"/>
        <v>169</v>
      </c>
      <c r="P20" s="2">
        <f t="shared" si="1"/>
        <v>30420</v>
      </c>
      <c r="Q20" s="2">
        <v>1895.8</v>
      </c>
      <c r="R20" s="2">
        <v>81</v>
      </c>
      <c r="S20" s="5">
        <f t="shared" si="2"/>
        <v>153559.79999999999</v>
      </c>
      <c r="T20" s="2" t="s">
        <v>378</v>
      </c>
      <c r="U20" s="2">
        <v>99.9</v>
      </c>
      <c r="V20" s="2">
        <f t="shared" si="3"/>
        <v>189390.42</v>
      </c>
      <c r="W20" s="2" t="s">
        <v>90</v>
      </c>
      <c r="X20" s="5">
        <v>1554.556</v>
      </c>
      <c r="Y20" s="2">
        <v>80</v>
      </c>
      <c r="Z20" s="2">
        <v>0</v>
      </c>
      <c r="AA20" s="2">
        <v>0</v>
      </c>
      <c r="AB20" s="2">
        <v>0</v>
      </c>
      <c r="AC20" s="2">
        <v>80</v>
      </c>
      <c r="AD20" s="5">
        <f t="shared" si="4"/>
        <v>124364.48000000001</v>
      </c>
      <c r="AE20" s="2">
        <v>151664</v>
      </c>
      <c r="AF20" s="2" t="s">
        <v>88</v>
      </c>
      <c r="AG20" s="2" t="s">
        <v>75</v>
      </c>
      <c r="AH20" s="2"/>
    </row>
    <row r="21" spans="1:34" ht="24.95" customHeight="1" x14ac:dyDescent="0.25">
      <c r="A21" s="1">
        <v>17</v>
      </c>
      <c r="B21" s="2" t="s">
        <v>89</v>
      </c>
      <c r="C21" s="1" t="s">
        <v>29</v>
      </c>
      <c r="D21" s="2" t="s">
        <v>91</v>
      </c>
      <c r="E21" s="25" t="s">
        <v>134</v>
      </c>
      <c r="F21" s="10" t="s">
        <v>303</v>
      </c>
      <c r="G21" s="5">
        <v>2.5</v>
      </c>
      <c r="H21" s="11">
        <v>3.15</v>
      </c>
      <c r="I21" s="28">
        <v>0</v>
      </c>
      <c r="J21" s="5">
        <f t="shared" si="5"/>
        <v>3.15</v>
      </c>
      <c r="K21" s="2">
        <v>13</v>
      </c>
      <c r="L21" s="14">
        <v>44365</v>
      </c>
      <c r="M21" s="4">
        <v>44534</v>
      </c>
      <c r="N21" s="2">
        <v>180</v>
      </c>
      <c r="O21" s="5">
        <f t="shared" si="0"/>
        <v>169</v>
      </c>
      <c r="P21" s="2">
        <f t="shared" si="1"/>
        <v>30420</v>
      </c>
      <c r="Q21" s="2">
        <v>886.81</v>
      </c>
      <c r="R21" s="2">
        <v>85</v>
      </c>
      <c r="S21" s="5">
        <f t="shared" si="2"/>
        <v>75378.849999999991</v>
      </c>
      <c r="T21" s="2" t="s">
        <v>378</v>
      </c>
      <c r="U21" s="2">
        <v>99.9</v>
      </c>
      <c r="V21" s="2">
        <f t="shared" si="3"/>
        <v>88592.319000000003</v>
      </c>
      <c r="W21" s="2" t="s">
        <v>90</v>
      </c>
      <c r="X21" s="5">
        <v>727.18420000000003</v>
      </c>
      <c r="Y21" s="2">
        <v>80</v>
      </c>
      <c r="Z21" s="2">
        <v>0</v>
      </c>
      <c r="AA21" s="2">
        <v>2</v>
      </c>
      <c r="AB21" s="2">
        <v>0</v>
      </c>
      <c r="AC21" s="2">
        <v>82</v>
      </c>
      <c r="AD21" s="5">
        <f t="shared" si="4"/>
        <v>59629.104400000004</v>
      </c>
      <c r="AE21" s="2">
        <v>72718.42</v>
      </c>
      <c r="AF21" s="2" t="s">
        <v>88</v>
      </c>
      <c r="AG21" s="2" t="s">
        <v>75</v>
      </c>
      <c r="AH21" s="2"/>
    </row>
    <row r="22" spans="1:34" ht="24.95" customHeight="1" x14ac:dyDescent="0.25">
      <c r="A22" s="1">
        <v>18</v>
      </c>
      <c r="B22" s="2" t="s">
        <v>89</v>
      </c>
      <c r="C22" s="1" t="s">
        <v>30</v>
      </c>
      <c r="D22" s="2" t="s">
        <v>91</v>
      </c>
      <c r="E22" s="25" t="s">
        <v>147</v>
      </c>
      <c r="F22" s="10" t="s">
        <v>304</v>
      </c>
      <c r="G22" s="5">
        <v>4</v>
      </c>
      <c r="H22" s="11">
        <v>3.55</v>
      </c>
      <c r="I22" s="28">
        <v>0</v>
      </c>
      <c r="J22" s="5">
        <f t="shared" si="5"/>
        <v>3.55</v>
      </c>
      <c r="K22" s="2">
        <v>8</v>
      </c>
      <c r="L22" s="14">
        <v>44365</v>
      </c>
      <c r="M22" s="4">
        <v>44534</v>
      </c>
      <c r="N22" s="2">
        <v>180</v>
      </c>
      <c r="O22" s="5">
        <f t="shared" si="0"/>
        <v>169</v>
      </c>
      <c r="P22" s="2">
        <f t="shared" si="1"/>
        <v>30420</v>
      </c>
      <c r="Q22" s="2">
        <v>530.94000000000005</v>
      </c>
      <c r="R22" s="2">
        <v>83</v>
      </c>
      <c r="S22" s="5">
        <f t="shared" si="2"/>
        <v>44068.020000000004</v>
      </c>
      <c r="T22" s="2" t="s">
        <v>378</v>
      </c>
      <c r="U22" s="2">
        <v>99.9</v>
      </c>
      <c r="V22" s="2">
        <f t="shared" si="3"/>
        <v>53040.90600000001</v>
      </c>
      <c r="W22" s="2" t="s">
        <v>90</v>
      </c>
      <c r="X22" s="5">
        <v>430.06140000000005</v>
      </c>
      <c r="Y22" s="2">
        <v>80</v>
      </c>
      <c r="Z22" s="2">
        <v>0</v>
      </c>
      <c r="AA22" s="2">
        <v>0</v>
      </c>
      <c r="AB22" s="2">
        <v>0</v>
      </c>
      <c r="AC22" s="2">
        <v>80</v>
      </c>
      <c r="AD22" s="5">
        <f t="shared" si="4"/>
        <v>34404.912000000004</v>
      </c>
      <c r="AE22" s="2">
        <v>42475.200000000004</v>
      </c>
      <c r="AF22" s="2" t="s">
        <v>88</v>
      </c>
      <c r="AG22" s="2" t="s">
        <v>75</v>
      </c>
      <c r="AH22" s="2"/>
    </row>
    <row r="23" spans="1:34" ht="24.95" customHeight="1" x14ac:dyDescent="0.25">
      <c r="A23" s="1">
        <v>19</v>
      </c>
      <c r="B23" s="2" t="s">
        <v>89</v>
      </c>
      <c r="C23" s="1" t="s">
        <v>29</v>
      </c>
      <c r="D23" s="2" t="s">
        <v>91</v>
      </c>
      <c r="E23" s="25" t="s">
        <v>135</v>
      </c>
      <c r="F23" s="10" t="s">
        <v>305</v>
      </c>
      <c r="G23" s="5">
        <v>3</v>
      </c>
      <c r="H23" s="11">
        <v>5.69</v>
      </c>
      <c r="I23" s="28">
        <v>0</v>
      </c>
      <c r="J23" s="5">
        <f t="shared" si="5"/>
        <v>5.69</v>
      </c>
      <c r="K23" s="2">
        <v>23</v>
      </c>
      <c r="L23" s="14">
        <v>44365</v>
      </c>
      <c r="M23" s="4">
        <v>44534</v>
      </c>
      <c r="N23" s="2">
        <v>180</v>
      </c>
      <c r="O23" s="5">
        <f t="shared" si="0"/>
        <v>169</v>
      </c>
      <c r="P23" s="2">
        <f t="shared" si="1"/>
        <v>30420</v>
      </c>
      <c r="Q23" s="2">
        <v>1589.93</v>
      </c>
      <c r="R23" s="2">
        <v>85</v>
      </c>
      <c r="S23" s="5">
        <f t="shared" si="2"/>
        <v>135144.05000000002</v>
      </c>
      <c r="T23" s="2" t="s">
        <v>378</v>
      </c>
      <c r="U23" s="2">
        <v>99.9</v>
      </c>
      <c r="V23" s="2">
        <f t="shared" si="3"/>
        <v>158834.00700000001</v>
      </c>
      <c r="W23" s="2" t="s">
        <v>90</v>
      </c>
      <c r="X23" s="5">
        <v>1271.9440000000002</v>
      </c>
      <c r="Y23" s="2">
        <v>80</v>
      </c>
      <c r="Z23" s="2">
        <v>0</v>
      </c>
      <c r="AA23" s="2">
        <v>2</v>
      </c>
      <c r="AB23" s="2">
        <v>0</v>
      </c>
      <c r="AC23" s="2">
        <v>82</v>
      </c>
      <c r="AD23" s="5">
        <f t="shared" si="4"/>
        <v>104299.40800000001</v>
      </c>
      <c r="AE23" s="2">
        <v>130374.26000000001</v>
      </c>
      <c r="AF23" s="2" t="s">
        <v>88</v>
      </c>
      <c r="AG23" s="2" t="s">
        <v>75</v>
      </c>
      <c r="AH23" s="2"/>
    </row>
    <row r="24" spans="1:34" ht="24.95" customHeight="1" x14ac:dyDescent="0.25">
      <c r="A24" s="1">
        <v>20</v>
      </c>
      <c r="B24" s="2" t="s">
        <v>89</v>
      </c>
      <c r="C24" s="1" t="s">
        <v>29</v>
      </c>
      <c r="D24" s="2" t="s">
        <v>91</v>
      </c>
      <c r="E24" s="25" t="s">
        <v>137</v>
      </c>
      <c r="F24" s="10" t="s">
        <v>306</v>
      </c>
      <c r="G24" s="5">
        <v>3</v>
      </c>
      <c r="H24" s="11">
        <v>4.16</v>
      </c>
      <c r="I24" s="28">
        <v>0</v>
      </c>
      <c r="J24" s="5">
        <f t="shared" si="5"/>
        <v>4.16</v>
      </c>
      <c r="K24" s="2">
        <v>15</v>
      </c>
      <c r="L24" s="14">
        <v>44365</v>
      </c>
      <c r="M24" s="4">
        <v>44534</v>
      </c>
      <c r="N24" s="2">
        <v>180</v>
      </c>
      <c r="O24" s="5">
        <f t="shared" si="0"/>
        <v>169</v>
      </c>
      <c r="P24" s="2">
        <f t="shared" si="1"/>
        <v>30420</v>
      </c>
      <c r="Q24" s="2">
        <v>997.71</v>
      </c>
      <c r="R24" s="2">
        <v>80</v>
      </c>
      <c r="S24" s="5">
        <f t="shared" si="2"/>
        <v>79816.800000000003</v>
      </c>
      <c r="T24" s="2" t="s">
        <v>378</v>
      </c>
      <c r="U24" s="2">
        <v>99.9</v>
      </c>
      <c r="V24" s="2">
        <f t="shared" si="3"/>
        <v>99671.229000000007</v>
      </c>
      <c r="W24" s="2" t="s">
        <v>90</v>
      </c>
      <c r="X24" s="5">
        <v>808.14510000000007</v>
      </c>
      <c r="Y24" s="2">
        <v>80</v>
      </c>
      <c r="Z24" s="2">
        <v>0</v>
      </c>
      <c r="AA24" s="2">
        <v>0</v>
      </c>
      <c r="AB24" s="2">
        <v>0</v>
      </c>
      <c r="AC24" s="2">
        <v>80</v>
      </c>
      <c r="AD24" s="5">
        <f t="shared" si="4"/>
        <v>64651.608000000007</v>
      </c>
      <c r="AE24" s="2">
        <v>79816.800000000003</v>
      </c>
      <c r="AF24" s="2" t="s">
        <v>88</v>
      </c>
      <c r="AG24" s="2" t="s">
        <v>75</v>
      </c>
      <c r="AH24" s="2"/>
    </row>
    <row r="25" spans="1:34" ht="24.95" customHeight="1" x14ac:dyDescent="0.25">
      <c r="A25" s="1">
        <v>21</v>
      </c>
      <c r="B25" s="2" t="s">
        <v>89</v>
      </c>
      <c r="C25" s="1" t="s">
        <v>29</v>
      </c>
      <c r="D25" s="2" t="s">
        <v>91</v>
      </c>
      <c r="E25" s="25" t="s">
        <v>138</v>
      </c>
      <c r="F25" s="10" t="s">
        <v>308</v>
      </c>
      <c r="G25" s="5">
        <v>3</v>
      </c>
      <c r="H25" s="11">
        <v>2.23</v>
      </c>
      <c r="I25" s="28">
        <v>0</v>
      </c>
      <c r="J25" s="5">
        <f t="shared" si="5"/>
        <v>2.23</v>
      </c>
      <c r="K25" s="2">
        <v>11</v>
      </c>
      <c r="L25" s="14">
        <v>44365</v>
      </c>
      <c r="M25" s="4">
        <v>44534</v>
      </c>
      <c r="N25" s="2">
        <v>180</v>
      </c>
      <c r="O25" s="5">
        <f t="shared" si="0"/>
        <v>169</v>
      </c>
      <c r="P25" s="2">
        <f t="shared" si="1"/>
        <v>30420</v>
      </c>
      <c r="Q25" s="2">
        <v>743.72</v>
      </c>
      <c r="R25" s="2">
        <v>84</v>
      </c>
      <c r="S25" s="5">
        <f t="shared" si="2"/>
        <v>62472.480000000003</v>
      </c>
      <c r="T25" s="2" t="s">
        <v>378</v>
      </c>
      <c r="U25" s="2">
        <v>99.9</v>
      </c>
      <c r="V25" s="2">
        <f t="shared" si="3"/>
        <v>74297.628000000012</v>
      </c>
      <c r="W25" s="2" t="s">
        <v>90</v>
      </c>
      <c r="X25" s="5">
        <v>609.85040000000004</v>
      </c>
      <c r="Y25" s="2">
        <v>80</v>
      </c>
      <c r="Z25" s="2">
        <v>0</v>
      </c>
      <c r="AA25" s="2">
        <v>0</v>
      </c>
      <c r="AB25" s="2">
        <v>0</v>
      </c>
      <c r="AC25" s="2">
        <v>80</v>
      </c>
      <c r="AD25" s="5">
        <f t="shared" si="4"/>
        <v>48788.032000000007</v>
      </c>
      <c r="AE25" s="2">
        <v>59497.600000000006</v>
      </c>
      <c r="AF25" s="2" t="s">
        <v>88</v>
      </c>
      <c r="AG25" s="2" t="s">
        <v>75</v>
      </c>
      <c r="AH25" s="2"/>
    </row>
    <row r="26" spans="1:34" ht="24.95" customHeight="1" x14ac:dyDescent="0.25">
      <c r="A26" s="1">
        <v>22</v>
      </c>
      <c r="B26" s="2" t="s">
        <v>89</v>
      </c>
      <c r="C26" s="1" t="s">
        <v>30</v>
      </c>
      <c r="D26" s="2" t="s">
        <v>91</v>
      </c>
      <c r="E26" s="25" t="s">
        <v>140</v>
      </c>
      <c r="F26" s="10" t="s">
        <v>309</v>
      </c>
      <c r="G26" s="5">
        <v>2.5</v>
      </c>
      <c r="H26" s="11">
        <v>2</v>
      </c>
      <c r="I26" s="28">
        <v>0</v>
      </c>
      <c r="J26" s="5">
        <f t="shared" si="5"/>
        <v>2</v>
      </c>
      <c r="K26" s="2">
        <v>8</v>
      </c>
      <c r="L26" s="14">
        <v>44363</v>
      </c>
      <c r="M26" s="4">
        <v>44534</v>
      </c>
      <c r="N26" s="2">
        <v>180</v>
      </c>
      <c r="O26" s="5">
        <f t="shared" si="0"/>
        <v>171</v>
      </c>
      <c r="P26" s="2">
        <f t="shared" si="1"/>
        <v>30780</v>
      </c>
      <c r="Q26" s="2">
        <v>554.98</v>
      </c>
      <c r="R26" s="2">
        <v>80</v>
      </c>
      <c r="S26" s="5">
        <f t="shared" si="2"/>
        <v>44398.400000000001</v>
      </c>
      <c r="T26" s="2" t="s">
        <v>378</v>
      </c>
      <c r="U26" s="2">
        <v>99.9</v>
      </c>
      <c r="V26" s="2">
        <f t="shared" si="3"/>
        <v>55442.502000000008</v>
      </c>
      <c r="W26" s="2" t="s">
        <v>90</v>
      </c>
      <c r="X26" s="5">
        <v>449.53380000000004</v>
      </c>
      <c r="Y26" s="2">
        <v>80</v>
      </c>
      <c r="Z26" s="2">
        <v>0</v>
      </c>
      <c r="AA26" s="2">
        <v>0</v>
      </c>
      <c r="AB26" s="2">
        <v>0</v>
      </c>
      <c r="AC26" s="2">
        <v>80</v>
      </c>
      <c r="AD26" s="5">
        <f t="shared" si="4"/>
        <v>35962.704000000005</v>
      </c>
      <c r="AE26" s="2">
        <v>44398.400000000001</v>
      </c>
      <c r="AF26" s="2" t="s">
        <v>88</v>
      </c>
      <c r="AG26" s="2" t="s">
        <v>75</v>
      </c>
      <c r="AH26" s="2"/>
    </row>
    <row r="27" spans="1:34" ht="24.95" customHeight="1" x14ac:dyDescent="0.25">
      <c r="A27" s="1">
        <v>23</v>
      </c>
      <c r="B27" s="2" t="s">
        <v>89</v>
      </c>
      <c r="C27" s="1" t="s">
        <v>29</v>
      </c>
      <c r="D27" s="2" t="s">
        <v>91</v>
      </c>
      <c r="E27" s="25" t="s">
        <v>142</v>
      </c>
      <c r="F27" s="10" t="s">
        <v>310</v>
      </c>
      <c r="G27" s="5">
        <v>3</v>
      </c>
      <c r="H27" s="11">
        <v>4.34</v>
      </c>
      <c r="I27" s="28">
        <v>0</v>
      </c>
      <c r="J27" s="5">
        <f t="shared" si="5"/>
        <v>4.34</v>
      </c>
      <c r="K27" s="2">
        <v>15</v>
      </c>
      <c r="L27" s="14">
        <v>44365</v>
      </c>
      <c r="M27" s="4">
        <v>44534</v>
      </c>
      <c r="N27" s="2">
        <v>180</v>
      </c>
      <c r="O27" s="5">
        <f t="shared" si="0"/>
        <v>169</v>
      </c>
      <c r="P27" s="2">
        <f t="shared" si="1"/>
        <v>30420</v>
      </c>
      <c r="Q27" s="2">
        <v>1011.29</v>
      </c>
      <c r="R27" s="2">
        <v>83</v>
      </c>
      <c r="S27" s="5">
        <f t="shared" si="2"/>
        <v>83937.069999999992</v>
      </c>
      <c r="T27" s="2" t="s">
        <v>378</v>
      </c>
      <c r="U27" s="2">
        <v>99.9</v>
      </c>
      <c r="V27" s="2">
        <f t="shared" si="3"/>
        <v>101027.871</v>
      </c>
      <c r="W27" s="2" t="s">
        <v>90</v>
      </c>
      <c r="X27" s="5">
        <v>829.25779999999997</v>
      </c>
      <c r="Y27" s="2">
        <v>80</v>
      </c>
      <c r="Z27" s="2">
        <v>0</v>
      </c>
      <c r="AA27" s="2">
        <v>0</v>
      </c>
      <c r="AB27" s="2">
        <v>0</v>
      </c>
      <c r="AC27" s="2">
        <v>80</v>
      </c>
      <c r="AD27" s="5">
        <f t="shared" si="4"/>
        <v>66340.623999999996</v>
      </c>
      <c r="AE27" s="2">
        <v>80903.199999999997</v>
      </c>
      <c r="AF27" s="2" t="s">
        <v>88</v>
      </c>
      <c r="AG27" s="2" t="s">
        <v>75</v>
      </c>
      <c r="AH27" s="2"/>
    </row>
    <row r="28" spans="1:34" ht="24.95" customHeight="1" x14ac:dyDescent="0.25">
      <c r="A28" s="1">
        <v>24</v>
      </c>
      <c r="B28" s="2" t="s">
        <v>89</v>
      </c>
      <c r="C28" s="1" t="s">
        <v>29</v>
      </c>
      <c r="D28" s="2" t="s">
        <v>91</v>
      </c>
      <c r="E28" s="25" t="s">
        <v>141</v>
      </c>
      <c r="F28" s="10" t="s">
        <v>311</v>
      </c>
      <c r="G28" s="5">
        <v>2</v>
      </c>
      <c r="H28" s="11">
        <v>2.5099999999999998</v>
      </c>
      <c r="I28" s="28">
        <v>0</v>
      </c>
      <c r="J28" s="5">
        <f t="shared" si="5"/>
        <v>2.5099999999999998</v>
      </c>
      <c r="K28" s="2">
        <v>11</v>
      </c>
      <c r="L28" s="14">
        <v>44365</v>
      </c>
      <c r="M28" s="4">
        <v>44534</v>
      </c>
      <c r="N28" s="2">
        <v>180</v>
      </c>
      <c r="O28" s="5">
        <f t="shared" si="0"/>
        <v>169</v>
      </c>
      <c r="P28" s="2">
        <f t="shared" si="1"/>
        <v>30420</v>
      </c>
      <c r="Q28" s="2">
        <v>733.6</v>
      </c>
      <c r="R28" s="2">
        <v>87</v>
      </c>
      <c r="S28" s="5">
        <f t="shared" si="2"/>
        <v>63823.200000000004</v>
      </c>
      <c r="T28" s="2" t="s">
        <v>378</v>
      </c>
      <c r="U28" s="2">
        <v>99.9</v>
      </c>
      <c r="V28" s="2">
        <f t="shared" si="3"/>
        <v>73286.64</v>
      </c>
      <c r="W28" s="2" t="s">
        <v>90</v>
      </c>
      <c r="X28" s="5">
        <v>601.55200000000002</v>
      </c>
      <c r="Y28" s="2">
        <v>80</v>
      </c>
      <c r="Z28" s="2">
        <v>0</v>
      </c>
      <c r="AA28" s="2">
        <v>2</v>
      </c>
      <c r="AB28" s="2">
        <v>0</v>
      </c>
      <c r="AC28" s="2">
        <v>82</v>
      </c>
      <c r="AD28" s="5">
        <f t="shared" si="4"/>
        <v>49327.264000000003</v>
      </c>
      <c r="AE28" s="2">
        <v>60155.200000000004</v>
      </c>
      <c r="AF28" s="2" t="s">
        <v>88</v>
      </c>
      <c r="AG28" s="2" t="s">
        <v>75</v>
      </c>
      <c r="AH28" s="2"/>
    </row>
    <row r="29" spans="1:34" ht="24.95" customHeight="1" x14ac:dyDescent="0.25">
      <c r="A29" s="1">
        <v>25</v>
      </c>
      <c r="B29" s="2" t="s">
        <v>89</v>
      </c>
      <c r="C29" s="1" t="s">
        <v>29</v>
      </c>
      <c r="D29" s="2" t="s">
        <v>91</v>
      </c>
      <c r="E29" s="25" t="s">
        <v>44</v>
      </c>
      <c r="F29" s="10" t="s">
        <v>312</v>
      </c>
      <c r="G29" s="5">
        <v>1.5</v>
      </c>
      <c r="H29" s="11">
        <v>2.77</v>
      </c>
      <c r="I29" s="28">
        <v>0</v>
      </c>
      <c r="J29" s="5">
        <f t="shared" si="5"/>
        <v>2.77</v>
      </c>
      <c r="K29" s="2">
        <v>10</v>
      </c>
      <c r="L29" s="14">
        <v>44365</v>
      </c>
      <c r="M29" s="4">
        <v>44534</v>
      </c>
      <c r="N29" s="2">
        <v>180</v>
      </c>
      <c r="O29" s="5">
        <f t="shared" si="0"/>
        <v>169</v>
      </c>
      <c r="P29" s="2">
        <f t="shared" si="1"/>
        <v>30420</v>
      </c>
      <c r="Q29" s="2">
        <v>705.43</v>
      </c>
      <c r="R29" s="2">
        <v>80</v>
      </c>
      <c r="S29" s="5">
        <f t="shared" si="2"/>
        <v>56434.399999999994</v>
      </c>
      <c r="T29" s="2" t="s">
        <v>378</v>
      </c>
      <c r="U29" s="2">
        <v>99.9</v>
      </c>
      <c r="V29" s="2">
        <f t="shared" si="3"/>
        <v>70472.456999999995</v>
      </c>
      <c r="W29" s="2" t="s">
        <v>90</v>
      </c>
      <c r="X29" s="5">
        <v>571.39829999999995</v>
      </c>
      <c r="Y29" s="2">
        <v>80</v>
      </c>
      <c r="Z29" s="2">
        <v>0</v>
      </c>
      <c r="AA29" s="2">
        <v>0</v>
      </c>
      <c r="AB29" s="2">
        <v>0</v>
      </c>
      <c r="AC29" s="2">
        <v>80</v>
      </c>
      <c r="AD29" s="5">
        <f t="shared" si="4"/>
        <v>45711.863999999994</v>
      </c>
      <c r="AE29" s="2">
        <v>56434.399999999994</v>
      </c>
      <c r="AF29" s="2" t="s">
        <v>88</v>
      </c>
      <c r="AG29" s="2" t="s">
        <v>75</v>
      </c>
      <c r="AH29" s="2"/>
    </row>
    <row r="30" spans="1:34" ht="24.95" customHeight="1" x14ac:dyDescent="0.25">
      <c r="A30" s="1">
        <v>26</v>
      </c>
      <c r="B30" s="2" t="s">
        <v>89</v>
      </c>
      <c r="C30" s="1" t="s">
        <v>29</v>
      </c>
      <c r="D30" s="2" t="s">
        <v>91</v>
      </c>
      <c r="E30" s="25" t="s">
        <v>128</v>
      </c>
      <c r="F30" s="10" t="s">
        <v>313</v>
      </c>
      <c r="G30" s="5">
        <v>2</v>
      </c>
      <c r="H30" s="5">
        <v>2</v>
      </c>
      <c r="I30" s="28">
        <v>0</v>
      </c>
      <c r="J30" s="5">
        <f t="shared" si="5"/>
        <v>2</v>
      </c>
      <c r="K30" s="2">
        <v>6</v>
      </c>
      <c r="L30" s="15">
        <v>44365</v>
      </c>
      <c r="M30" s="4">
        <v>44533</v>
      </c>
      <c r="N30" s="2">
        <v>180</v>
      </c>
      <c r="O30" s="5">
        <f t="shared" si="0"/>
        <v>168</v>
      </c>
      <c r="P30" s="2">
        <f t="shared" si="1"/>
        <v>30240</v>
      </c>
      <c r="Q30" s="2">
        <v>420.14</v>
      </c>
      <c r="R30" s="2">
        <v>82</v>
      </c>
      <c r="S30" s="5">
        <f t="shared" si="2"/>
        <v>34451.479999999996</v>
      </c>
      <c r="T30" s="2" t="s">
        <v>378</v>
      </c>
      <c r="U30" s="2">
        <v>99.9</v>
      </c>
      <c r="V30" s="2">
        <f t="shared" si="3"/>
        <v>41971.986000000004</v>
      </c>
      <c r="W30" s="2" t="s">
        <v>90</v>
      </c>
      <c r="X30" s="5">
        <v>394.93159999999995</v>
      </c>
      <c r="Y30" s="2">
        <v>80</v>
      </c>
      <c r="Z30" s="2">
        <v>3.2</v>
      </c>
      <c r="AA30" s="2">
        <v>0</v>
      </c>
      <c r="AB30" s="2">
        <v>0</v>
      </c>
      <c r="AC30" s="2">
        <v>83.2</v>
      </c>
      <c r="AD30" s="5">
        <f t="shared" si="4"/>
        <v>32858.309119999998</v>
      </c>
      <c r="AE30" s="2">
        <v>34955.648000000001</v>
      </c>
      <c r="AF30" s="2" t="s">
        <v>88</v>
      </c>
      <c r="AG30" s="2" t="s">
        <v>75</v>
      </c>
      <c r="AH30" s="2"/>
    </row>
    <row r="31" spans="1:34" ht="24.95" customHeight="1" x14ac:dyDescent="0.25">
      <c r="A31" s="1">
        <v>27</v>
      </c>
      <c r="B31" s="2" t="s">
        <v>89</v>
      </c>
      <c r="C31" s="1" t="s">
        <v>29</v>
      </c>
      <c r="D31" s="2" t="s">
        <v>91</v>
      </c>
      <c r="E31" s="25" t="s">
        <v>130</v>
      </c>
      <c r="F31" s="10" t="s">
        <v>315</v>
      </c>
      <c r="G31" s="5">
        <v>1.5</v>
      </c>
      <c r="H31" s="5">
        <v>1.5</v>
      </c>
      <c r="I31" s="28">
        <v>0</v>
      </c>
      <c r="J31" s="5">
        <f t="shared" si="5"/>
        <v>1.5</v>
      </c>
      <c r="K31" s="2">
        <v>3</v>
      </c>
      <c r="L31" s="15">
        <v>44362</v>
      </c>
      <c r="M31" s="4">
        <v>44533</v>
      </c>
      <c r="N31" s="2">
        <v>180</v>
      </c>
      <c r="O31" s="5">
        <f t="shared" si="0"/>
        <v>171</v>
      </c>
      <c r="P31" s="2">
        <f t="shared" si="1"/>
        <v>30780</v>
      </c>
      <c r="Q31" s="2">
        <v>174.72</v>
      </c>
      <c r="R31" s="2">
        <v>80</v>
      </c>
      <c r="S31" s="5">
        <f t="shared" si="2"/>
        <v>13977.6</v>
      </c>
      <c r="T31" s="2" t="s">
        <v>378</v>
      </c>
      <c r="U31" s="2">
        <v>99.9</v>
      </c>
      <c r="V31" s="2">
        <f t="shared" si="3"/>
        <v>17454.528000000002</v>
      </c>
      <c r="W31" s="2" t="s">
        <v>90</v>
      </c>
      <c r="X31" s="5">
        <v>148.512</v>
      </c>
      <c r="Y31" s="2">
        <v>80</v>
      </c>
      <c r="Z31" s="2">
        <v>0</v>
      </c>
      <c r="AA31" s="2">
        <v>0</v>
      </c>
      <c r="AB31" s="2">
        <v>0</v>
      </c>
      <c r="AC31" s="2">
        <v>80</v>
      </c>
      <c r="AD31" s="5">
        <f t="shared" si="4"/>
        <v>11880.96</v>
      </c>
      <c r="AE31" s="2">
        <v>13977.6</v>
      </c>
      <c r="AF31" s="2" t="s">
        <v>88</v>
      </c>
      <c r="AG31" s="2" t="s">
        <v>75</v>
      </c>
      <c r="AH31" s="2"/>
    </row>
    <row r="32" spans="1:34" ht="24.95" customHeight="1" x14ac:dyDescent="0.25">
      <c r="A32" s="1">
        <v>28</v>
      </c>
      <c r="B32" s="2" t="s">
        <v>89</v>
      </c>
      <c r="C32" s="1" t="s">
        <v>29</v>
      </c>
      <c r="D32" s="2" t="s">
        <v>91</v>
      </c>
      <c r="E32" s="6" t="s">
        <v>133</v>
      </c>
      <c r="F32" s="10" t="s">
        <v>318</v>
      </c>
      <c r="G32" s="5">
        <v>9.5</v>
      </c>
      <c r="H32" s="5">
        <v>17.75</v>
      </c>
      <c r="I32" s="28">
        <v>0</v>
      </c>
      <c r="J32" s="5">
        <f t="shared" si="5"/>
        <v>17.75</v>
      </c>
      <c r="K32" s="2">
        <v>43</v>
      </c>
      <c r="L32" s="15">
        <v>44365</v>
      </c>
      <c r="M32" s="4">
        <v>44534</v>
      </c>
      <c r="N32" s="2">
        <v>180</v>
      </c>
      <c r="O32" s="5">
        <f t="shared" si="0"/>
        <v>169</v>
      </c>
      <c r="P32" s="2">
        <f t="shared" si="1"/>
        <v>30420</v>
      </c>
      <c r="Q32" s="2">
        <v>2981.81</v>
      </c>
      <c r="R32" s="2">
        <v>81</v>
      </c>
      <c r="S32" s="5">
        <f t="shared" si="2"/>
        <v>241526.61</v>
      </c>
      <c r="T32" s="2" t="s">
        <v>378</v>
      </c>
      <c r="U32" s="2">
        <v>99.9</v>
      </c>
      <c r="V32" s="2">
        <f t="shared" si="3"/>
        <v>297882.81900000002</v>
      </c>
      <c r="W32" s="2" t="s">
        <v>90</v>
      </c>
      <c r="X32" s="5">
        <v>2415.2660999999998</v>
      </c>
      <c r="Y32" s="2">
        <v>80</v>
      </c>
      <c r="Z32" s="2">
        <v>0</v>
      </c>
      <c r="AA32" s="2">
        <v>0</v>
      </c>
      <c r="AB32" s="2">
        <v>0</v>
      </c>
      <c r="AC32" s="2">
        <v>80</v>
      </c>
      <c r="AD32" s="5">
        <f t="shared" si="4"/>
        <v>193221.288</v>
      </c>
      <c r="AE32" s="2">
        <v>238544.8</v>
      </c>
      <c r="AF32" s="2" t="s">
        <v>88</v>
      </c>
      <c r="AG32" s="2" t="s">
        <v>75</v>
      </c>
      <c r="AH32" s="2"/>
    </row>
    <row r="33" spans="1:34" ht="24.95" customHeight="1" x14ac:dyDescent="0.25">
      <c r="A33" s="1">
        <v>29</v>
      </c>
      <c r="B33" s="2" t="s">
        <v>89</v>
      </c>
      <c r="C33" s="1" t="s">
        <v>30</v>
      </c>
      <c r="D33" s="2" t="s">
        <v>91</v>
      </c>
      <c r="E33" s="25" t="s">
        <v>129</v>
      </c>
      <c r="F33" s="2" t="s">
        <v>374</v>
      </c>
      <c r="G33" s="5">
        <v>0</v>
      </c>
      <c r="H33" s="5">
        <v>0</v>
      </c>
      <c r="I33" s="28">
        <v>0</v>
      </c>
      <c r="J33" s="5">
        <f t="shared" si="5"/>
        <v>0</v>
      </c>
      <c r="K33" s="2">
        <v>1</v>
      </c>
      <c r="L33" s="15">
        <v>0</v>
      </c>
      <c r="M33" s="4">
        <v>0</v>
      </c>
      <c r="N33" s="2">
        <v>180</v>
      </c>
      <c r="O33" s="5">
        <f t="shared" si="0"/>
        <v>0</v>
      </c>
      <c r="P33" s="2">
        <f t="shared" si="1"/>
        <v>0</v>
      </c>
      <c r="Q33" s="2">
        <v>55.22</v>
      </c>
      <c r="R33" s="2">
        <v>80</v>
      </c>
      <c r="S33" s="5">
        <f t="shared" si="2"/>
        <v>4417.6000000000004</v>
      </c>
      <c r="T33" s="2" t="s">
        <v>378</v>
      </c>
      <c r="U33" s="2">
        <v>99.9</v>
      </c>
      <c r="V33" s="2">
        <f t="shared" si="3"/>
        <v>5516.4780000000001</v>
      </c>
      <c r="W33" s="2" t="s">
        <v>90</v>
      </c>
      <c r="X33" s="5">
        <v>46.384799999999998</v>
      </c>
      <c r="Y33" s="2">
        <v>80</v>
      </c>
      <c r="Z33" s="2">
        <v>0</v>
      </c>
      <c r="AA33" s="2">
        <v>0</v>
      </c>
      <c r="AB33" s="2">
        <v>0</v>
      </c>
      <c r="AC33" s="2">
        <v>80</v>
      </c>
      <c r="AD33" s="5">
        <f t="shared" si="4"/>
        <v>3710.7839999999997</v>
      </c>
      <c r="AE33" s="2">
        <v>4417.6000000000004</v>
      </c>
      <c r="AF33" s="2" t="s">
        <v>88</v>
      </c>
      <c r="AG33" s="2" t="s">
        <v>75</v>
      </c>
      <c r="AH33" s="2" t="s">
        <v>376</v>
      </c>
    </row>
    <row r="34" spans="1:34" ht="24.95" customHeight="1" x14ac:dyDescent="0.25">
      <c r="A34" s="1">
        <v>30</v>
      </c>
      <c r="B34" s="2" t="s">
        <v>89</v>
      </c>
      <c r="C34" s="1" t="s">
        <v>29</v>
      </c>
      <c r="D34" s="2" t="s">
        <v>91</v>
      </c>
      <c r="E34" s="6" t="s">
        <v>126</v>
      </c>
      <c r="F34" s="10" t="s">
        <v>275</v>
      </c>
      <c r="G34" s="5">
        <v>6.5</v>
      </c>
      <c r="H34" s="5">
        <v>8.41</v>
      </c>
      <c r="I34" s="28">
        <v>0</v>
      </c>
      <c r="J34" s="5">
        <f t="shared" si="5"/>
        <v>8.41</v>
      </c>
      <c r="K34" s="2">
        <v>26</v>
      </c>
      <c r="L34" s="14">
        <v>44367</v>
      </c>
      <c r="M34" s="4">
        <v>44533</v>
      </c>
      <c r="N34" s="2">
        <v>180</v>
      </c>
      <c r="O34" s="5">
        <f t="shared" si="0"/>
        <v>166</v>
      </c>
      <c r="P34" s="2">
        <f t="shared" si="1"/>
        <v>29880</v>
      </c>
      <c r="Q34" s="2">
        <v>1828.62</v>
      </c>
      <c r="R34" s="2">
        <v>82</v>
      </c>
      <c r="S34" s="5">
        <f t="shared" si="2"/>
        <v>149946.84</v>
      </c>
      <c r="T34" s="2" t="s">
        <v>378</v>
      </c>
      <c r="U34" s="2">
        <v>99.9</v>
      </c>
      <c r="V34" s="2">
        <f t="shared" si="3"/>
        <v>182679.13800000001</v>
      </c>
      <c r="W34" s="2" t="s">
        <v>90</v>
      </c>
      <c r="X34" s="5">
        <v>1486.1752854718686</v>
      </c>
      <c r="Y34" s="2">
        <v>80</v>
      </c>
      <c r="Z34" s="2">
        <v>0</v>
      </c>
      <c r="AA34" s="2">
        <v>0</v>
      </c>
      <c r="AB34" s="2">
        <v>0</v>
      </c>
      <c r="AC34" s="2">
        <v>80</v>
      </c>
      <c r="AD34" s="5">
        <f t="shared" si="4"/>
        <v>118894.02283774949</v>
      </c>
      <c r="AE34" s="2">
        <v>146289.59999999998</v>
      </c>
      <c r="AF34" s="2" t="s">
        <v>88</v>
      </c>
      <c r="AG34" s="2" t="s">
        <v>75</v>
      </c>
      <c r="AH34" s="2"/>
    </row>
    <row r="35" spans="1:34" ht="24.95" customHeight="1" x14ac:dyDescent="0.25">
      <c r="A35" s="1">
        <v>31</v>
      </c>
      <c r="B35" s="2" t="s">
        <v>89</v>
      </c>
      <c r="C35" s="1" t="s">
        <v>29</v>
      </c>
      <c r="D35" s="2" t="s">
        <v>91</v>
      </c>
      <c r="E35" s="6" t="s">
        <v>122</v>
      </c>
      <c r="F35" s="10" t="s">
        <v>277</v>
      </c>
      <c r="G35" s="5">
        <v>9</v>
      </c>
      <c r="H35" s="5">
        <v>11.47</v>
      </c>
      <c r="I35" s="28">
        <v>0</v>
      </c>
      <c r="J35" s="5">
        <f t="shared" si="5"/>
        <v>11.47</v>
      </c>
      <c r="K35" s="2">
        <v>24</v>
      </c>
      <c r="L35" s="14">
        <v>44363</v>
      </c>
      <c r="M35" s="4">
        <v>44533</v>
      </c>
      <c r="N35" s="2">
        <v>180</v>
      </c>
      <c r="O35" s="5">
        <f t="shared" si="0"/>
        <v>170</v>
      </c>
      <c r="P35" s="2">
        <f t="shared" si="1"/>
        <v>30600</v>
      </c>
      <c r="Q35" s="2">
        <v>1650.81</v>
      </c>
      <c r="R35" s="2">
        <v>80</v>
      </c>
      <c r="S35" s="5">
        <f t="shared" si="2"/>
        <v>132064.79999999999</v>
      </c>
      <c r="T35" s="2" t="s">
        <v>378</v>
      </c>
      <c r="U35" s="2">
        <v>99.9</v>
      </c>
      <c r="V35" s="2">
        <f t="shared" si="3"/>
        <v>164915.91899999999</v>
      </c>
      <c r="W35" s="2" t="s">
        <v>90</v>
      </c>
      <c r="X35" s="5">
        <v>1477.2698659379373</v>
      </c>
      <c r="Y35" s="2">
        <v>80</v>
      </c>
      <c r="Z35" s="2">
        <v>0</v>
      </c>
      <c r="AA35" s="2">
        <v>0</v>
      </c>
      <c r="AB35" s="2">
        <v>0</v>
      </c>
      <c r="AC35" s="2">
        <v>80</v>
      </c>
      <c r="AD35" s="5">
        <f t="shared" si="4"/>
        <v>118181.58927503499</v>
      </c>
      <c r="AE35" s="2">
        <v>132064.79999999999</v>
      </c>
      <c r="AF35" s="2" t="s">
        <v>88</v>
      </c>
      <c r="AG35" s="2" t="s">
        <v>75</v>
      </c>
      <c r="AH35" s="2"/>
    </row>
    <row r="36" spans="1:34" ht="24.95" customHeight="1" x14ac:dyDescent="0.25">
      <c r="A36" s="1">
        <v>32</v>
      </c>
      <c r="B36" s="2" t="s">
        <v>89</v>
      </c>
      <c r="C36" s="1" t="s">
        <v>29</v>
      </c>
      <c r="D36" s="2" t="s">
        <v>91</v>
      </c>
      <c r="E36" s="6" t="s">
        <v>120</v>
      </c>
      <c r="F36" s="10" t="s">
        <v>278</v>
      </c>
      <c r="G36" s="5">
        <v>3.5</v>
      </c>
      <c r="H36" s="5">
        <v>6</v>
      </c>
      <c r="I36" s="28">
        <v>0</v>
      </c>
      <c r="J36" s="5">
        <f t="shared" si="5"/>
        <v>6</v>
      </c>
      <c r="K36" s="2">
        <v>6</v>
      </c>
      <c r="L36" s="14">
        <v>44369</v>
      </c>
      <c r="M36" s="4">
        <v>44533</v>
      </c>
      <c r="N36" s="2">
        <v>180</v>
      </c>
      <c r="O36" s="5">
        <f t="shared" si="0"/>
        <v>164</v>
      </c>
      <c r="P36" s="2">
        <f t="shared" si="1"/>
        <v>29520</v>
      </c>
      <c r="Q36" s="2">
        <v>406.5</v>
      </c>
      <c r="R36" s="2">
        <v>91</v>
      </c>
      <c r="S36" s="5">
        <f t="shared" si="2"/>
        <v>36991.5</v>
      </c>
      <c r="T36" s="2" t="s">
        <v>378</v>
      </c>
      <c r="U36" s="2">
        <v>99.9</v>
      </c>
      <c r="V36" s="2">
        <f t="shared" si="3"/>
        <v>40609.350000000006</v>
      </c>
      <c r="W36" s="2" t="s">
        <v>90</v>
      </c>
      <c r="X36" s="5">
        <v>355.19901647695696</v>
      </c>
      <c r="Y36" s="2">
        <v>80</v>
      </c>
      <c r="Z36" s="2">
        <v>0</v>
      </c>
      <c r="AA36" s="2">
        <v>2</v>
      </c>
      <c r="AB36" s="2">
        <v>0</v>
      </c>
      <c r="AC36" s="2">
        <v>82</v>
      </c>
      <c r="AD36" s="5">
        <f t="shared" si="4"/>
        <v>29126.319351110469</v>
      </c>
      <c r="AE36" s="2">
        <v>33333</v>
      </c>
      <c r="AF36" s="2" t="s">
        <v>88</v>
      </c>
      <c r="AG36" s="2" t="s">
        <v>75</v>
      </c>
      <c r="AH36" s="2"/>
    </row>
    <row r="37" spans="1:34" ht="24.95" customHeight="1" x14ac:dyDescent="0.25">
      <c r="A37" s="1">
        <v>33</v>
      </c>
      <c r="B37" s="2" t="s">
        <v>89</v>
      </c>
      <c r="C37" s="1" t="s">
        <v>29</v>
      </c>
      <c r="D37" s="2" t="s">
        <v>91</v>
      </c>
      <c r="E37" s="6" t="s">
        <v>32</v>
      </c>
      <c r="F37" s="10" t="s">
        <v>283</v>
      </c>
      <c r="G37" s="5">
        <v>15.5</v>
      </c>
      <c r="H37" s="5">
        <v>18.78</v>
      </c>
      <c r="I37" s="28">
        <v>0</v>
      </c>
      <c r="J37" s="5">
        <f t="shared" si="5"/>
        <v>18.78</v>
      </c>
      <c r="K37" s="2">
        <v>33</v>
      </c>
      <c r="L37" s="14">
        <v>44359</v>
      </c>
      <c r="M37" s="4">
        <v>44533</v>
      </c>
      <c r="N37" s="2">
        <v>180</v>
      </c>
      <c r="O37" s="5">
        <f t="shared" ref="O37:O68" si="6">M37-L37</f>
        <v>174</v>
      </c>
      <c r="P37" s="2">
        <f t="shared" ref="P37:P68" si="7">N37*O37</f>
        <v>31320</v>
      </c>
      <c r="Q37" s="2">
        <v>2312.29</v>
      </c>
      <c r="R37" s="2">
        <v>81</v>
      </c>
      <c r="S37" s="5">
        <f t="shared" ref="S37:S68" si="8">Q37*R37</f>
        <v>187295.49</v>
      </c>
      <c r="T37" s="2" t="s">
        <v>378</v>
      </c>
      <c r="U37" s="2">
        <v>99.9</v>
      </c>
      <c r="V37" s="2">
        <f t="shared" ref="V37:V68" si="9">Q37*U37</f>
        <v>230997.77100000001</v>
      </c>
      <c r="W37" s="2" t="s">
        <v>90</v>
      </c>
      <c r="X37" s="5">
        <v>2026.5742774941639</v>
      </c>
      <c r="Y37" s="2">
        <v>80</v>
      </c>
      <c r="Z37" s="2">
        <v>0</v>
      </c>
      <c r="AA37" s="2">
        <v>0</v>
      </c>
      <c r="AB37" s="2">
        <v>0</v>
      </c>
      <c r="AC37" s="2">
        <v>80</v>
      </c>
      <c r="AD37" s="5">
        <f t="shared" ref="AD37:AD68" si="10">X37*AC37</f>
        <v>162125.94219953311</v>
      </c>
      <c r="AE37" s="2">
        <v>184983.2</v>
      </c>
      <c r="AF37" s="2" t="s">
        <v>88</v>
      </c>
      <c r="AG37" s="2" t="s">
        <v>75</v>
      </c>
      <c r="AH37" s="2"/>
    </row>
    <row r="38" spans="1:34" ht="24.95" customHeight="1" x14ac:dyDescent="0.25">
      <c r="A38" s="1">
        <v>34</v>
      </c>
      <c r="B38" s="2" t="s">
        <v>89</v>
      </c>
      <c r="C38" s="1" t="s">
        <v>29</v>
      </c>
      <c r="D38" s="2" t="s">
        <v>91</v>
      </c>
      <c r="E38" s="6" t="s">
        <v>117</v>
      </c>
      <c r="F38" s="10" t="s">
        <v>284</v>
      </c>
      <c r="G38" s="5">
        <v>7.5</v>
      </c>
      <c r="H38" s="5">
        <v>7.56</v>
      </c>
      <c r="I38" s="5">
        <v>4.26</v>
      </c>
      <c r="J38" s="5">
        <f t="shared" si="5"/>
        <v>3.3</v>
      </c>
      <c r="K38" s="2">
        <v>12</v>
      </c>
      <c r="L38" s="14">
        <v>44363</v>
      </c>
      <c r="M38" s="4">
        <v>44533</v>
      </c>
      <c r="N38" s="2">
        <v>180</v>
      </c>
      <c r="O38" s="5">
        <f t="shared" si="6"/>
        <v>170</v>
      </c>
      <c r="P38" s="2">
        <f t="shared" si="7"/>
        <v>30600</v>
      </c>
      <c r="Q38" s="2">
        <v>796.37</v>
      </c>
      <c r="R38" s="2">
        <v>86</v>
      </c>
      <c r="S38" s="5">
        <f t="shared" si="8"/>
        <v>68487.820000000007</v>
      </c>
      <c r="T38" s="2" t="s">
        <v>378</v>
      </c>
      <c r="U38" s="2">
        <v>99.9</v>
      </c>
      <c r="V38" s="2">
        <f t="shared" si="9"/>
        <v>79557.363000000012</v>
      </c>
      <c r="W38" s="2" t="s">
        <v>90</v>
      </c>
      <c r="X38" s="5">
        <v>655.80817319570531</v>
      </c>
      <c r="Y38" s="2">
        <v>80</v>
      </c>
      <c r="Z38" s="2">
        <v>0</v>
      </c>
      <c r="AA38" s="2">
        <v>2</v>
      </c>
      <c r="AB38" s="2">
        <v>0</v>
      </c>
      <c r="AC38" s="2">
        <v>82</v>
      </c>
      <c r="AD38" s="5">
        <f t="shared" si="10"/>
        <v>53776.270202047832</v>
      </c>
      <c r="AE38" s="2">
        <v>65302.340000000004</v>
      </c>
      <c r="AF38" s="2" t="s">
        <v>88</v>
      </c>
      <c r="AG38" s="2" t="s">
        <v>75</v>
      </c>
      <c r="AH38" s="2" t="s">
        <v>95</v>
      </c>
    </row>
    <row r="39" spans="1:34" ht="24.95" customHeight="1" x14ac:dyDescent="0.25">
      <c r="A39" s="1">
        <v>35</v>
      </c>
      <c r="B39" s="2" t="s">
        <v>89</v>
      </c>
      <c r="C39" s="1" t="s">
        <v>29</v>
      </c>
      <c r="D39" s="2" t="s">
        <v>91</v>
      </c>
      <c r="E39" s="6" t="s">
        <v>192</v>
      </c>
      <c r="F39" s="10" t="s">
        <v>287</v>
      </c>
      <c r="G39" s="5">
        <v>5</v>
      </c>
      <c r="H39" s="5">
        <v>7.71</v>
      </c>
      <c r="I39" s="28">
        <v>0</v>
      </c>
      <c r="J39" s="5">
        <f t="shared" si="5"/>
        <v>7.71</v>
      </c>
      <c r="K39" s="2">
        <v>13</v>
      </c>
      <c r="L39" s="14">
        <v>44364</v>
      </c>
      <c r="M39" s="4">
        <v>44533</v>
      </c>
      <c r="N39" s="2">
        <v>180</v>
      </c>
      <c r="O39" s="5">
        <f t="shared" si="6"/>
        <v>169</v>
      </c>
      <c r="P39" s="2">
        <f t="shared" si="7"/>
        <v>30420</v>
      </c>
      <c r="Q39" s="2">
        <v>902.19</v>
      </c>
      <c r="R39" s="2">
        <v>80</v>
      </c>
      <c r="S39" s="5">
        <f t="shared" si="8"/>
        <v>72175.200000000012</v>
      </c>
      <c r="T39" s="2" t="s">
        <v>378</v>
      </c>
      <c r="U39" s="2">
        <v>99.9</v>
      </c>
      <c r="V39" s="2">
        <f t="shared" si="9"/>
        <v>90128.781000000017</v>
      </c>
      <c r="W39" s="2" t="s">
        <v>90</v>
      </c>
      <c r="X39" s="5">
        <v>621.78293349910848</v>
      </c>
      <c r="Y39" s="2">
        <v>80</v>
      </c>
      <c r="Z39" s="2">
        <v>-4</v>
      </c>
      <c r="AA39" s="2">
        <v>0</v>
      </c>
      <c r="AB39" s="2">
        <v>0</v>
      </c>
      <c r="AC39" s="2">
        <v>76</v>
      </c>
      <c r="AD39" s="5">
        <f t="shared" si="10"/>
        <v>47255.502945932247</v>
      </c>
      <c r="AE39" s="2">
        <v>68566.44</v>
      </c>
      <c r="AF39" s="2" t="s">
        <v>88</v>
      </c>
      <c r="AG39" s="2" t="s">
        <v>75</v>
      </c>
      <c r="AH39" s="2"/>
    </row>
    <row r="40" spans="1:34" ht="24.95" customHeight="1" x14ac:dyDescent="0.25">
      <c r="A40" s="1">
        <v>36</v>
      </c>
      <c r="B40" s="2" t="s">
        <v>89</v>
      </c>
      <c r="C40" s="1" t="s">
        <v>29</v>
      </c>
      <c r="D40" s="2" t="s">
        <v>91</v>
      </c>
      <c r="E40" s="6" t="s">
        <v>115</v>
      </c>
      <c r="F40" s="10" t="s">
        <v>289</v>
      </c>
      <c r="G40" s="5">
        <v>5</v>
      </c>
      <c r="H40" s="5">
        <v>6.61</v>
      </c>
      <c r="I40" s="28">
        <v>0</v>
      </c>
      <c r="J40" s="5">
        <f t="shared" si="5"/>
        <v>6.61</v>
      </c>
      <c r="K40" s="2">
        <v>6</v>
      </c>
      <c r="L40" s="14">
        <v>44362</v>
      </c>
      <c r="M40" s="4">
        <v>44533</v>
      </c>
      <c r="N40" s="2">
        <v>180</v>
      </c>
      <c r="O40" s="5">
        <f t="shared" si="6"/>
        <v>171</v>
      </c>
      <c r="P40" s="2">
        <f t="shared" si="7"/>
        <v>30780</v>
      </c>
      <c r="Q40" s="2">
        <v>386.14</v>
      </c>
      <c r="R40" s="2">
        <v>84</v>
      </c>
      <c r="S40" s="5">
        <f t="shared" si="8"/>
        <v>32435.759999999998</v>
      </c>
      <c r="T40" s="2" t="s">
        <v>378</v>
      </c>
      <c r="U40" s="2">
        <v>99.9</v>
      </c>
      <c r="V40" s="2">
        <f t="shared" si="9"/>
        <v>38575.385999999999</v>
      </c>
      <c r="W40" s="2" t="s">
        <v>90</v>
      </c>
      <c r="X40" s="5">
        <v>299.91564858855043</v>
      </c>
      <c r="Y40" s="2">
        <v>80</v>
      </c>
      <c r="Z40" s="2">
        <v>-1.6</v>
      </c>
      <c r="AA40" s="2">
        <v>0</v>
      </c>
      <c r="AB40" s="2">
        <v>0</v>
      </c>
      <c r="AC40" s="2">
        <v>78.400000000000006</v>
      </c>
      <c r="AD40" s="5">
        <f t="shared" si="10"/>
        <v>23513.386849342354</v>
      </c>
      <c r="AE40" s="2">
        <v>30273.376</v>
      </c>
      <c r="AF40" s="2" t="s">
        <v>88</v>
      </c>
      <c r="AG40" s="2" t="s">
        <v>75</v>
      </c>
      <c r="AH40" s="2"/>
    </row>
    <row r="41" spans="1:34" ht="24.95" customHeight="1" x14ac:dyDescent="0.25">
      <c r="A41" s="1">
        <v>37</v>
      </c>
      <c r="B41" s="2" t="s">
        <v>89</v>
      </c>
      <c r="C41" s="1" t="s">
        <v>29</v>
      </c>
      <c r="D41" s="2" t="s">
        <v>91</v>
      </c>
      <c r="E41" s="6" t="s">
        <v>116</v>
      </c>
      <c r="F41" s="10" t="s">
        <v>290</v>
      </c>
      <c r="G41" s="5">
        <v>5</v>
      </c>
      <c r="H41" s="5">
        <v>7.87</v>
      </c>
      <c r="I41" s="28">
        <v>0</v>
      </c>
      <c r="J41" s="5">
        <f t="shared" si="5"/>
        <v>7.87</v>
      </c>
      <c r="K41" s="2">
        <v>9</v>
      </c>
      <c r="L41" s="14">
        <v>44355</v>
      </c>
      <c r="M41" s="4">
        <v>44533</v>
      </c>
      <c r="N41" s="2">
        <v>180</v>
      </c>
      <c r="O41" s="5">
        <f t="shared" si="6"/>
        <v>178</v>
      </c>
      <c r="P41" s="2">
        <f t="shared" si="7"/>
        <v>32040</v>
      </c>
      <c r="Q41" s="2">
        <v>589.54</v>
      </c>
      <c r="R41" s="2">
        <v>83</v>
      </c>
      <c r="S41" s="5">
        <f t="shared" si="8"/>
        <v>48931.82</v>
      </c>
      <c r="T41" s="2" t="s">
        <v>378</v>
      </c>
      <c r="U41" s="2">
        <v>99.9</v>
      </c>
      <c r="V41" s="2">
        <f t="shared" si="9"/>
        <v>58895.046000000002</v>
      </c>
      <c r="W41" s="2" t="s">
        <v>90</v>
      </c>
      <c r="X41" s="5">
        <v>500.11595326316512</v>
      </c>
      <c r="Y41" s="2">
        <v>80</v>
      </c>
      <c r="Z41" s="2">
        <v>0</v>
      </c>
      <c r="AA41" s="2">
        <v>0</v>
      </c>
      <c r="AB41" s="2">
        <v>0</v>
      </c>
      <c r="AC41" s="2">
        <v>80</v>
      </c>
      <c r="AD41" s="5">
        <f t="shared" si="10"/>
        <v>40009.276261053208</v>
      </c>
      <c r="AE41" s="2">
        <v>47163.199999999997</v>
      </c>
      <c r="AF41" s="2" t="s">
        <v>88</v>
      </c>
      <c r="AG41" s="2" t="s">
        <v>75</v>
      </c>
      <c r="AH41" s="2"/>
    </row>
    <row r="42" spans="1:34" ht="24.95" customHeight="1" x14ac:dyDescent="0.25">
      <c r="A42" s="1">
        <v>38</v>
      </c>
      <c r="B42" s="2" t="s">
        <v>89</v>
      </c>
      <c r="C42" s="1" t="s">
        <v>29</v>
      </c>
      <c r="D42" s="2" t="s">
        <v>91</v>
      </c>
      <c r="E42" s="6" t="s">
        <v>118</v>
      </c>
      <c r="F42" s="10" t="s">
        <v>291</v>
      </c>
      <c r="G42" s="5">
        <v>7.5</v>
      </c>
      <c r="H42" s="5">
        <v>9.9600000000000009</v>
      </c>
      <c r="I42" s="28">
        <v>0</v>
      </c>
      <c r="J42" s="5">
        <f t="shared" si="5"/>
        <v>9.9600000000000009</v>
      </c>
      <c r="K42" s="2">
        <v>10</v>
      </c>
      <c r="L42" s="14">
        <v>44363</v>
      </c>
      <c r="M42" s="4">
        <v>44533</v>
      </c>
      <c r="N42" s="2">
        <v>180</v>
      </c>
      <c r="O42" s="5">
        <f t="shared" si="6"/>
        <v>170</v>
      </c>
      <c r="P42" s="2">
        <f t="shared" si="7"/>
        <v>30600</v>
      </c>
      <c r="Q42" s="2">
        <v>670.56</v>
      </c>
      <c r="R42" s="2">
        <v>80</v>
      </c>
      <c r="S42" s="5">
        <f t="shared" si="8"/>
        <v>53644.799999999996</v>
      </c>
      <c r="T42" s="2" t="s">
        <v>378</v>
      </c>
      <c r="U42" s="2">
        <v>99.9</v>
      </c>
      <c r="V42" s="2">
        <f t="shared" si="9"/>
        <v>66988.944000000003</v>
      </c>
      <c r="W42" s="2" t="s">
        <v>90</v>
      </c>
      <c r="X42" s="5">
        <v>583.45520323574942</v>
      </c>
      <c r="Y42" s="2">
        <v>80</v>
      </c>
      <c r="Z42" s="2">
        <v>0</v>
      </c>
      <c r="AA42" s="2">
        <v>0</v>
      </c>
      <c r="AB42" s="2">
        <v>0</v>
      </c>
      <c r="AC42" s="2">
        <v>80</v>
      </c>
      <c r="AD42" s="5">
        <f t="shared" si="10"/>
        <v>46676.416258859957</v>
      </c>
      <c r="AE42" s="2">
        <v>53644.799999999996</v>
      </c>
      <c r="AF42" s="2" t="s">
        <v>88</v>
      </c>
      <c r="AG42" s="2" t="s">
        <v>75</v>
      </c>
      <c r="AH42" s="2"/>
    </row>
    <row r="43" spans="1:34" ht="24.95" customHeight="1" x14ac:dyDescent="0.25">
      <c r="A43" s="1">
        <v>39</v>
      </c>
      <c r="B43" s="2" t="s">
        <v>89</v>
      </c>
      <c r="C43" s="1" t="s">
        <v>29</v>
      </c>
      <c r="D43" s="2" t="s">
        <v>91</v>
      </c>
      <c r="E43" s="6" t="s">
        <v>145</v>
      </c>
      <c r="F43" s="10" t="s">
        <v>292</v>
      </c>
      <c r="G43" s="5">
        <v>3.5</v>
      </c>
      <c r="H43" s="5">
        <v>6.22</v>
      </c>
      <c r="I43" s="28">
        <v>0</v>
      </c>
      <c r="J43" s="5">
        <f t="shared" si="5"/>
        <v>6.22</v>
      </c>
      <c r="K43" s="2">
        <v>12</v>
      </c>
      <c r="L43" s="14">
        <v>44363</v>
      </c>
      <c r="M43" s="4">
        <v>44533</v>
      </c>
      <c r="N43" s="2">
        <v>180</v>
      </c>
      <c r="O43" s="5">
        <f t="shared" si="6"/>
        <v>170</v>
      </c>
      <c r="P43" s="2">
        <f t="shared" si="7"/>
        <v>30600</v>
      </c>
      <c r="Q43" s="2">
        <v>782.94</v>
      </c>
      <c r="R43" s="2">
        <v>87</v>
      </c>
      <c r="S43" s="5">
        <f t="shared" si="8"/>
        <v>68115.78</v>
      </c>
      <c r="T43" s="2" t="s">
        <v>378</v>
      </c>
      <c r="U43" s="2">
        <v>99.9</v>
      </c>
      <c r="V43" s="2">
        <f t="shared" si="9"/>
        <v>78215.706000000006</v>
      </c>
      <c r="W43" s="2" t="s">
        <v>90</v>
      </c>
      <c r="X43" s="5">
        <v>584.31137311698706</v>
      </c>
      <c r="Y43" s="2">
        <v>80</v>
      </c>
      <c r="Z43" s="2">
        <v>-4</v>
      </c>
      <c r="AA43" s="2">
        <v>2</v>
      </c>
      <c r="AB43" s="2">
        <v>0</v>
      </c>
      <c r="AC43" s="2">
        <v>78</v>
      </c>
      <c r="AD43" s="5">
        <f t="shared" si="10"/>
        <v>45576.287103124989</v>
      </c>
      <c r="AE43" s="2">
        <v>61069.320000000007</v>
      </c>
      <c r="AF43" s="2" t="s">
        <v>88</v>
      </c>
      <c r="AG43" s="2" t="s">
        <v>75</v>
      </c>
      <c r="AH43" s="2"/>
    </row>
    <row r="44" spans="1:34" ht="24.95" customHeight="1" x14ac:dyDescent="0.25">
      <c r="A44" s="1">
        <v>40</v>
      </c>
      <c r="B44" s="2" t="s">
        <v>89</v>
      </c>
      <c r="C44" s="1" t="s">
        <v>29</v>
      </c>
      <c r="D44" s="2" t="s">
        <v>91</v>
      </c>
      <c r="E44" s="6" t="s">
        <v>131</v>
      </c>
      <c r="F44" s="10" t="s">
        <v>314</v>
      </c>
      <c r="G44" s="5">
        <v>10</v>
      </c>
      <c r="H44" s="5">
        <v>14.3</v>
      </c>
      <c r="I44" s="28">
        <v>0</v>
      </c>
      <c r="J44" s="5">
        <f t="shared" si="5"/>
        <v>14.3</v>
      </c>
      <c r="K44" s="2">
        <v>48</v>
      </c>
      <c r="L44" s="15">
        <v>44359</v>
      </c>
      <c r="M44" s="4">
        <v>44533</v>
      </c>
      <c r="N44" s="2">
        <v>180</v>
      </c>
      <c r="O44" s="5">
        <f t="shared" si="6"/>
        <v>174</v>
      </c>
      <c r="P44" s="2">
        <f t="shared" si="7"/>
        <v>31320</v>
      </c>
      <c r="Q44" s="2">
        <v>3319.75</v>
      </c>
      <c r="R44" s="2">
        <v>83</v>
      </c>
      <c r="S44" s="5">
        <f t="shared" si="8"/>
        <v>275539.25</v>
      </c>
      <c r="T44" s="2" t="s">
        <v>378</v>
      </c>
      <c r="U44" s="2">
        <v>99.9</v>
      </c>
      <c r="V44" s="2">
        <f t="shared" si="9"/>
        <v>331643.02500000002</v>
      </c>
      <c r="W44" s="2" t="s">
        <v>90</v>
      </c>
      <c r="X44" s="5">
        <v>3024.3757999730424</v>
      </c>
      <c r="Y44" s="2">
        <v>80</v>
      </c>
      <c r="Z44" s="2">
        <v>0.8</v>
      </c>
      <c r="AA44" s="2">
        <v>0</v>
      </c>
      <c r="AB44" s="2">
        <v>0</v>
      </c>
      <c r="AC44" s="2">
        <v>80.8</v>
      </c>
      <c r="AD44" s="5">
        <f t="shared" si="10"/>
        <v>244369.56463782181</v>
      </c>
      <c r="AE44" s="2">
        <v>268235.8</v>
      </c>
      <c r="AF44" s="2" t="s">
        <v>88</v>
      </c>
      <c r="AG44" s="2" t="s">
        <v>75</v>
      </c>
      <c r="AH44" s="2"/>
    </row>
    <row r="45" spans="1:34" ht="24.95" customHeight="1" x14ac:dyDescent="0.25">
      <c r="A45" s="1">
        <v>41</v>
      </c>
      <c r="B45" s="2" t="s">
        <v>89</v>
      </c>
      <c r="C45" s="1" t="s">
        <v>29</v>
      </c>
      <c r="D45" s="2" t="s">
        <v>91</v>
      </c>
      <c r="E45" s="25" t="s">
        <v>132</v>
      </c>
      <c r="F45" s="10" t="s">
        <v>316</v>
      </c>
      <c r="G45" s="5">
        <v>5</v>
      </c>
      <c r="H45" s="5">
        <v>8.2200000000000006</v>
      </c>
      <c r="I45" s="28">
        <v>0</v>
      </c>
      <c r="J45" s="5">
        <f t="shared" si="5"/>
        <v>8.2200000000000006</v>
      </c>
      <c r="K45" s="2">
        <v>14</v>
      </c>
      <c r="L45" s="15">
        <v>44365</v>
      </c>
      <c r="M45" s="4">
        <v>44533</v>
      </c>
      <c r="N45" s="2">
        <v>180</v>
      </c>
      <c r="O45" s="5">
        <f t="shared" si="6"/>
        <v>168</v>
      </c>
      <c r="P45" s="2">
        <f t="shared" si="7"/>
        <v>30240</v>
      </c>
      <c r="Q45" s="2">
        <v>964.68</v>
      </c>
      <c r="R45" s="2">
        <v>82</v>
      </c>
      <c r="S45" s="5">
        <f t="shared" si="8"/>
        <v>79103.759999999995</v>
      </c>
      <c r="T45" s="2" t="s">
        <v>378</v>
      </c>
      <c r="U45" s="2">
        <v>99.9</v>
      </c>
      <c r="V45" s="2">
        <f t="shared" si="9"/>
        <v>96371.532000000007</v>
      </c>
      <c r="W45" s="2" t="s">
        <v>90</v>
      </c>
      <c r="X45" s="5">
        <v>809.1255079580817</v>
      </c>
      <c r="Y45" s="2">
        <v>80</v>
      </c>
      <c r="Z45" s="2">
        <v>0</v>
      </c>
      <c r="AA45" s="2">
        <v>0</v>
      </c>
      <c r="AB45" s="2">
        <v>0</v>
      </c>
      <c r="AC45" s="2">
        <v>80</v>
      </c>
      <c r="AD45" s="5">
        <f t="shared" si="10"/>
        <v>64730.040636646532</v>
      </c>
      <c r="AE45" s="2">
        <v>77174.399999999994</v>
      </c>
      <c r="AF45" s="2" t="s">
        <v>88</v>
      </c>
      <c r="AG45" s="2" t="s">
        <v>75</v>
      </c>
      <c r="AH45" s="2"/>
    </row>
    <row r="46" spans="1:34" ht="24.95" customHeight="1" x14ac:dyDescent="0.25">
      <c r="A46" s="1">
        <v>42</v>
      </c>
      <c r="B46" s="2" t="s">
        <v>89</v>
      </c>
      <c r="C46" s="1" t="s">
        <v>29</v>
      </c>
      <c r="D46" s="2" t="s">
        <v>91</v>
      </c>
      <c r="E46" s="25" t="s">
        <v>167</v>
      </c>
      <c r="F46" s="10" t="s">
        <v>317</v>
      </c>
      <c r="G46" s="5">
        <v>4.5</v>
      </c>
      <c r="H46" s="5">
        <v>7.06</v>
      </c>
      <c r="I46" s="28">
        <v>0</v>
      </c>
      <c r="J46" s="5">
        <f t="shared" si="5"/>
        <v>7.06</v>
      </c>
      <c r="K46" s="2">
        <v>19</v>
      </c>
      <c r="L46" s="15">
        <v>44365</v>
      </c>
      <c r="M46" s="4">
        <v>44533</v>
      </c>
      <c r="N46" s="2">
        <v>180</v>
      </c>
      <c r="O46" s="5">
        <f t="shared" si="6"/>
        <v>168</v>
      </c>
      <c r="P46" s="2">
        <f t="shared" si="7"/>
        <v>30240</v>
      </c>
      <c r="Q46" s="2">
        <v>1282.29</v>
      </c>
      <c r="R46" s="2">
        <v>80</v>
      </c>
      <c r="S46" s="5">
        <f t="shared" si="8"/>
        <v>102583.2</v>
      </c>
      <c r="T46" s="2" t="s">
        <v>378</v>
      </c>
      <c r="U46" s="2">
        <v>99.9</v>
      </c>
      <c r="V46" s="2">
        <f t="shared" si="9"/>
        <v>128100.77100000001</v>
      </c>
      <c r="W46" s="2" t="s">
        <v>90</v>
      </c>
      <c r="X46" s="5">
        <v>1020.6800842659617</v>
      </c>
      <c r="Y46" s="2">
        <v>80</v>
      </c>
      <c r="Z46" s="2">
        <v>0</v>
      </c>
      <c r="AA46" s="2">
        <v>0</v>
      </c>
      <c r="AB46" s="2">
        <v>0</v>
      </c>
      <c r="AC46" s="2">
        <v>80</v>
      </c>
      <c r="AD46" s="5">
        <f t="shared" si="10"/>
        <v>81654.406741276936</v>
      </c>
      <c r="AE46" s="2">
        <v>102583.2</v>
      </c>
      <c r="AF46" s="2" t="s">
        <v>88</v>
      </c>
      <c r="AG46" s="2" t="s">
        <v>75</v>
      </c>
      <c r="AH46" s="2"/>
    </row>
    <row r="47" spans="1:34" ht="24.95" customHeight="1" x14ac:dyDescent="0.25">
      <c r="A47" s="1">
        <v>43</v>
      </c>
      <c r="B47" s="2" t="s">
        <v>89</v>
      </c>
      <c r="C47" s="1" t="s">
        <v>29</v>
      </c>
      <c r="D47" s="2" t="s">
        <v>91</v>
      </c>
      <c r="E47" s="25" t="s">
        <v>129</v>
      </c>
      <c r="F47" s="10" t="s">
        <v>319</v>
      </c>
      <c r="G47" s="5">
        <v>9</v>
      </c>
      <c r="H47" s="5">
        <v>10.56</v>
      </c>
      <c r="I47" s="28">
        <v>0</v>
      </c>
      <c r="J47" s="5">
        <f t="shared" si="5"/>
        <v>10.56</v>
      </c>
      <c r="K47" s="2">
        <v>46</v>
      </c>
      <c r="L47" s="15">
        <v>44368</v>
      </c>
      <c r="M47" s="4">
        <v>44533</v>
      </c>
      <c r="N47" s="2">
        <v>180</v>
      </c>
      <c r="O47" s="5">
        <f t="shared" si="6"/>
        <v>165</v>
      </c>
      <c r="P47" s="2">
        <f t="shared" si="7"/>
        <v>29700</v>
      </c>
      <c r="Q47" s="2">
        <v>3191.81</v>
      </c>
      <c r="R47" s="2">
        <v>82</v>
      </c>
      <c r="S47" s="5">
        <f t="shared" si="8"/>
        <v>261728.41999999998</v>
      </c>
      <c r="T47" s="2" t="s">
        <v>378</v>
      </c>
      <c r="U47" s="2">
        <v>99.9</v>
      </c>
      <c r="V47" s="2">
        <f t="shared" si="9"/>
        <v>318861.81900000002</v>
      </c>
      <c r="W47" s="2" t="s">
        <v>90</v>
      </c>
      <c r="X47" s="5">
        <v>2979.6822223180243</v>
      </c>
      <c r="Y47" s="2">
        <v>80</v>
      </c>
      <c r="Z47" s="2">
        <v>2.4</v>
      </c>
      <c r="AA47" s="2">
        <v>0</v>
      </c>
      <c r="AB47" s="2">
        <v>0</v>
      </c>
      <c r="AC47" s="2">
        <v>82.4</v>
      </c>
      <c r="AD47" s="5">
        <f t="shared" si="10"/>
        <v>245525.81511900522</v>
      </c>
      <c r="AE47" s="2">
        <v>263005.14400000003</v>
      </c>
      <c r="AF47" s="2" t="s">
        <v>88</v>
      </c>
      <c r="AG47" s="2" t="s">
        <v>75</v>
      </c>
      <c r="AH47" s="2"/>
    </row>
    <row r="48" spans="1:34" ht="24.95" customHeight="1" x14ac:dyDescent="0.25">
      <c r="A48" s="1">
        <v>44</v>
      </c>
      <c r="B48" s="2" t="s">
        <v>89</v>
      </c>
      <c r="C48" s="1" t="s">
        <v>29</v>
      </c>
      <c r="D48" s="2" t="s">
        <v>91</v>
      </c>
      <c r="E48" s="25" t="s">
        <v>45</v>
      </c>
      <c r="F48" s="10" t="s">
        <v>320</v>
      </c>
      <c r="G48" s="5">
        <v>2</v>
      </c>
      <c r="H48" s="5">
        <v>2.58</v>
      </c>
      <c r="I48" s="28">
        <v>0</v>
      </c>
      <c r="J48" s="5">
        <f t="shared" si="5"/>
        <v>2.58</v>
      </c>
      <c r="K48" s="2">
        <v>4</v>
      </c>
      <c r="L48" s="15">
        <v>44365</v>
      </c>
      <c r="M48" s="4">
        <v>44533</v>
      </c>
      <c r="N48" s="2">
        <v>180</v>
      </c>
      <c r="O48" s="5">
        <f t="shared" si="6"/>
        <v>168</v>
      </c>
      <c r="P48" s="2">
        <f t="shared" si="7"/>
        <v>30240</v>
      </c>
      <c r="Q48" s="2">
        <v>222.97</v>
      </c>
      <c r="R48" s="2">
        <v>86</v>
      </c>
      <c r="S48" s="5">
        <f t="shared" si="8"/>
        <v>19175.419999999998</v>
      </c>
      <c r="T48" s="2" t="s">
        <v>378</v>
      </c>
      <c r="U48" s="2">
        <v>99.9</v>
      </c>
      <c r="V48" s="2">
        <f t="shared" si="9"/>
        <v>22274.703000000001</v>
      </c>
      <c r="W48" s="2" t="s">
        <v>90</v>
      </c>
      <c r="X48" s="5">
        <v>197.44615499535215</v>
      </c>
      <c r="Y48" s="2">
        <v>80</v>
      </c>
      <c r="Z48" s="2">
        <v>0</v>
      </c>
      <c r="AA48" s="2">
        <v>2</v>
      </c>
      <c r="AB48" s="2">
        <v>0</v>
      </c>
      <c r="AC48" s="2">
        <v>82</v>
      </c>
      <c r="AD48" s="5">
        <f t="shared" si="10"/>
        <v>16190.584709618875</v>
      </c>
      <c r="AE48" s="2">
        <v>18283.54</v>
      </c>
      <c r="AF48" s="2" t="s">
        <v>88</v>
      </c>
      <c r="AG48" s="2" t="s">
        <v>75</v>
      </c>
      <c r="AH48" s="2"/>
    </row>
    <row r="49" spans="1:34" ht="24.95" customHeight="1" x14ac:dyDescent="0.25">
      <c r="A49" s="1">
        <v>45</v>
      </c>
      <c r="B49" s="2" t="s">
        <v>89</v>
      </c>
      <c r="C49" s="1" t="s">
        <v>29</v>
      </c>
      <c r="D49" s="2" t="s">
        <v>91</v>
      </c>
      <c r="E49" s="6" t="s">
        <v>123</v>
      </c>
      <c r="F49" s="10" t="s">
        <v>274</v>
      </c>
      <c r="G49" s="5">
        <v>7.5</v>
      </c>
      <c r="H49" s="5">
        <v>8.86</v>
      </c>
      <c r="I49" s="28">
        <v>0</v>
      </c>
      <c r="J49" s="5">
        <f t="shared" si="5"/>
        <v>8.86</v>
      </c>
      <c r="K49" s="2">
        <v>13</v>
      </c>
      <c r="L49" s="14">
        <v>44357</v>
      </c>
      <c r="M49" s="4">
        <v>44533</v>
      </c>
      <c r="N49" s="2">
        <v>180</v>
      </c>
      <c r="O49" s="5">
        <f t="shared" si="6"/>
        <v>176</v>
      </c>
      <c r="P49" s="2">
        <f t="shared" si="7"/>
        <v>31680</v>
      </c>
      <c r="Q49" s="2">
        <v>855.37</v>
      </c>
      <c r="R49" s="2">
        <v>74</v>
      </c>
      <c r="S49" s="5">
        <f t="shared" si="8"/>
        <v>63297.38</v>
      </c>
      <c r="T49" s="2" t="s">
        <v>392</v>
      </c>
      <c r="U49" s="2">
        <v>99.9</v>
      </c>
      <c r="V49" s="2">
        <f t="shared" si="9"/>
        <v>85451.463000000003</v>
      </c>
      <c r="W49" s="2" t="s">
        <v>90</v>
      </c>
      <c r="X49" s="5">
        <v>590.20529999999997</v>
      </c>
      <c r="Y49" s="2">
        <v>80</v>
      </c>
      <c r="Z49" s="2">
        <v>0</v>
      </c>
      <c r="AA49" s="2">
        <v>-8</v>
      </c>
      <c r="AB49" s="2">
        <v>0</v>
      </c>
      <c r="AC49" s="2">
        <v>72</v>
      </c>
      <c r="AD49" s="5">
        <f t="shared" si="10"/>
        <v>42494.781599999995</v>
      </c>
      <c r="AE49" s="2">
        <v>61586.64</v>
      </c>
      <c r="AF49" s="2" t="s">
        <v>88</v>
      </c>
      <c r="AG49" s="2" t="s">
        <v>75</v>
      </c>
      <c r="AH49" s="2"/>
    </row>
    <row r="50" spans="1:34" ht="24.95" customHeight="1" x14ac:dyDescent="0.25">
      <c r="A50" s="1">
        <v>46</v>
      </c>
      <c r="B50" s="2" t="s">
        <v>89</v>
      </c>
      <c r="C50" s="1" t="s">
        <v>29</v>
      </c>
      <c r="D50" s="2" t="s">
        <v>91</v>
      </c>
      <c r="E50" s="6" t="s">
        <v>31</v>
      </c>
      <c r="F50" s="10" t="s">
        <v>276</v>
      </c>
      <c r="G50" s="5">
        <v>4</v>
      </c>
      <c r="H50" s="5">
        <v>4.68</v>
      </c>
      <c r="I50" s="28">
        <v>0</v>
      </c>
      <c r="J50" s="5">
        <f t="shared" si="5"/>
        <v>4.68</v>
      </c>
      <c r="K50" s="2">
        <v>10</v>
      </c>
      <c r="L50" s="14">
        <v>44363</v>
      </c>
      <c r="M50" s="4">
        <v>44533</v>
      </c>
      <c r="N50" s="2">
        <v>180</v>
      </c>
      <c r="O50" s="5">
        <f t="shared" si="6"/>
        <v>170</v>
      </c>
      <c r="P50" s="2">
        <f t="shared" si="7"/>
        <v>30600</v>
      </c>
      <c r="Q50" s="2">
        <v>696.59</v>
      </c>
      <c r="R50" s="2">
        <v>75</v>
      </c>
      <c r="S50" s="5">
        <f t="shared" si="8"/>
        <v>52244.25</v>
      </c>
      <c r="T50" s="2" t="s">
        <v>392</v>
      </c>
      <c r="U50" s="2">
        <v>99.9</v>
      </c>
      <c r="V50" s="2">
        <f t="shared" si="9"/>
        <v>69589.341</v>
      </c>
      <c r="W50" s="2" t="s">
        <v>90</v>
      </c>
      <c r="X50" s="5">
        <v>611.86282043556378</v>
      </c>
      <c r="Y50" s="2">
        <v>80</v>
      </c>
      <c r="Z50" s="2">
        <v>0</v>
      </c>
      <c r="AA50" s="2">
        <v>-4</v>
      </c>
      <c r="AB50" s="2">
        <v>0</v>
      </c>
      <c r="AC50" s="2">
        <v>76</v>
      </c>
      <c r="AD50" s="5">
        <f t="shared" si="10"/>
        <v>46501.574353102849</v>
      </c>
      <c r="AE50" s="2">
        <v>52940.840000000004</v>
      </c>
      <c r="AF50" s="2" t="s">
        <v>88</v>
      </c>
      <c r="AG50" s="2" t="s">
        <v>75</v>
      </c>
      <c r="AH50" s="2"/>
    </row>
    <row r="51" spans="1:34" ht="24.95" customHeight="1" x14ac:dyDescent="0.25">
      <c r="A51" s="1">
        <v>47</v>
      </c>
      <c r="B51" s="2" t="s">
        <v>89</v>
      </c>
      <c r="C51" s="1" t="s">
        <v>29</v>
      </c>
      <c r="D51" s="2" t="s">
        <v>91</v>
      </c>
      <c r="E51" s="6" t="s">
        <v>124</v>
      </c>
      <c r="F51" s="10" t="s">
        <v>279</v>
      </c>
      <c r="G51" s="5">
        <v>6</v>
      </c>
      <c r="H51" s="5">
        <v>5.37</v>
      </c>
      <c r="I51" s="28">
        <v>0</v>
      </c>
      <c r="J51" s="5">
        <f t="shared" si="5"/>
        <v>5.37</v>
      </c>
      <c r="K51" s="2">
        <v>13</v>
      </c>
      <c r="L51" s="14">
        <v>44357</v>
      </c>
      <c r="M51" s="4">
        <v>44533</v>
      </c>
      <c r="N51" s="2">
        <v>180</v>
      </c>
      <c r="O51" s="5">
        <f t="shared" si="6"/>
        <v>176</v>
      </c>
      <c r="P51" s="2">
        <f t="shared" si="7"/>
        <v>31680</v>
      </c>
      <c r="Q51" s="2">
        <v>909.86</v>
      </c>
      <c r="R51" s="2">
        <v>75</v>
      </c>
      <c r="S51" s="5">
        <f t="shared" si="8"/>
        <v>68239.5</v>
      </c>
      <c r="T51" s="2" t="s">
        <v>392</v>
      </c>
      <c r="U51" s="2">
        <v>99.9</v>
      </c>
      <c r="V51" s="2">
        <f t="shared" si="9"/>
        <v>90895.01400000001</v>
      </c>
      <c r="W51" s="2" t="s">
        <v>90</v>
      </c>
      <c r="X51" s="5">
        <v>799.60560729144379</v>
      </c>
      <c r="Y51" s="2">
        <v>80</v>
      </c>
      <c r="Z51" s="2">
        <v>0</v>
      </c>
      <c r="AA51" s="2">
        <v>-4</v>
      </c>
      <c r="AB51" s="2">
        <v>0</v>
      </c>
      <c r="AC51" s="2">
        <v>76</v>
      </c>
      <c r="AD51" s="5">
        <f t="shared" si="10"/>
        <v>60770.026154149731</v>
      </c>
      <c r="AE51" s="2">
        <v>69149.36</v>
      </c>
      <c r="AF51" s="2" t="s">
        <v>88</v>
      </c>
      <c r="AG51" s="2" t="s">
        <v>75</v>
      </c>
      <c r="AH51" s="2"/>
    </row>
    <row r="52" spans="1:34" ht="24.95" customHeight="1" x14ac:dyDescent="0.25">
      <c r="A52" s="1">
        <v>48</v>
      </c>
      <c r="B52" s="2" t="s">
        <v>89</v>
      </c>
      <c r="C52" s="1" t="s">
        <v>29</v>
      </c>
      <c r="D52" s="2" t="s">
        <v>91</v>
      </c>
      <c r="E52" s="6" t="s">
        <v>119</v>
      </c>
      <c r="F52" s="10" t="s">
        <v>288</v>
      </c>
      <c r="G52" s="5">
        <v>11</v>
      </c>
      <c r="H52" s="5">
        <v>14.37</v>
      </c>
      <c r="I52" s="28">
        <v>0</v>
      </c>
      <c r="J52" s="5">
        <f t="shared" si="5"/>
        <v>14.37</v>
      </c>
      <c r="K52" s="2">
        <v>30</v>
      </c>
      <c r="L52" s="14">
        <v>44349</v>
      </c>
      <c r="M52" s="4">
        <v>44533</v>
      </c>
      <c r="N52" s="2">
        <v>180</v>
      </c>
      <c r="O52" s="5">
        <f t="shared" si="6"/>
        <v>184</v>
      </c>
      <c r="P52" s="2">
        <f t="shared" si="7"/>
        <v>33120</v>
      </c>
      <c r="Q52" s="2">
        <v>2105.0500000000002</v>
      </c>
      <c r="R52" s="2">
        <v>70</v>
      </c>
      <c r="S52" s="5">
        <f t="shared" si="8"/>
        <v>147353.5</v>
      </c>
      <c r="T52" s="2" t="s">
        <v>392</v>
      </c>
      <c r="U52" s="2">
        <v>99.9</v>
      </c>
      <c r="V52" s="2">
        <f t="shared" si="9"/>
        <v>210294.49500000002</v>
      </c>
      <c r="W52" s="2" t="s">
        <v>90</v>
      </c>
      <c r="X52" s="5">
        <v>1852.4440000000002</v>
      </c>
      <c r="Y52" s="2">
        <v>80</v>
      </c>
      <c r="Z52" s="2">
        <v>0</v>
      </c>
      <c r="AA52" s="2">
        <v>-8</v>
      </c>
      <c r="AB52" s="2">
        <v>0</v>
      </c>
      <c r="AC52" s="2">
        <v>72</v>
      </c>
      <c r="AD52" s="5">
        <f t="shared" si="10"/>
        <v>133375.96800000002</v>
      </c>
      <c r="AE52" s="2">
        <v>151563.6</v>
      </c>
      <c r="AF52" s="2" t="s">
        <v>88</v>
      </c>
      <c r="AG52" s="2" t="s">
        <v>75</v>
      </c>
      <c r="AH52" s="2"/>
    </row>
    <row r="53" spans="1:34" ht="24.95" customHeight="1" x14ac:dyDescent="0.25">
      <c r="A53" s="1">
        <v>49</v>
      </c>
      <c r="B53" s="2" t="s">
        <v>89</v>
      </c>
      <c r="C53" s="1" t="s">
        <v>29</v>
      </c>
      <c r="D53" s="2" t="s">
        <v>91</v>
      </c>
      <c r="E53" s="25" t="s">
        <v>37</v>
      </c>
      <c r="F53" s="10" t="s">
        <v>220</v>
      </c>
      <c r="G53" s="5">
        <v>38</v>
      </c>
      <c r="H53" s="5">
        <v>33.07</v>
      </c>
      <c r="I53" s="28">
        <v>0</v>
      </c>
      <c r="J53" s="5">
        <f t="shared" si="5"/>
        <v>33.07</v>
      </c>
      <c r="K53" s="2">
        <v>145</v>
      </c>
      <c r="L53" s="15">
        <v>44362</v>
      </c>
      <c r="M53" s="4">
        <v>44502</v>
      </c>
      <c r="N53" s="2">
        <v>180</v>
      </c>
      <c r="O53" s="5">
        <f t="shared" si="6"/>
        <v>140</v>
      </c>
      <c r="P53" s="2">
        <f t="shared" si="7"/>
        <v>25200</v>
      </c>
      <c r="Q53" s="2">
        <v>10163.85</v>
      </c>
      <c r="R53" s="2">
        <v>80</v>
      </c>
      <c r="S53" s="5">
        <f t="shared" si="8"/>
        <v>813108</v>
      </c>
      <c r="T53" s="2" t="s">
        <v>378</v>
      </c>
      <c r="U53" s="2">
        <v>99.9</v>
      </c>
      <c r="V53" s="2">
        <f t="shared" si="9"/>
        <v>1015368.6150000001</v>
      </c>
      <c r="W53" s="2" t="s">
        <v>90</v>
      </c>
      <c r="X53" s="5">
        <v>9452.3805000000011</v>
      </c>
      <c r="Y53" s="2">
        <v>80</v>
      </c>
      <c r="Z53" s="2">
        <v>2.4</v>
      </c>
      <c r="AA53" s="2">
        <v>0</v>
      </c>
      <c r="AB53" s="2">
        <v>0</v>
      </c>
      <c r="AC53" s="2">
        <v>82.4</v>
      </c>
      <c r="AD53" s="5">
        <f t="shared" si="10"/>
        <v>778876.15320000018</v>
      </c>
      <c r="AE53" s="2">
        <v>837501.24000000011</v>
      </c>
      <c r="AF53" s="2" t="s">
        <v>88</v>
      </c>
      <c r="AG53" s="2" t="s">
        <v>75</v>
      </c>
      <c r="AH53" s="2"/>
    </row>
    <row r="54" spans="1:34" ht="24.95" customHeight="1" x14ac:dyDescent="0.25">
      <c r="A54" s="1">
        <v>50</v>
      </c>
      <c r="B54" s="2" t="s">
        <v>89</v>
      </c>
      <c r="C54" s="1" t="s">
        <v>29</v>
      </c>
      <c r="D54" s="2" t="s">
        <v>91</v>
      </c>
      <c r="E54" s="25" t="s">
        <v>38</v>
      </c>
      <c r="F54" s="10" t="s">
        <v>221</v>
      </c>
      <c r="G54" s="5">
        <v>7.5</v>
      </c>
      <c r="H54" s="5">
        <v>10</v>
      </c>
      <c r="I54" s="28">
        <v>0</v>
      </c>
      <c r="J54" s="5">
        <f t="shared" si="5"/>
        <v>10</v>
      </c>
      <c r="K54" s="2">
        <v>25</v>
      </c>
      <c r="L54" s="15">
        <v>44365</v>
      </c>
      <c r="M54" s="4">
        <v>44502</v>
      </c>
      <c r="N54" s="2">
        <v>180</v>
      </c>
      <c r="O54" s="5">
        <f t="shared" si="6"/>
        <v>137</v>
      </c>
      <c r="P54" s="2">
        <f t="shared" si="7"/>
        <v>24660</v>
      </c>
      <c r="Q54" s="2">
        <v>1756.65</v>
      </c>
      <c r="R54" s="2">
        <v>80</v>
      </c>
      <c r="S54" s="5">
        <f t="shared" si="8"/>
        <v>140532</v>
      </c>
      <c r="T54" s="2" t="s">
        <v>378</v>
      </c>
      <c r="U54" s="2">
        <v>99.9</v>
      </c>
      <c r="V54" s="2">
        <f t="shared" si="9"/>
        <v>175489.33500000002</v>
      </c>
      <c r="W54" s="2" t="s">
        <v>90</v>
      </c>
      <c r="X54" s="5">
        <v>1510.7190000000001</v>
      </c>
      <c r="Y54" s="2">
        <v>80</v>
      </c>
      <c r="Z54" s="2">
        <v>0</v>
      </c>
      <c r="AA54" s="2">
        <v>0</v>
      </c>
      <c r="AB54" s="2">
        <v>0</v>
      </c>
      <c r="AC54" s="2">
        <v>80</v>
      </c>
      <c r="AD54" s="5">
        <f t="shared" si="10"/>
        <v>120857.52</v>
      </c>
      <c r="AE54" s="2">
        <v>140532</v>
      </c>
      <c r="AF54" s="2" t="s">
        <v>88</v>
      </c>
      <c r="AG54" s="2" t="s">
        <v>75</v>
      </c>
      <c r="AH54" s="2"/>
    </row>
    <row r="55" spans="1:34" ht="24.95" customHeight="1" x14ac:dyDescent="0.25">
      <c r="A55" s="1">
        <v>51</v>
      </c>
      <c r="B55" s="2" t="s">
        <v>89</v>
      </c>
      <c r="C55" s="1" t="s">
        <v>29</v>
      </c>
      <c r="D55" s="2" t="s">
        <v>91</v>
      </c>
      <c r="E55" s="25" t="s">
        <v>53</v>
      </c>
      <c r="F55" s="10" t="s">
        <v>222</v>
      </c>
      <c r="G55" s="5">
        <v>18</v>
      </c>
      <c r="H55" s="5">
        <v>9.6199999999999992</v>
      </c>
      <c r="I55" s="28">
        <v>0</v>
      </c>
      <c r="J55" s="5">
        <f t="shared" si="5"/>
        <v>9.6199999999999992</v>
      </c>
      <c r="K55" s="2">
        <v>40</v>
      </c>
      <c r="L55" s="15">
        <v>44365</v>
      </c>
      <c r="M55" s="4">
        <v>44502</v>
      </c>
      <c r="N55" s="2">
        <v>180</v>
      </c>
      <c r="O55" s="5">
        <f t="shared" si="6"/>
        <v>137</v>
      </c>
      <c r="P55" s="2">
        <f t="shared" si="7"/>
        <v>24660</v>
      </c>
      <c r="Q55" s="2">
        <v>2807.09</v>
      </c>
      <c r="R55" s="2">
        <v>80</v>
      </c>
      <c r="S55" s="5">
        <f t="shared" si="8"/>
        <v>224567.2</v>
      </c>
      <c r="T55" s="2" t="s">
        <v>378</v>
      </c>
      <c r="U55" s="2">
        <v>99.9</v>
      </c>
      <c r="V55" s="2">
        <f t="shared" si="9"/>
        <v>280428.29100000003</v>
      </c>
      <c r="W55" s="2" t="s">
        <v>90</v>
      </c>
      <c r="X55" s="5">
        <v>2638.6646000000001</v>
      </c>
      <c r="Y55" s="2">
        <v>80</v>
      </c>
      <c r="Z55" s="2">
        <v>3.2</v>
      </c>
      <c r="AA55" s="2">
        <v>0</v>
      </c>
      <c r="AB55" s="2">
        <v>0</v>
      </c>
      <c r="AC55" s="2">
        <v>83.2</v>
      </c>
      <c r="AD55" s="5">
        <f t="shared" si="10"/>
        <v>219536.89472000001</v>
      </c>
      <c r="AE55" s="2">
        <v>233549.88800000001</v>
      </c>
      <c r="AF55" s="2" t="s">
        <v>88</v>
      </c>
      <c r="AG55" s="2" t="s">
        <v>75</v>
      </c>
      <c r="AH55" s="2"/>
    </row>
    <row r="56" spans="1:34" ht="24.95" customHeight="1" x14ac:dyDescent="0.25">
      <c r="A56" s="1">
        <v>52</v>
      </c>
      <c r="B56" s="2" t="s">
        <v>89</v>
      </c>
      <c r="C56" s="1" t="s">
        <v>29</v>
      </c>
      <c r="D56" s="2" t="s">
        <v>91</v>
      </c>
      <c r="E56" s="25" t="s">
        <v>54</v>
      </c>
      <c r="F56" s="10" t="s">
        <v>223</v>
      </c>
      <c r="G56" s="5">
        <v>7</v>
      </c>
      <c r="H56" s="5">
        <v>2.5099999999999998</v>
      </c>
      <c r="I56" s="28">
        <v>0</v>
      </c>
      <c r="J56" s="5">
        <f t="shared" si="5"/>
        <v>2.5099999999999998</v>
      </c>
      <c r="K56" s="2">
        <v>4</v>
      </c>
      <c r="L56" s="15">
        <v>44365</v>
      </c>
      <c r="M56" s="4">
        <v>44502</v>
      </c>
      <c r="N56" s="2">
        <v>180</v>
      </c>
      <c r="O56" s="5">
        <f t="shared" si="6"/>
        <v>137</v>
      </c>
      <c r="P56" s="2">
        <f t="shared" si="7"/>
        <v>24660</v>
      </c>
      <c r="Q56" s="2">
        <v>280.83</v>
      </c>
      <c r="R56" s="2">
        <v>80</v>
      </c>
      <c r="S56" s="5">
        <f t="shared" si="8"/>
        <v>22466.399999999998</v>
      </c>
      <c r="T56" s="2" t="s">
        <v>378</v>
      </c>
      <c r="U56" s="2">
        <v>99.9</v>
      </c>
      <c r="V56" s="2">
        <f t="shared" si="9"/>
        <v>28054.917000000001</v>
      </c>
      <c r="W56" s="2" t="s">
        <v>90</v>
      </c>
      <c r="X56" s="5">
        <v>199.38929999999999</v>
      </c>
      <c r="Y56" s="2">
        <v>80</v>
      </c>
      <c r="Z56" s="2">
        <v>-11.2</v>
      </c>
      <c r="AA56" s="2">
        <v>0</v>
      </c>
      <c r="AB56" s="2">
        <v>0</v>
      </c>
      <c r="AC56" s="2">
        <v>68.8</v>
      </c>
      <c r="AD56" s="5">
        <f t="shared" si="10"/>
        <v>13717.983839999999</v>
      </c>
      <c r="AE56" s="2">
        <v>19321.103999999999</v>
      </c>
      <c r="AF56" s="2" t="s">
        <v>88</v>
      </c>
      <c r="AG56" s="2" t="s">
        <v>75</v>
      </c>
      <c r="AH56" s="2"/>
    </row>
    <row r="57" spans="1:34" ht="24.95" customHeight="1" x14ac:dyDescent="0.25">
      <c r="A57" s="1">
        <v>53</v>
      </c>
      <c r="B57" s="2" t="s">
        <v>89</v>
      </c>
      <c r="C57" s="1" t="s">
        <v>29</v>
      </c>
      <c r="D57" s="2" t="s">
        <v>91</v>
      </c>
      <c r="E57" s="25" t="s">
        <v>69</v>
      </c>
      <c r="F57" s="10" t="s">
        <v>243</v>
      </c>
      <c r="G57" s="5">
        <v>19</v>
      </c>
      <c r="H57" s="5">
        <v>17.23</v>
      </c>
      <c r="I57" s="28">
        <v>0</v>
      </c>
      <c r="J57" s="5">
        <f t="shared" si="5"/>
        <v>17.23</v>
      </c>
      <c r="K57" s="2">
        <v>49</v>
      </c>
      <c r="L57" s="15">
        <v>44365</v>
      </c>
      <c r="M57" s="4">
        <v>44502</v>
      </c>
      <c r="N57" s="2">
        <v>180</v>
      </c>
      <c r="O57" s="5">
        <f t="shared" si="6"/>
        <v>137</v>
      </c>
      <c r="P57" s="2">
        <f t="shared" si="7"/>
        <v>24660</v>
      </c>
      <c r="Q57" s="2">
        <v>3445.5</v>
      </c>
      <c r="R57" s="2">
        <v>82</v>
      </c>
      <c r="S57" s="5">
        <f t="shared" si="8"/>
        <v>282531</v>
      </c>
      <c r="T57" s="2" t="s">
        <v>378</v>
      </c>
      <c r="U57" s="2">
        <v>99.9</v>
      </c>
      <c r="V57" s="2">
        <f t="shared" si="9"/>
        <v>344205.45</v>
      </c>
      <c r="W57" s="2" t="s">
        <v>90</v>
      </c>
      <c r="X57" s="5">
        <v>3204.3150000000001</v>
      </c>
      <c r="Y57" s="2">
        <v>80</v>
      </c>
      <c r="Z57" s="2">
        <v>2.4</v>
      </c>
      <c r="AA57" s="2">
        <v>0</v>
      </c>
      <c r="AB57" s="2">
        <v>0</v>
      </c>
      <c r="AC57" s="2">
        <v>82.4</v>
      </c>
      <c r="AD57" s="5">
        <f t="shared" si="10"/>
        <v>264035.55600000004</v>
      </c>
      <c r="AE57" s="2">
        <v>283909.2</v>
      </c>
      <c r="AF57" s="2" t="s">
        <v>88</v>
      </c>
      <c r="AG57" s="2" t="s">
        <v>75</v>
      </c>
      <c r="AH57" s="2"/>
    </row>
    <row r="58" spans="1:34" ht="24.95" customHeight="1" x14ac:dyDescent="0.25">
      <c r="A58" s="1">
        <v>54</v>
      </c>
      <c r="B58" s="2" t="s">
        <v>89</v>
      </c>
      <c r="C58" s="1" t="s">
        <v>30</v>
      </c>
      <c r="D58" s="2" t="s">
        <v>91</v>
      </c>
      <c r="E58" s="25" t="s">
        <v>48</v>
      </c>
      <c r="F58" s="10" t="s">
        <v>208</v>
      </c>
      <c r="G58" s="5">
        <v>3.5</v>
      </c>
      <c r="H58" s="5">
        <v>3.62</v>
      </c>
      <c r="I58" s="28">
        <v>0</v>
      </c>
      <c r="J58" s="5">
        <f t="shared" si="5"/>
        <v>3.62</v>
      </c>
      <c r="K58" s="2">
        <v>13</v>
      </c>
      <c r="L58" s="15">
        <v>44362</v>
      </c>
      <c r="M58" s="4">
        <v>44519</v>
      </c>
      <c r="N58" s="2">
        <v>180</v>
      </c>
      <c r="O58" s="5">
        <f t="shared" si="6"/>
        <v>157</v>
      </c>
      <c r="P58" s="2">
        <f t="shared" si="7"/>
        <v>28260</v>
      </c>
      <c r="Q58" s="2">
        <v>914.61</v>
      </c>
      <c r="R58" s="2">
        <v>83</v>
      </c>
      <c r="S58" s="5">
        <f t="shared" si="8"/>
        <v>75912.63</v>
      </c>
      <c r="T58" s="2" t="s">
        <v>378</v>
      </c>
      <c r="U58" s="2">
        <v>99.9</v>
      </c>
      <c r="V58" s="2">
        <f t="shared" si="9"/>
        <v>91369.539000000004</v>
      </c>
      <c r="W58" s="2" t="s">
        <v>90</v>
      </c>
      <c r="X58" s="5">
        <v>859.73339999999996</v>
      </c>
      <c r="Y58" s="2">
        <v>80</v>
      </c>
      <c r="Z58" s="2">
        <v>3.2</v>
      </c>
      <c r="AA58" s="2">
        <v>0</v>
      </c>
      <c r="AB58" s="2">
        <v>0</v>
      </c>
      <c r="AC58" s="2">
        <v>83.2</v>
      </c>
      <c r="AD58" s="5">
        <f t="shared" si="10"/>
        <v>71529.818880000006</v>
      </c>
      <c r="AE58" s="2">
        <v>76095.552000000011</v>
      </c>
      <c r="AF58" s="2" t="s">
        <v>88</v>
      </c>
      <c r="AG58" s="2" t="s">
        <v>75</v>
      </c>
      <c r="AH58" s="2"/>
    </row>
    <row r="59" spans="1:34" ht="24.95" customHeight="1" x14ac:dyDescent="0.25">
      <c r="A59" s="1">
        <v>55</v>
      </c>
      <c r="B59" s="2" t="s">
        <v>89</v>
      </c>
      <c r="C59" s="1" t="s">
        <v>30</v>
      </c>
      <c r="D59" s="2" t="s">
        <v>91</v>
      </c>
      <c r="E59" s="17" t="s">
        <v>86</v>
      </c>
      <c r="F59" s="10" t="s">
        <v>211</v>
      </c>
      <c r="G59" s="5">
        <v>7.5</v>
      </c>
      <c r="H59" s="5">
        <v>7.25</v>
      </c>
      <c r="I59" s="28">
        <v>0</v>
      </c>
      <c r="J59" s="5">
        <f t="shared" si="5"/>
        <v>7.25</v>
      </c>
      <c r="K59" s="2">
        <v>30</v>
      </c>
      <c r="L59" s="15">
        <v>44372</v>
      </c>
      <c r="M59" s="4">
        <v>44519</v>
      </c>
      <c r="N59" s="2">
        <v>180</v>
      </c>
      <c r="O59" s="5">
        <f t="shared" si="6"/>
        <v>147</v>
      </c>
      <c r="P59" s="2">
        <f t="shared" si="7"/>
        <v>26460</v>
      </c>
      <c r="Q59" s="2">
        <v>2084.11</v>
      </c>
      <c r="R59" s="2">
        <v>80</v>
      </c>
      <c r="S59" s="5">
        <f t="shared" si="8"/>
        <v>166728.80000000002</v>
      </c>
      <c r="T59" s="2" t="s">
        <v>378</v>
      </c>
      <c r="U59" s="2">
        <v>99.9</v>
      </c>
      <c r="V59" s="2">
        <f t="shared" si="9"/>
        <v>208202.58900000004</v>
      </c>
      <c r="W59" s="2" t="s">
        <v>90</v>
      </c>
      <c r="X59" s="5">
        <v>1959.0634000000002</v>
      </c>
      <c r="Y59" s="2">
        <v>80</v>
      </c>
      <c r="Z59" s="2">
        <v>3.2</v>
      </c>
      <c r="AA59" s="2">
        <v>0</v>
      </c>
      <c r="AB59" s="2">
        <v>0</v>
      </c>
      <c r="AC59" s="2">
        <v>83.2</v>
      </c>
      <c r="AD59" s="5">
        <f t="shared" si="10"/>
        <v>162994.07488000003</v>
      </c>
      <c r="AE59" s="2">
        <v>173397.95200000002</v>
      </c>
      <c r="AF59" s="2" t="s">
        <v>88</v>
      </c>
      <c r="AG59" s="2" t="s">
        <v>75</v>
      </c>
      <c r="AH59" s="2"/>
    </row>
    <row r="60" spans="1:34" ht="24.95" customHeight="1" x14ac:dyDescent="0.25">
      <c r="A60" s="1">
        <v>56</v>
      </c>
      <c r="B60" s="2" t="s">
        <v>89</v>
      </c>
      <c r="C60" s="1" t="s">
        <v>29</v>
      </c>
      <c r="D60" s="2" t="s">
        <v>91</v>
      </c>
      <c r="E60" s="25" t="s">
        <v>39</v>
      </c>
      <c r="F60" s="10" t="s">
        <v>240</v>
      </c>
      <c r="G60" s="5">
        <v>18</v>
      </c>
      <c r="H60" s="5">
        <v>17.190000000000001</v>
      </c>
      <c r="I60" s="28">
        <v>0</v>
      </c>
      <c r="J60" s="5">
        <f t="shared" si="5"/>
        <v>17.190000000000001</v>
      </c>
      <c r="K60" s="2">
        <v>96</v>
      </c>
      <c r="L60" s="15">
        <v>44362</v>
      </c>
      <c r="M60" s="4">
        <v>44522</v>
      </c>
      <c r="N60" s="2">
        <v>180</v>
      </c>
      <c r="O60" s="5">
        <f t="shared" si="6"/>
        <v>160</v>
      </c>
      <c r="P60" s="2">
        <f t="shared" si="7"/>
        <v>28800</v>
      </c>
      <c r="Q60" s="2">
        <v>6712.5</v>
      </c>
      <c r="R60" s="2">
        <v>80</v>
      </c>
      <c r="S60" s="5">
        <f t="shared" si="8"/>
        <v>537000</v>
      </c>
      <c r="T60" s="2" t="s">
        <v>378</v>
      </c>
      <c r="U60" s="2">
        <v>99.9</v>
      </c>
      <c r="V60" s="2">
        <f t="shared" si="9"/>
        <v>670578.75</v>
      </c>
      <c r="W60" s="2" t="s">
        <v>90</v>
      </c>
      <c r="X60" s="5">
        <v>4900.125</v>
      </c>
      <c r="Y60" s="2">
        <v>80</v>
      </c>
      <c r="Z60" s="2">
        <v>-4</v>
      </c>
      <c r="AA60" s="2">
        <v>0</v>
      </c>
      <c r="AB60" s="2">
        <v>0</v>
      </c>
      <c r="AC60" s="2">
        <v>76</v>
      </c>
      <c r="AD60" s="5">
        <f t="shared" si="10"/>
        <v>372409.5</v>
      </c>
      <c r="AE60" s="2">
        <v>510150</v>
      </c>
      <c r="AF60" s="2" t="s">
        <v>88</v>
      </c>
      <c r="AG60" s="2" t="s">
        <v>75</v>
      </c>
      <c r="AH60" s="2"/>
    </row>
    <row r="61" spans="1:34" ht="24.95" customHeight="1" x14ac:dyDescent="0.25">
      <c r="A61" s="1">
        <v>57</v>
      </c>
      <c r="B61" s="2" t="s">
        <v>89</v>
      </c>
      <c r="C61" s="1" t="s">
        <v>29</v>
      </c>
      <c r="D61" s="2" t="s">
        <v>91</v>
      </c>
      <c r="E61" s="25" t="s">
        <v>68</v>
      </c>
      <c r="F61" s="10" t="s">
        <v>241</v>
      </c>
      <c r="G61" s="5">
        <v>25</v>
      </c>
      <c r="H61" s="5">
        <v>22.74</v>
      </c>
      <c r="I61" s="28">
        <v>0</v>
      </c>
      <c r="J61" s="5">
        <f t="shared" si="5"/>
        <v>22.74</v>
      </c>
      <c r="K61" s="2">
        <v>74</v>
      </c>
      <c r="L61" s="15">
        <v>44362</v>
      </c>
      <c r="M61" s="4">
        <v>44522</v>
      </c>
      <c r="N61" s="2">
        <v>180</v>
      </c>
      <c r="O61" s="5">
        <f t="shared" si="6"/>
        <v>160</v>
      </c>
      <c r="P61" s="2">
        <f t="shared" si="7"/>
        <v>28800</v>
      </c>
      <c r="Q61" s="2">
        <v>5190.47</v>
      </c>
      <c r="R61" s="2">
        <v>80</v>
      </c>
      <c r="S61" s="5">
        <f t="shared" si="8"/>
        <v>415237.60000000003</v>
      </c>
      <c r="T61" s="2" t="s">
        <v>378</v>
      </c>
      <c r="U61" s="2">
        <v>99.9</v>
      </c>
      <c r="V61" s="2">
        <f t="shared" si="9"/>
        <v>518527.95300000004</v>
      </c>
      <c r="W61" s="2" t="s">
        <v>90</v>
      </c>
      <c r="X61" s="5">
        <v>4411.8995000000004</v>
      </c>
      <c r="Y61" s="2">
        <v>80</v>
      </c>
      <c r="Z61" s="2">
        <v>0</v>
      </c>
      <c r="AA61" s="2">
        <v>0</v>
      </c>
      <c r="AB61" s="2">
        <v>0</v>
      </c>
      <c r="AC61" s="2">
        <v>80</v>
      </c>
      <c r="AD61" s="5">
        <f t="shared" si="10"/>
        <v>352951.96</v>
      </c>
      <c r="AE61" s="2">
        <v>415237.60000000003</v>
      </c>
      <c r="AF61" s="2" t="s">
        <v>88</v>
      </c>
      <c r="AG61" s="2" t="s">
        <v>75</v>
      </c>
      <c r="AH61" s="2"/>
    </row>
    <row r="62" spans="1:34" ht="24.95" customHeight="1" x14ac:dyDescent="0.25">
      <c r="A62" s="1">
        <v>58</v>
      </c>
      <c r="B62" s="2" t="s">
        <v>89</v>
      </c>
      <c r="C62" s="1" t="s">
        <v>29</v>
      </c>
      <c r="D62" s="2" t="s">
        <v>91</v>
      </c>
      <c r="E62" s="25" t="s">
        <v>70</v>
      </c>
      <c r="F62" s="10" t="s">
        <v>244</v>
      </c>
      <c r="G62" s="5">
        <v>5.5</v>
      </c>
      <c r="H62" s="5">
        <v>5.29</v>
      </c>
      <c r="I62" s="28">
        <v>0</v>
      </c>
      <c r="J62" s="5">
        <f t="shared" si="5"/>
        <v>5.29</v>
      </c>
      <c r="K62" s="2">
        <v>27</v>
      </c>
      <c r="L62" s="15">
        <v>44362</v>
      </c>
      <c r="M62" s="4">
        <v>44522</v>
      </c>
      <c r="N62" s="2">
        <v>180</v>
      </c>
      <c r="O62" s="5">
        <f t="shared" si="6"/>
        <v>160</v>
      </c>
      <c r="P62" s="2">
        <f t="shared" si="7"/>
        <v>28800</v>
      </c>
      <c r="Q62" s="2">
        <v>1876.98</v>
      </c>
      <c r="R62" s="2">
        <v>80</v>
      </c>
      <c r="S62" s="5">
        <f t="shared" si="8"/>
        <v>150158.39999999999</v>
      </c>
      <c r="T62" s="2" t="s">
        <v>378</v>
      </c>
      <c r="U62" s="2">
        <v>99.9</v>
      </c>
      <c r="V62" s="2">
        <f t="shared" si="9"/>
        <v>187510.30200000003</v>
      </c>
      <c r="W62" s="2" t="s">
        <v>90</v>
      </c>
      <c r="X62" s="5">
        <v>1426.5048000000002</v>
      </c>
      <c r="Y62" s="2">
        <v>80</v>
      </c>
      <c r="Z62" s="2">
        <v>-3.2</v>
      </c>
      <c r="AA62" s="2">
        <v>0</v>
      </c>
      <c r="AB62" s="2">
        <v>0</v>
      </c>
      <c r="AC62" s="2">
        <v>76.8</v>
      </c>
      <c r="AD62" s="5">
        <f t="shared" si="10"/>
        <v>109555.56864000001</v>
      </c>
      <c r="AE62" s="2">
        <v>144152.06399999998</v>
      </c>
      <c r="AF62" s="2" t="s">
        <v>88</v>
      </c>
      <c r="AG62" s="2" t="s">
        <v>75</v>
      </c>
      <c r="AH62" s="2"/>
    </row>
    <row r="63" spans="1:34" ht="24.95" customHeight="1" x14ac:dyDescent="0.25">
      <c r="A63" s="1">
        <v>59</v>
      </c>
      <c r="B63" s="2" t="s">
        <v>89</v>
      </c>
      <c r="C63" s="1" t="s">
        <v>29</v>
      </c>
      <c r="D63" s="2" t="s">
        <v>91</v>
      </c>
      <c r="E63" s="25" t="s">
        <v>71</v>
      </c>
      <c r="F63" s="10" t="s">
        <v>245</v>
      </c>
      <c r="G63" s="5">
        <v>14.5</v>
      </c>
      <c r="H63" s="5">
        <v>11.47</v>
      </c>
      <c r="I63" s="5">
        <v>1.5</v>
      </c>
      <c r="J63" s="5">
        <f t="shared" si="5"/>
        <v>9.9700000000000006</v>
      </c>
      <c r="K63" s="2">
        <v>33</v>
      </c>
      <c r="L63" s="15">
        <v>44362</v>
      </c>
      <c r="M63" s="4">
        <v>44522</v>
      </c>
      <c r="N63" s="2">
        <v>180</v>
      </c>
      <c r="O63" s="5">
        <f t="shared" si="6"/>
        <v>160</v>
      </c>
      <c r="P63" s="2">
        <f t="shared" si="7"/>
        <v>28800</v>
      </c>
      <c r="Q63" s="2">
        <v>2288.17</v>
      </c>
      <c r="R63" s="2">
        <v>90</v>
      </c>
      <c r="S63" s="5">
        <f t="shared" si="8"/>
        <v>205935.30000000002</v>
      </c>
      <c r="T63" s="2" t="s">
        <v>378</v>
      </c>
      <c r="U63" s="2">
        <v>99.9</v>
      </c>
      <c r="V63" s="2">
        <f t="shared" si="9"/>
        <v>228588.18300000002</v>
      </c>
      <c r="W63" s="2" t="s">
        <v>90</v>
      </c>
      <c r="X63" s="5">
        <v>2036.4713000000002</v>
      </c>
      <c r="Y63" s="2">
        <v>80</v>
      </c>
      <c r="Z63" s="2">
        <v>0</v>
      </c>
      <c r="AA63" s="2">
        <v>2</v>
      </c>
      <c r="AB63" s="2">
        <v>0</v>
      </c>
      <c r="AC63" s="2">
        <v>82</v>
      </c>
      <c r="AD63" s="5">
        <f t="shared" si="10"/>
        <v>166990.64660000001</v>
      </c>
      <c r="AE63" s="2">
        <v>187629.94</v>
      </c>
      <c r="AF63" s="2" t="s">
        <v>88</v>
      </c>
      <c r="AG63" s="2" t="s">
        <v>75</v>
      </c>
      <c r="AH63" s="9" t="s">
        <v>94</v>
      </c>
    </row>
    <row r="64" spans="1:34" ht="24.95" customHeight="1" x14ac:dyDescent="0.25">
      <c r="A64" s="1">
        <v>60</v>
      </c>
      <c r="B64" s="2" t="s">
        <v>89</v>
      </c>
      <c r="C64" s="1" t="s">
        <v>29</v>
      </c>
      <c r="D64" s="2" t="s">
        <v>91</v>
      </c>
      <c r="E64" s="25" t="s">
        <v>72</v>
      </c>
      <c r="F64" s="10" t="s">
        <v>246</v>
      </c>
      <c r="G64" s="5">
        <v>10.5</v>
      </c>
      <c r="H64" s="5">
        <v>8.0399999999999991</v>
      </c>
      <c r="I64" s="28">
        <v>0</v>
      </c>
      <c r="J64" s="5">
        <f t="shared" si="5"/>
        <v>8.0399999999999991</v>
      </c>
      <c r="K64" s="2">
        <v>37</v>
      </c>
      <c r="L64" s="15">
        <v>44365</v>
      </c>
      <c r="M64" s="4">
        <v>44522</v>
      </c>
      <c r="N64" s="2">
        <v>180</v>
      </c>
      <c r="O64" s="5">
        <f t="shared" si="6"/>
        <v>157</v>
      </c>
      <c r="P64" s="2">
        <f t="shared" si="7"/>
        <v>28260</v>
      </c>
      <c r="Q64" s="2">
        <v>2598.6999999999998</v>
      </c>
      <c r="R64" s="2">
        <v>82</v>
      </c>
      <c r="S64" s="5">
        <f t="shared" si="8"/>
        <v>213093.4</v>
      </c>
      <c r="T64" s="2" t="s">
        <v>378</v>
      </c>
      <c r="U64" s="2">
        <v>99.9</v>
      </c>
      <c r="V64" s="2">
        <f t="shared" si="9"/>
        <v>259610.13</v>
      </c>
      <c r="W64" s="2" t="s">
        <v>90</v>
      </c>
      <c r="X64" s="5">
        <v>2052.973</v>
      </c>
      <c r="Y64" s="2">
        <v>80</v>
      </c>
      <c r="Z64" s="2">
        <v>-0.8</v>
      </c>
      <c r="AA64" s="2">
        <v>0</v>
      </c>
      <c r="AB64" s="2">
        <v>0</v>
      </c>
      <c r="AC64" s="2">
        <v>79.2</v>
      </c>
      <c r="AD64" s="5">
        <f t="shared" si="10"/>
        <v>162595.46160000001</v>
      </c>
      <c r="AE64" s="2">
        <v>205817.03999999998</v>
      </c>
      <c r="AF64" s="2" t="s">
        <v>88</v>
      </c>
      <c r="AG64" s="2" t="s">
        <v>75</v>
      </c>
      <c r="AH64" s="2"/>
    </row>
    <row r="65" spans="1:34" ht="24.95" customHeight="1" x14ac:dyDescent="0.25">
      <c r="A65" s="1">
        <v>61</v>
      </c>
      <c r="B65" s="2" t="s">
        <v>89</v>
      </c>
      <c r="C65" s="1" t="s">
        <v>29</v>
      </c>
      <c r="D65" s="2" t="s">
        <v>91</v>
      </c>
      <c r="E65" s="25" t="s">
        <v>157</v>
      </c>
      <c r="F65" s="10" t="s">
        <v>265</v>
      </c>
      <c r="G65" s="5">
        <v>18</v>
      </c>
      <c r="H65" s="5">
        <v>5.24</v>
      </c>
      <c r="I65" s="28">
        <v>0</v>
      </c>
      <c r="J65" s="5">
        <f t="shared" si="5"/>
        <v>5.24</v>
      </c>
      <c r="K65" s="2">
        <v>26</v>
      </c>
      <c r="L65" s="15">
        <v>44362</v>
      </c>
      <c r="M65" s="4">
        <v>44522</v>
      </c>
      <c r="N65" s="2">
        <v>180</v>
      </c>
      <c r="O65" s="5">
        <f t="shared" si="6"/>
        <v>160</v>
      </c>
      <c r="P65" s="2">
        <f t="shared" si="7"/>
        <v>28800</v>
      </c>
      <c r="Q65" s="2">
        <v>1829.6</v>
      </c>
      <c r="R65" s="2">
        <v>86</v>
      </c>
      <c r="S65" s="5">
        <f t="shared" si="8"/>
        <v>157345.60000000001</v>
      </c>
      <c r="T65" s="2" t="s">
        <v>378</v>
      </c>
      <c r="U65" s="2">
        <v>99.9</v>
      </c>
      <c r="V65" s="2">
        <f t="shared" si="9"/>
        <v>182777.04</v>
      </c>
      <c r="W65" s="2" t="s">
        <v>90</v>
      </c>
      <c r="X65" s="5">
        <v>1390.4960000000001</v>
      </c>
      <c r="Y65" s="2">
        <v>80</v>
      </c>
      <c r="Z65" s="2">
        <v>-3.2</v>
      </c>
      <c r="AA65" s="2">
        <v>2</v>
      </c>
      <c r="AB65" s="2">
        <v>0</v>
      </c>
      <c r="AC65" s="2">
        <v>78.8</v>
      </c>
      <c r="AD65" s="5">
        <f t="shared" si="10"/>
        <v>109571.0848</v>
      </c>
      <c r="AE65" s="2">
        <v>144172.47999999998</v>
      </c>
      <c r="AF65" s="2" t="s">
        <v>88</v>
      </c>
      <c r="AG65" s="2" t="s">
        <v>75</v>
      </c>
      <c r="AH65" s="2"/>
    </row>
    <row r="66" spans="1:34" ht="24.95" customHeight="1" x14ac:dyDescent="0.25">
      <c r="A66" s="1">
        <v>62</v>
      </c>
      <c r="B66" s="2" t="s">
        <v>89</v>
      </c>
      <c r="C66" s="1" t="s">
        <v>29</v>
      </c>
      <c r="D66" s="2" t="s">
        <v>91</v>
      </c>
      <c r="E66" s="25" t="s">
        <v>384</v>
      </c>
      <c r="F66" s="10" t="s">
        <v>266</v>
      </c>
      <c r="G66" s="5">
        <v>7</v>
      </c>
      <c r="H66" s="5">
        <v>9.2799999999999994</v>
      </c>
      <c r="I66" s="28">
        <v>0</v>
      </c>
      <c r="J66" s="5">
        <f t="shared" si="5"/>
        <v>9.2799999999999994</v>
      </c>
      <c r="K66" s="2">
        <v>39</v>
      </c>
      <c r="L66" s="15">
        <v>44362</v>
      </c>
      <c r="M66" s="4">
        <v>44522</v>
      </c>
      <c r="N66" s="2">
        <v>180</v>
      </c>
      <c r="O66" s="5">
        <f t="shared" si="6"/>
        <v>160</v>
      </c>
      <c r="P66" s="2">
        <f t="shared" si="7"/>
        <v>28800</v>
      </c>
      <c r="Q66" s="2">
        <v>2752.05</v>
      </c>
      <c r="R66" s="2">
        <v>85</v>
      </c>
      <c r="S66" s="5">
        <f t="shared" si="8"/>
        <v>233924.25000000003</v>
      </c>
      <c r="T66" s="2" t="s">
        <v>378</v>
      </c>
      <c r="U66" s="2">
        <v>99.9</v>
      </c>
      <c r="V66" s="2">
        <f t="shared" si="9"/>
        <v>274929.79500000004</v>
      </c>
      <c r="W66" s="2" t="s">
        <v>90</v>
      </c>
      <c r="X66" s="5">
        <v>2256.681</v>
      </c>
      <c r="Y66" s="2">
        <v>80</v>
      </c>
      <c r="Z66" s="2">
        <v>0</v>
      </c>
      <c r="AA66" s="2">
        <v>2</v>
      </c>
      <c r="AB66" s="2">
        <v>0</v>
      </c>
      <c r="AC66" s="2">
        <v>82</v>
      </c>
      <c r="AD66" s="5">
        <f t="shared" si="10"/>
        <v>185047.842</v>
      </c>
      <c r="AE66" s="2">
        <v>225668.1</v>
      </c>
      <c r="AF66" s="2" t="s">
        <v>88</v>
      </c>
      <c r="AG66" s="2" t="s">
        <v>75</v>
      </c>
      <c r="AH66" s="2"/>
    </row>
    <row r="67" spans="1:34" ht="24.95" customHeight="1" x14ac:dyDescent="0.25">
      <c r="A67" s="1">
        <v>63</v>
      </c>
      <c r="B67" s="2" t="s">
        <v>89</v>
      </c>
      <c r="C67" s="1" t="s">
        <v>29</v>
      </c>
      <c r="D67" s="2" t="s">
        <v>91</v>
      </c>
      <c r="E67" s="25" t="s">
        <v>148</v>
      </c>
      <c r="F67" s="10" t="s">
        <v>268</v>
      </c>
      <c r="G67" s="5">
        <v>3.5</v>
      </c>
      <c r="H67" s="5">
        <v>5.63</v>
      </c>
      <c r="I67" s="28">
        <v>0</v>
      </c>
      <c r="J67" s="5">
        <f t="shared" si="5"/>
        <v>5.63</v>
      </c>
      <c r="K67" s="2">
        <v>31</v>
      </c>
      <c r="L67" s="15">
        <v>44365</v>
      </c>
      <c r="M67" s="4">
        <v>44522</v>
      </c>
      <c r="N67" s="2">
        <v>180</v>
      </c>
      <c r="O67" s="5">
        <f t="shared" si="6"/>
        <v>157</v>
      </c>
      <c r="P67" s="2">
        <f t="shared" si="7"/>
        <v>28260</v>
      </c>
      <c r="Q67" s="2">
        <v>2146.9299999999998</v>
      </c>
      <c r="R67" s="2">
        <v>80</v>
      </c>
      <c r="S67" s="5">
        <f t="shared" si="8"/>
        <v>171754.4</v>
      </c>
      <c r="T67" s="2" t="s">
        <v>378</v>
      </c>
      <c r="U67" s="2">
        <v>99.9</v>
      </c>
      <c r="V67" s="2">
        <f t="shared" si="9"/>
        <v>214478.307</v>
      </c>
      <c r="W67" s="2" t="s">
        <v>90</v>
      </c>
      <c r="X67" s="5">
        <v>1781.9518999999998</v>
      </c>
      <c r="Y67" s="2">
        <v>80</v>
      </c>
      <c r="Z67" s="2">
        <v>0</v>
      </c>
      <c r="AA67" s="2">
        <v>0</v>
      </c>
      <c r="AB67" s="2">
        <v>0</v>
      </c>
      <c r="AC67" s="2">
        <v>80</v>
      </c>
      <c r="AD67" s="5">
        <f t="shared" si="10"/>
        <v>142556.15199999997</v>
      </c>
      <c r="AE67" s="2">
        <v>171754.4</v>
      </c>
      <c r="AF67" s="2" t="s">
        <v>88</v>
      </c>
      <c r="AG67" s="2" t="s">
        <v>75</v>
      </c>
      <c r="AH67" s="2"/>
    </row>
    <row r="68" spans="1:34" ht="24.95" customHeight="1" x14ac:dyDescent="0.25">
      <c r="A68" s="1">
        <v>64</v>
      </c>
      <c r="B68" s="2" t="s">
        <v>89</v>
      </c>
      <c r="C68" s="1" t="s">
        <v>30</v>
      </c>
      <c r="D68" s="2" t="s">
        <v>91</v>
      </c>
      <c r="E68" s="25" t="s">
        <v>196</v>
      </c>
      <c r="F68" s="10" t="s">
        <v>272</v>
      </c>
      <c r="G68" s="5">
        <v>7.5</v>
      </c>
      <c r="H68" s="5">
        <v>5.71</v>
      </c>
      <c r="I68" s="28">
        <v>0</v>
      </c>
      <c r="J68" s="5">
        <f t="shared" si="5"/>
        <v>5.71</v>
      </c>
      <c r="K68" s="2">
        <v>31</v>
      </c>
      <c r="L68" s="15">
        <v>44365</v>
      </c>
      <c r="M68" s="4">
        <v>44519</v>
      </c>
      <c r="N68" s="2">
        <v>180</v>
      </c>
      <c r="O68" s="5">
        <f t="shared" si="6"/>
        <v>154</v>
      </c>
      <c r="P68" s="2">
        <f t="shared" si="7"/>
        <v>27720</v>
      </c>
      <c r="Q68" s="2">
        <v>2122.8000000000002</v>
      </c>
      <c r="R68" s="2">
        <v>82</v>
      </c>
      <c r="S68" s="5">
        <f t="shared" si="8"/>
        <v>174069.6</v>
      </c>
      <c r="T68" s="2" t="s">
        <v>378</v>
      </c>
      <c r="U68" s="2">
        <v>99.9</v>
      </c>
      <c r="V68" s="2">
        <f t="shared" si="9"/>
        <v>212067.72000000003</v>
      </c>
      <c r="W68" s="2" t="s">
        <v>90</v>
      </c>
      <c r="X68" s="5">
        <v>1974.2040000000002</v>
      </c>
      <c r="Y68" s="2">
        <v>80</v>
      </c>
      <c r="Z68" s="2">
        <v>2.4</v>
      </c>
      <c r="AA68" s="2">
        <v>0</v>
      </c>
      <c r="AB68" s="2">
        <v>0</v>
      </c>
      <c r="AC68" s="2">
        <v>82.4</v>
      </c>
      <c r="AD68" s="5">
        <f t="shared" si="10"/>
        <v>162674.40960000001</v>
      </c>
      <c r="AE68" s="2">
        <v>174918.72000000003</v>
      </c>
      <c r="AF68" s="2" t="s">
        <v>88</v>
      </c>
      <c r="AG68" s="2" t="s">
        <v>75</v>
      </c>
      <c r="AH68" s="2"/>
    </row>
    <row r="69" spans="1:34" ht="24.95" customHeight="1" x14ac:dyDescent="0.25">
      <c r="A69" s="1">
        <v>65</v>
      </c>
      <c r="B69" s="2" t="s">
        <v>89</v>
      </c>
      <c r="C69" s="1" t="s">
        <v>30</v>
      </c>
      <c r="D69" s="2" t="s">
        <v>91</v>
      </c>
      <c r="E69" s="25" t="s">
        <v>171</v>
      </c>
      <c r="F69" s="10" t="s">
        <v>273</v>
      </c>
      <c r="G69" s="5">
        <v>4.5</v>
      </c>
      <c r="H69" s="5">
        <v>5.51</v>
      </c>
      <c r="I69" s="28">
        <v>0</v>
      </c>
      <c r="J69" s="5">
        <f t="shared" si="5"/>
        <v>5.51</v>
      </c>
      <c r="K69" s="2">
        <v>30</v>
      </c>
      <c r="L69" s="15">
        <v>44362</v>
      </c>
      <c r="M69" s="4">
        <v>44519</v>
      </c>
      <c r="N69" s="2">
        <v>180</v>
      </c>
      <c r="O69" s="5">
        <f t="shared" ref="O69:O100" si="11">M69-L69</f>
        <v>157</v>
      </c>
      <c r="P69" s="2">
        <f t="shared" ref="P69:P100" si="12">N69*O69</f>
        <v>28260</v>
      </c>
      <c r="Q69" s="2">
        <v>2093.9</v>
      </c>
      <c r="R69" s="2">
        <v>80</v>
      </c>
      <c r="S69" s="5">
        <f t="shared" ref="S69:S100" si="13">Q69*R69</f>
        <v>167512</v>
      </c>
      <c r="T69" s="2" t="s">
        <v>378</v>
      </c>
      <c r="U69" s="2">
        <v>99.9</v>
      </c>
      <c r="V69" s="2">
        <f t="shared" ref="V69:V100" si="14">Q69*U69</f>
        <v>209180.61000000002</v>
      </c>
      <c r="W69" s="2" t="s">
        <v>90</v>
      </c>
      <c r="X69" s="5">
        <v>1465.73</v>
      </c>
      <c r="Y69" s="2">
        <v>80</v>
      </c>
      <c r="Z69" s="2">
        <v>-4</v>
      </c>
      <c r="AA69" s="2">
        <v>0</v>
      </c>
      <c r="AB69" s="2">
        <v>0</v>
      </c>
      <c r="AC69" s="2">
        <v>76</v>
      </c>
      <c r="AD69" s="5">
        <f t="shared" ref="AD69:AD100" si="15">X69*AC69</f>
        <v>111395.48</v>
      </c>
      <c r="AE69" s="2">
        <v>159136.4</v>
      </c>
      <c r="AF69" s="2" t="s">
        <v>88</v>
      </c>
      <c r="AG69" s="2" t="s">
        <v>75</v>
      </c>
      <c r="AH69" s="2"/>
    </row>
    <row r="70" spans="1:34" ht="24.95" customHeight="1" x14ac:dyDescent="0.25">
      <c r="A70" s="1">
        <v>66</v>
      </c>
      <c r="B70" s="2" t="s">
        <v>89</v>
      </c>
      <c r="C70" s="1" t="s">
        <v>29</v>
      </c>
      <c r="D70" s="2" t="s">
        <v>91</v>
      </c>
      <c r="E70" s="6" t="s">
        <v>194</v>
      </c>
      <c r="F70" s="10" t="s">
        <v>200</v>
      </c>
      <c r="G70" s="5">
        <v>2</v>
      </c>
      <c r="H70" s="5">
        <v>2.29</v>
      </c>
      <c r="I70" s="28">
        <v>0</v>
      </c>
      <c r="J70" s="5">
        <f t="shared" ref="J70:J133" si="16">H70-I70</f>
        <v>2.29</v>
      </c>
      <c r="K70" s="2">
        <v>4</v>
      </c>
      <c r="L70" s="14">
        <v>44365</v>
      </c>
      <c r="M70" s="4">
        <v>44550</v>
      </c>
      <c r="N70" s="2">
        <v>180</v>
      </c>
      <c r="O70" s="5">
        <f t="shared" si="11"/>
        <v>185</v>
      </c>
      <c r="P70" s="2">
        <f t="shared" si="12"/>
        <v>33300</v>
      </c>
      <c r="Q70" s="2">
        <v>231.32</v>
      </c>
      <c r="R70" s="2">
        <v>91</v>
      </c>
      <c r="S70" s="5">
        <f t="shared" si="13"/>
        <v>21050.12</v>
      </c>
      <c r="T70" s="2" t="s">
        <v>378</v>
      </c>
      <c r="U70" s="2">
        <v>99.9</v>
      </c>
      <c r="V70" s="2">
        <f t="shared" si="14"/>
        <v>23108.868000000002</v>
      </c>
      <c r="W70" s="2" t="s">
        <v>90</v>
      </c>
      <c r="X70" s="5">
        <v>216.1102990743089</v>
      </c>
      <c r="Y70" s="2">
        <v>80</v>
      </c>
      <c r="Z70" s="2">
        <v>2.4</v>
      </c>
      <c r="AA70" s="2">
        <v>2</v>
      </c>
      <c r="AB70" s="2">
        <v>0</v>
      </c>
      <c r="AC70" s="2">
        <v>84.4</v>
      </c>
      <c r="AD70" s="5">
        <f t="shared" si="15"/>
        <v>18239.709241871671</v>
      </c>
      <c r="AE70" s="2">
        <v>19523.407999999999</v>
      </c>
      <c r="AF70" s="2" t="s">
        <v>88</v>
      </c>
      <c r="AG70" s="2" t="s">
        <v>75</v>
      </c>
      <c r="AH70" s="2"/>
    </row>
    <row r="71" spans="1:34" ht="24.95" customHeight="1" x14ac:dyDescent="0.25">
      <c r="A71" s="1">
        <v>67</v>
      </c>
      <c r="B71" s="2" t="s">
        <v>89</v>
      </c>
      <c r="C71" s="1" t="s">
        <v>30</v>
      </c>
      <c r="D71" s="2" t="s">
        <v>91</v>
      </c>
      <c r="E71" s="25" t="s">
        <v>199</v>
      </c>
      <c r="F71" s="10" t="s">
        <v>201</v>
      </c>
      <c r="G71" s="5">
        <v>5</v>
      </c>
      <c r="H71" s="5">
        <v>5.71</v>
      </c>
      <c r="I71" s="28">
        <v>0</v>
      </c>
      <c r="J71" s="5">
        <f t="shared" si="16"/>
        <v>5.71</v>
      </c>
      <c r="K71" s="2">
        <v>9</v>
      </c>
      <c r="L71" s="15">
        <v>44382</v>
      </c>
      <c r="M71" s="4">
        <v>44550</v>
      </c>
      <c r="N71" s="2">
        <v>180</v>
      </c>
      <c r="O71" s="5">
        <f t="shared" si="11"/>
        <v>168</v>
      </c>
      <c r="P71" s="2">
        <f t="shared" si="12"/>
        <v>30240</v>
      </c>
      <c r="Q71" s="2">
        <v>614</v>
      </c>
      <c r="R71" s="2">
        <v>86</v>
      </c>
      <c r="S71" s="5">
        <f t="shared" si="13"/>
        <v>52804</v>
      </c>
      <c r="T71" s="2" t="s">
        <v>378</v>
      </c>
      <c r="U71" s="2">
        <v>99.9</v>
      </c>
      <c r="V71" s="2">
        <f t="shared" si="14"/>
        <v>61338.600000000006</v>
      </c>
      <c r="W71" s="2" t="s">
        <v>90</v>
      </c>
      <c r="X71" s="5">
        <v>578.5979939016205</v>
      </c>
      <c r="Y71" s="2">
        <v>80</v>
      </c>
      <c r="Z71" s="2">
        <v>3.2</v>
      </c>
      <c r="AA71" s="2">
        <v>2</v>
      </c>
      <c r="AB71" s="2">
        <v>0</v>
      </c>
      <c r="AC71" s="2">
        <v>85.2</v>
      </c>
      <c r="AD71" s="5">
        <f t="shared" si="15"/>
        <v>49296.549080418066</v>
      </c>
      <c r="AE71" s="2">
        <v>52312.800000000003</v>
      </c>
      <c r="AF71" s="2" t="s">
        <v>88</v>
      </c>
      <c r="AG71" s="2" t="s">
        <v>75</v>
      </c>
      <c r="AH71" s="2"/>
    </row>
    <row r="72" spans="1:34" ht="24.95" customHeight="1" x14ac:dyDescent="0.25">
      <c r="A72" s="1">
        <v>68</v>
      </c>
      <c r="B72" s="2" t="s">
        <v>89</v>
      </c>
      <c r="C72" s="1" t="s">
        <v>30</v>
      </c>
      <c r="D72" s="2" t="s">
        <v>91</v>
      </c>
      <c r="E72" s="25" t="s">
        <v>46</v>
      </c>
      <c r="F72" s="10" t="s">
        <v>202</v>
      </c>
      <c r="G72" s="5">
        <v>0.5</v>
      </c>
      <c r="H72" s="5">
        <v>2.29</v>
      </c>
      <c r="I72" s="28">
        <v>0</v>
      </c>
      <c r="J72" s="5">
        <f t="shared" si="16"/>
        <v>2.29</v>
      </c>
      <c r="K72" s="2">
        <v>21</v>
      </c>
      <c r="L72" s="15">
        <v>44390</v>
      </c>
      <c r="M72" s="4">
        <v>44550</v>
      </c>
      <c r="N72" s="2">
        <v>180</v>
      </c>
      <c r="O72" s="5">
        <f t="shared" si="11"/>
        <v>160</v>
      </c>
      <c r="P72" s="2">
        <f t="shared" si="12"/>
        <v>28800</v>
      </c>
      <c r="Q72" s="2">
        <v>1458.94</v>
      </c>
      <c r="R72" s="2">
        <v>85</v>
      </c>
      <c r="S72" s="5">
        <f t="shared" si="13"/>
        <v>124009.90000000001</v>
      </c>
      <c r="T72" s="2" t="s">
        <v>378</v>
      </c>
      <c r="U72" s="2">
        <v>99.9</v>
      </c>
      <c r="V72" s="2">
        <f t="shared" si="14"/>
        <v>145748.106</v>
      </c>
      <c r="W72" s="2" t="s">
        <v>90</v>
      </c>
      <c r="X72" s="5">
        <v>1371.4036000000001</v>
      </c>
      <c r="Y72" s="2">
        <v>80</v>
      </c>
      <c r="Z72" s="2">
        <v>3.2</v>
      </c>
      <c r="AA72" s="2">
        <v>2</v>
      </c>
      <c r="AB72" s="2">
        <v>0</v>
      </c>
      <c r="AC72" s="2">
        <v>85.2</v>
      </c>
      <c r="AD72" s="5">
        <f t="shared" si="15"/>
        <v>116843.58672000001</v>
      </c>
      <c r="AE72" s="2">
        <v>124301.68800000001</v>
      </c>
      <c r="AF72" s="2" t="s">
        <v>88</v>
      </c>
      <c r="AG72" s="2" t="s">
        <v>75</v>
      </c>
      <c r="AH72" s="2" t="s">
        <v>391</v>
      </c>
    </row>
    <row r="73" spans="1:34" ht="24.95" customHeight="1" x14ac:dyDescent="0.25">
      <c r="A73" s="1">
        <v>69</v>
      </c>
      <c r="B73" s="2" t="s">
        <v>89</v>
      </c>
      <c r="C73" s="1" t="s">
        <v>30</v>
      </c>
      <c r="D73" s="2" t="s">
        <v>91</v>
      </c>
      <c r="E73" s="25" t="s">
        <v>172</v>
      </c>
      <c r="F73" s="10" t="s">
        <v>207</v>
      </c>
      <c r="G73" s="5">
        <v>7</v>
      </c>
      <c r="H73" s="11">
        <v>5.56</v>
      </c>
      <c r="I73" s="28">
        <v>0</v>
      </c>
      <c r="J73" s="5">
        <f t="shared" si="16"/>
        <v>5.56</v>
      </c>
      <c r="K73" s="2">
        <v>15</v>
      </c>
      <c r="L73" s="15">
        <v>44365</v>
      </c>
      <c r="M73" s="4">
        <v>44550</v>
      </c>
      <c r="N73" s="2">
        <v>180</v>
      </c>
      <c r="O73" s="5">
        <f t="shared" si="11"/>
        <v>185</v>
      </c>
      <c r="P73" s="2">
        <f t="shared" si="12"/>
        <v>33300</v>
      </c>
      <c r="Q73" s="2">
        <v>1035.06</v>
      </c>
      <c r="R73" s="2">
        <v>81</v>
      </c>
      <c r="S73" s="5">
        <f t="shared" si="13"/>
        <v>83839.86</v>
      </c>
      <c r="T73" s="2" t="s">
        <v>378</v>
      </c>
      <c r="U73" s="2">
        <v>99.9</v>
      </c>
      <c r="V73" s="2">
        <f t="shared" si="14"/>
        <v>103402.49400000001</v>
      </c>
      <c r="W73" s="2" t="s">
        <v>90</v>
      </c>
      <c r="X73" s="5">
        <v>972.95640000000003</v>
      </c>
      <c r="Y73" s="2">
        <v>80</v>
      </c>
      <c r="Z73" s="2">
        <v>3.2</v>
      </c>
      <c r="AA73" s="2">
        <v>0</v>
      </c>
      <c r="AB73" s="2">
        <v>0</v>
      </c>
      <c r="AC73" s="2">
        <v>83.2</v>
      </c>
      <c r="AD73" s="5">
        <f t="shared" si="15"/>
        <v>80949.972480000011</v>
      </c>
      <c r="AE73" s="2">
        <v>86116.991999999998</v>
      </c>
      <c r="AF73" s="2" t="s">
        <v>88</v>
      </c>
      <c r="AG73" s="2" t="s">
        <v>75</v>
      </c>
      <c r="AH73" s="2"/>
    </row>
    <row r="74" spans="1:34" ht="24.95" customHeight="1" x14ac:dyDescent="0.25">
      <c r="A74" s="1">
        <v>70</v>
      </c>
      <c r="B74" s="2" t="s">
        <v>89</v>
      </c>
      <c r="C74" s="1" t="s">
        <v>29</v>
      </c>
      <c r="D74" s="2" t="s">
        <v>91</v>
      </c>
      <c r="E74" s="6" t="s">
        <v>197</v>
      </c>
      <c r="F74" s="10" t="s">
        <v>212</v>
      </c>
      <c r="G74" s="5">
        <v>2.5</v>
      </c>
      <c r="H74" s="5">
        <v>2.79</v>
      </c>
      <c r="I74" s="28">
        <v>0</v>
      </c>
      <c r="J74" s="5">
        <f t="shared" si="16"/>
        <v>2.79</v>
      </c>
      <c r="K74" s="2">
        <v>12</v>
      </c>
      <c r="L74" s="14">
        <v>44362</v>
      </c>
      <c r="M74" s="4">
        <v>44550</v>
      </c>
      <c r="N74" s="2">
        <v>180</v>
      </c>
      <c r="O74" s="5">
        <f t="shared" si="11"/>
        <v>188</v>
      </c>
      <c r="P74" s="2">
        <f t="shared" si="12"/>
        <v>33840</v>
      </c>
      <c r="Q74" s="2">
        <v>785.12</v>
      </c>
      <c r="R74" s="2">
        <v>95</v>
      </c>
      <c r="S74" s="5">
        <f t="shared" si="13"/>
        <v>74586.399999999994</v>
      </c>
      <c r="T74" s="2" t="s">
        <v>378</v>
      </c>
      <c r="U74" s="2">
        <v>99.9</v>
      </c>
      <c r="V74" s="2">
        <f t="shared" si="14"/>
        <v>78433.488000000012</v>
      </c>
      <c r="W74" s="2" t="s">
        <v>90</v>
      </c>
      <c r="X74" s="5">
        <v>722.77094471748683</v>
      </c>
      <c r="Y74" s="2">
        <v>80</v>
      </c>
      <c r="Z74" s="2">
        <v>1.6</v>
      </c>
      <c r="AA74" s="2">
        <v>2</v>
      </c>
      <c r="AB74" s="2">
        <v>0</v>
      </c>
      <c r="AC74" s="2">
        <v>83.6</v>
      </c>
      <c r="AD74" s="5">
        <f t="shared" si="15"/>
        <v>60423.650978381891</v>
      </c>
      <c r="AE74" s="2">
        <v>65636.031999999992</v>
      </c>
      <c r="AF74" s="2" t="s">
        <v>88</v>
      </c>
      <c r="AG74" s="2" t="s">
        <v>75</v>
      </c>
      <c r="AH74" s="2"/>
    </row>
    <row r="75" spans="1:34" ht="24.95" customHeight="1" x14ac:dyDescent="0.25">
      <c r="A75" s="1">
        <v>71</v>
      </c>
      <c r="B75" s="2" t="s">
        <v>89</v>
      </c>
      <c r="C75" s="1" t="s">
        <v>29</v>
      </c>
      <c r="D75" s="2" t="s">
        <v>91</v>
      </c>
      <c r="E75" s="6" t="s">
        <v>101</v>
      </c>
      <c r="F75" s="10" t="s">
        <v>213</v>
      </c>
      <c r="G75" s="5">
        <v>2.5</v>
      </c>
      <c r="H75" s="5">
        <v>2.81</v>
      </c>
      <c r="I75" s="28">
        <v>0</v>
      </c>
      <c r="J75" s="5">
        <f t="shared" si="16"/>
        <v>2.81</v>
      </c>
      <c r="K75" s="2">
        <v>8</v>
      </c>
      <c r="L75" s="14">
        <v>44367</v>
      </c>
      <c r="M75" s="4">
        <v>44546</v>
      </c>
      <c r="N75" s="2">
        <v>180</v>
      </c>
      <c r="O75" s="5">
        <f t="shared" si="11"/>
        <v>179</v>
      </c>
      <c r="P75" s="2">
        <f t="shared" si="12"/>
        <v>32220</v>
      </c>
      <c r="Q75" s="2">
        <v>536.32000000000005</v>
      </c>
      <c r="R75" s="2">
        <v>85</v>
      </c>
      <c r="S75" s="5">
        <f t="shared" si="13"/>
        <v>45587.200000000004</v>
      </c>
      <c r="T75" s="2" t="s">
        <v>378</v>
      </c>
      <c r="U75" s="2">
        <v>99.9</v>
      </c>
      <c r="V75" s="2">
        <f t="shared" si="14"/>
        <v>53578.368000000009</v>
      </c>
      <c r="W75" s="2" t="s">
        <v>90</v>
      </c>
      <c r="X75" s="5">
        <v>450.68195076398706</v>
      </c>
      <c r="Y75" s="2">
        <v>80</v>
      </c>
      <c r="Z75" s="2">
        <v>0</v>
      </c>
      <c r="AA75" s="2">
        <v>2</v>
      </c>
      <c r="AB75" s="2">
        <v>0</v>
      </c>
      <c r="AC75" s="2">
        <v>82</v>
      </c>
      <c r="AD75" s="5">
        <f t="shared" si="15"/>
        <v>36955.919962646942</v>
      </c>
      <c r="AE75" s="2">
        <v>43978.240000000005</v>
      </c>
      <c r="AF75" s="2" t="s">
        <v>88</v>
      </c>
      <c r="AG75" s="2" t="s">
        <v>75</v>
      </c>
      <c r="AH75" s="2"/>
    </row>
    <row r="76" spans="1:34" ht="24.95" customHeight="1" x14ac:dyDescent="0.25">
      <c r="A76" s="1">
        <v>72</v>
      </c>
      <c r="B76" s="2" t="s">
        <v>89</v>
      </c>
      <c r="C76" s="1" t="s">
        <v>29</v>
      </c>
      <c r="D76" s="2" t="s">
        <v>91</v>
      </c>
      <c r="E76" s="6" t="s">
        <v>50</v>
      </c>
      <c r="F76" s="10" t="s">
        <v>216</v>
      </c>
      <c r="G76" s="5">
        <v>5.5</v>
      </c>
      <c r="H76" s="5">
        <v>6.62</v>
      </c>
      <c r="I76" s="28">
        <v>0</v>
      </c>
      <c r="J76" s="5">
        <f t="shared" si="16"/>
        <v>6.62</v>
      </c>
      <c r="K76" s="2">
        <v>31</v>
      </c>
      <c r="L76" s="14">
        <v>44362</v>
      </c>
      <c r="M76" s="4">
        <v>44546</v>
      </c>
      <c r="N76" s="2">
        <v>180</v>
      </c>
      <c r="O76" s="5">
        <f t="shared" si="11"/>
        <v>184</v>
      </c>
      <c r="P76" s="2">
        <f t="shared" si="12"/>
        <v>33120</v>
      </c>
      <c r="Q76" s="2">
        <v>2171.12</v>
      </c>
      <c r="R76" s="2">
        <v>80</v>
      </c>
      <c r="S76" s="5">
        <f t="shared" si="13"/>
        <v>173689.59999999998</v>
      </c>
      <c r="T76" s="2" t="s">
        <v>378</v>
      </c>
      <c r="U76" s="2">
        <v>99.9</v>
      </c>
      <c r="V76" s="2">
        <f t="shared" si="14"/>
        <v>216894.88800000001</v>
      </c>
      <c r="W76" s="2" t="s">
        <v>90</v>
      </c>
      <c r="X76" s="5">
        <v>1839.0436397283033</v>
      </c>
      <c r="Y76" s="2">
        <v>80</v>
      </c>
      <c r="Z76" s="2">
        <v>0</v>
      </c>
      <c r="AA76" s="2">
        <v>0</v>
      </c>
      <c r="AB76" s="2">
        <v>0</v>
      </c>
      <c r="AC76" s="2">
        <v>80</v>
      </c>
      <c r="AD76" s="5">
        <f t="shared" si="15"/>
        <v>147123.49117826426</v>
      </c>
      <c r="AE76" s="2">
        <v>173689.59999999998</v>
      </c>
      <c r="AF76" s="2" t="s">
        <v>88</v>
      </c>
      <c r="AG76" s="2" t="s">
        <v>75</v>
      </c>
      <c r="AH76" s="2"/>
    </row>
    <row r="77" spans="1:34" ht="24.95" customHeight="1" x14ac:dyDescent="0.25">
      <c r="A77" s="1">
        <v>73</v>
      </c>
      <c r="B77" s="2" t="s">
        <v>89</v>
      </c>
      <c r="C77" s="1" t="s">
        <v>29</v>
      </c>
      <c r="D77" s="2" t="s">
        <v>91</v>
      </c>
      <c r="E77" s="6" t="s">
        <v>36</v>
      </c>
      <c r="F77" s="10" t="s">
        <v>217</v>
      </c>
      <c r="G77" s="5">
        <v>6.5</v>
      </c>
      <c r="H77" s="5">
        <v>5.45</v>
      </c>
      <c r="I77" s="28">
        <v>0</v>
      </c>
      <c r="J77" s="5">
        <f t="shared" si="16"/>
        <v>5.45</v>
      </c>
      <c r="K77" s="2">
        <v>31</v>
      </c>
      <c r="L77" s="14">
        <v>44362</v>
      </c>
      <c r="M77" s="4">
        <v>44546</v>
      </c>
      <c r="N77" s="2">
        <v>180</v>
      </c>
      <c r="O77" s="5">
        <f t="shared" si="11"/>
        <v>184</v>
      </c>
      <c r="P77" s="2">
        <f t="shared" si="12"/>
        <v>33120</v>
      </c>
      <c r="Q77" s="2">
        <v>2148.96</v>
      </c>
      <c r="R77" s="2">
        <v>83</v>
      </c>
      <c r="S77" s="5">
        <f t="shared" si="13"/>
        <v>178363.68</v>
      </c>
      <c r="T77" s="2" t="s">
        <v>378</v>
      </c>
      <c r="U77" s="2">
        <v>99.9</v>
      </c>
      <c r="V77" s="2">
        <f t="shared" si="14"/>
        <v>214681.10400000002</v>
      </c>
      <c r="W77" s="2" t="s">
        <v>90</v>
      </c>
      <c r="X77" s="5">
        <v>1822.2950398553451</v>
      </c>
      <c r="Y77" s="2">
        <v>80</v>
      </c>
      <c r="Z77" s="2">
        <v>0</v>
      </c>
      <c r="AA77" s="2">
        <v>0</v>
      </c>
      <c r="AB77" s="2">
        <v>0</v>
      </c>
      <c r="AC77" s="2">
        <v>80</v>
      </c>
      <c r="AD77" s="5">
        <f t="shared" si="15"/>
        <v>145783.6031884276</v>
      </c>
      <c r="AE77" s="2">
        <v>171916.79999999999</v>
      </c>
      <c r="AF77" s="2" t="s">
        <v>88</v>
      </c>
      <c r="AG77" s="2" t="s">
        <v>75</v>
      </c>
      <c r="AH77" s="2"/>
    </row>
    <row r="78" spans="1:34" ht="24.95" customHeight="1" x14ac:dyDescent="0.25">
      <c r="A78" s="1">
        <v>74</v>
      </c>
      <c r="B78" s="2" t="s">
        <v>89</v>
      </c>
      <c r="C78" s="1" t="s">
        <v>29</v>
      </c>
      <c r="D78" s="2" t="s">
        <v>91</v>
      </c>
      <c r="E78" s="6" t="s">
        <v>52</v>
      </c>
      <c r="F78" s="10" t="s">
        <v>219</v>
      </c>
      <c r="G78" s="5">
        <v>4.5</v>
      </c>
      <c r="H78" s="5">
        <v>4.57</v>
      </c>
      <c r="I78" s="28">
        <v>0</v>
      </c>
      <c r="J78" s="5">
        <f t="shared" si="16"/>
        <v>4.57</v>
      </c>
      <c r="K78" s="2">
        <v>17</v>
      </c>
      <c r="L78" s="14">
        <v>44372</v>
      </c>
      <c r="M78" s="4">
        <v>44546</v>
      </c>
      <c r="N78" s="2">
        <v>180</v>
      </c>
      <c r="O78" s="5">
        <f t="shared" si="11"/>
        <v>174</v>
      </c>
      <c r="P78" s="2">
        <f t="shared" si="12"/>
        <v>31320</v>
      </c>
      <c r="Q78" s="2">
        <v>1189.32</v>
      </c>
      <c r="R78" s="2">
        <v>88</v>
      </c>
      <c r="S78" s="5">
        <f t="shared" si="13"/>
        <v>104660.15999999999</v>
      </c>
      <c r="T78" s="2" t="s">
        <v>378</v>
      </c>
      <c r="U78" s="2">
        <v>99.9</v>
      </c>
      <c r="V78" s="2">
        <f t="shared" si="14"/>
        <v>118813.068</v>
      </c>
      <c r="W78" s="2" t="s">
        <v>90</v>
      </c>
      <c r="X78" s="5">
        <v>1002.1978342130973</v>
      </c>
      <c r="Y78" s="2">
        <v>80</v>
      </c>
      <c r="Z78" s="2">
        <v>0</v>
      </c>
      <c r="AA78" s="2">
        <v>2</v>
      </c>
      <c r="AB78" s="2">
        <v>0</v>
      </c>
      <c r="AC78" s="2">
        <v>82</v>
      </c>
      <c r="AD78" s="5">
        <f t="shared" si="15"/>
        <v>82180.222405473978</v>
      </c>
      <c r="AE78" s="2">
        <v>97524.239999999991</v>
      </c>
      <c r="AF78" s="2" t="s">
        <v>88</v>
      </c>
      <c r="AG78" s="2" t="s">
        <v>75</v>
      </c>
      <c r="AH78" s="2"/>
    </row>
    <row r="79" spans="1:34" ht="24.95" customHeight="1" x14ac:dyDescent="0.25">
      <c r="A79" s="1">
        <v>75</v>
      </c>
      <c r="B79" s="2" t="s">
        <v>89</v>
      </c>
      <c r="C79" s="1" t="s">
        <v>30</v>
      </c>
      <c r="D79" s="2" t="s">
        <v>91</v>
      </c>
      <c r="E79" s="25" t="s">
        <v>102</v>
      </c>
      <c r="F79" s="10" t="s">
        <v>248</v>
      </c>
      <c r="G79" s="5">
        <v>17</v>
      </c>
      <c r="H79" s="5">
        <v>28</v>
      </c>
      <c r="I79" s="28">
        <v>0</v>
      </c>
      <c r="J79" s="5">
        <f t="shared" si="16"/>
        <v>28</v>
      </c>
      <c r="K79" s="2">
        <v>87</v>
      </c>
      <c r="L79" s="15">
        <v>44365</v>
      </c>
      <c r="M79" s="4">
        <v>44550</v>
      </c>
      <c r="N79" s="2">
        <v>180</v>
      </c>
      <c r="O79" s="5">
        <f t="shared" si="11"/>
        <v>185</v>
      </c>
      <c r="P79" s="2">
        <f t="shared" si="12"/>
        <v>33300</v>
      </c>
      <c r="Q79" s="2">
        <v>6102</v>
      </c>
      <c r="R79" s="2">
        <v>83</v>
      </c>
      <c r="S79" s="5">
        <f t="shared" si="13"/>
        <v>506466</v>
      </c>
      <c r="T79" s="2" t="s">
        <v>378</v>
      </c>
      <c r="U79" s="2">
        <v>99.9</v>
      </c>
      <c r="V79" s="2">
        <f t="shared" si="14"/>
        <v>609589.80000000005</v>
      </c>
      <c r="W79" s="2" t="s">
        <v>90</v>
      </c>
      <c r="X79" s="5">
        <v>5735.88</v>
      </c>
      <c r="Y79" s="2">
        <v>80</v>
      </c>
      <c r="Z79" s="2">
        <v>3.2</v>
      </c>
      <c r="AA79" s="2">
        <v>0</v>
      </c>
      <c r="AB79" s="2">
        <v>0</v>
      </c>
      <c r="AC79" s="2">
        <v>83.2</v>
      </c>
      <c r="AD79" s="5">
        <f t="shared" si="15"/>
        <v>477225.21600000001</v>
      </c>
      <c r="AE79" s="2">
        <v>507686.40000000002</v>
      </c>
      <c r="AF79" s="2" t="s">
        <v>88</v>
      </c>
      <c r="AG79" s="2" t="s">
        <v>75</v>
      </c>
      <c r="AH79" s="2"/>
    </row>
    <row r="80" spans="1:34" ht="24.95" customHeight="1" x14ac:dyDescent="0.25">
      <c r="A80" s="1">
        <v>76</v>
      </c>
      <c r="B80" s="2" t="s">
        <v>89</v>
      </c>
      <c r="C80" s="1" t="s">
        <v>30</v>
      </c>
      <c r="D80" s="2" t="s">
        <v>91</v>
      </c>
      <c r="E80" s="25" t="s">
        <v>98</v>
      </c>
      <c r="F80" s="10" t="s">
        <v>249</v>
      </c>
      <c r="G80" s="5">
        <v>7</v>
      </c>
      <c r="H80" s="5">
        <v>5.59</v>
      </c>
      <c r="I80" s="28">
        <v>0</v>
      </c>
      <c r="J80" s="5">
        <f t="shared" si="16"/>
        <v>5.59</v>
      </c>
      <c r="K80" s="2">
        <v>27</v>
      </c>
      <c r="L80" s="15">
        <v>44362</v>
      </c>
      <c r="M80" s="4">
        <v>44550</v>
      </c>
      <c r="N80" s="2">
        <v>180</v>
      </c>
      <c r="O80" s="5">
        <f t="shared" si="11"/>
        <v>188</v>
      </c>
      <c r="P80" s="2">
        <f t="shared" si="12"/>
        <v>33840</v>
      </c>
      <c r="Q80" s="2">
        <v>1840.02</v>
      </c>
      <c r="R80" s="2">
        <v>80</v>
      </c>
      <c r="S80" s="5">
        <f t="shared" si="13"/>
        <v>147201.60000000001</v>
      </c>
      <c r="T80" s="2" t="s">
        <v>378</v>
      </c>
      <c r="U80" s="2">
        <v>99.9</v>
      </c>
      <c r="V80" s="2">
        <f t="shared" si="14"/>
        <v>183817.99800000002</v>
      </c>
      <c r="W80" s="2" t="s">
        <v>90</v>
      </c>
      <c r="X80" s="5">
        <v>1729.6188</v>
      </c>
      <c r="Y80" s="2">
        <v>80</v>
      </c>
      <c r="Z80" s="2">
        <v>3.2</v>
      </c>
      <c r="AA80" s="2">
        <v>0</v>
      </c>
      <c r="AB80" s="2">
        <v>0</v>
      </c>
      <c r="AC80" s="2">
        <v>83.2</v>
      </c>
      <c r="AD80" s="5">
        <f t="shared" si="15"/>
        <v>143904.28416000001</v>
      </c>
      <c r="AE80" s="2">
        <v>153089.66399999999</v>
      </c>
      <c r="AF80" s="2" t="s">
        <v>88</v>
      </c>
      <c r="AG80" s="2" t="s">
        <v>75</v>
      </c>
      <c r="AH80" s="2"/>
    </row>
    <row r="81" spans="1:34" ht="24.95" customHeight="1" x14ac:dyDescent="0.25">
      <c r="A81" s="1">
        <v>77</v>
      </c>
      <c r="B81" s="2" t="s">
        <v>89</v>
      </c>
      <c r="C81" s="1" t="s">
        <v>30</v>
      </c>
      <c r="D81" s="2" t="s">
        <v>91</v>
      </c>
      <c r="E81" s="25" t="s">
        <v>73</v>
      </c>
      <c r="F81" s="10" t="s">
        <v>250</v>
      </c>
      <c r="G81" s="5">
        <v>4</v>
      </c>
      <c r="H81" s="5">
        <v>3.06</v>
      </c>
      <c r="I81" s="28">
        <v>0</v>
      </c>
      <c r="J81" s="5">
        <f t="shared" si="16"/>
        <v>3.06</v>
      </c>
      <c r="K81" s="2">
        <v>25</v>
      </c>
      <c r="L81" s="15">
        <v>44354</v>
      </c>
      <c r="M81" s="4">
        <v>44550</v>
      </c>
      <c r="N81" s="2">
        <v>180</v>
      </c>
      <c r="O81" s="5">
        <f t="shared" si="11"/>
        <v>196</v>
      </c>
      <c r="P81" s="2">
        <f t="shared" si="12"/>
        <v>35280</v>
      </c>
      <c r="Q81" s="2">
        <v>1721.72</v>
      </c>
      <c r="R81" s="2">
        <v>82</v>
      </c>
      <c r="S81" s="5">
        <f t="shared" si="13"/>
        <v>141181.04</v>
      </c>
      <c r="T81" s="2" t="s">
        <v>378</v>
      </c>
      <c r="U81" s="2">
        <v>99.9</v>
      </c>
      <c r="V81" s="2">
        <f t="shared" si="14"/>
        <v>171999.82800000001</v>
      </c>
      <c r="W81" s="2" t="s">
        <v>90</v>
      </c>
      <c r="X81" s="5">
        <v>1618.4168</v>
      </c>
      <c r="Y81" s="2">
        <v>80</v>
      </c>
      <c r="Z81" s="2">
        <v>3.2</v>
      </c>
      <c r="AA81" s="2">
        <v>0</v>
      </c>
      <c r="AB81" s="2">
        <v>0</v>
      </c>
      <c r="AC81" s="2">
        <v>83.2</v>
      </c>
      <c r="AD81" s="5">
        <f t="shared" si="15"/>
        <v>134652.27776</v>
      </c>
      <c r="AE81" s="2">
        <v>143247.10400000002</v>
      </c>
      <c r="AF81" s="2" t="s">
        <v>88</v>
      </c>
      <c r="AG81" s="2" t="s">
        <v>75</v>
      </c>
      <c r="AH81" s="2"/>
    </row>
    <row r="82" spans="1:34" ht="24.95" customHeight="1" x14ac:dyDescent="0.25">
      <c r="A82" s="1">
        <v>78</v>
      </c>
      <c r="B82" s="2" t="s">
        <v>89</v>
      </c>
      <c r="C82" s="1" t="s">
        <v>30</v>
      </c>
      <c r="D82" s="2" t="s">
        <v>91</v>
      </c>
      <c r="E82" s="25" t="s">
        <v>74</v>
      </c>
      <c r="F82" s="10" t="s">
        <v>251</v>
      </c>
      <c r="G82" s="5">
        <v>1.5</v>
      </c>
      <c r="H82" s="5">
        <v>1.71</v>
      </c>
      <c r="I82" s="28">
        <v>0</v>
      </c>
      <c r="J82" s="5">
        <f t="shared" si="16"/>
        <v>1.71</v>
      </c>
      <c r="K82" s="2">
        <v>9</v>
      </c>
      <c r="L82" s="15">
        <v>44372</v>
      </c>
      <c r="M82" s="4">
        <v>44550</v>
      </c>
      <c r="N82" s="2">
        <v>180</v>
      </c>
      <c r="O82" s="5">
        <f t="shared" si="11"/>
        <v>178</v>
      </c>
      <c r="P82" s="2">
        <f t="shared" si="12"/>
        <v>32040</v>
      </c>
      <c r="Q82" s="2">
        <v>578.28</v>
      </c>
      <c r="R82" s="2">
        <v>80</v>
      </c>
      <c r="S82" s="5">
        <f t="shared" si="13"/>
        <v>46262.399999999994</v>
      </c>
      <c r="T82" s="2" t="s">
        <v>378</v>
      </c>
      <c r="U82" s="2">
        <v>99.9</v>
      </c>
      <c r="V82" s="2">
        <f t="shared" si="14"/>
        <v>57770.171999999999</v>
      </c>
      <c r="W82" s="2" t="s">
        <v>90</v>
      </c>
      <c r="X82" s="5">
        <v>536.66778513729423</v>
      </c>
      <c r="Y82" s="2">
        <v>80</v>
      </c>
      <c r="Z82" s="2">
        <v>2.4</v>
      </c>
      <c r="AA82" s="2">
        <v>0</v>
      </c>
      <c r="AB82" s="2">
        <v>0</v>
      </c>
      <c r="AC82" s="2">
        <v>82.4</v>
      </c>
      <c r="AD82" s="5">
        <f t="shared" si="15"/>
        <v>44221.425495313051</v>
      </c>
      <c r="AE82" s="2">
        <v>47650.272000000004</v>
      </c>
      <c r="AF82" s="2" t="s">
        <v>88</v>
      </c>
      <c r="AG82" s="2" t="s">
        <v>75</v>
      </c>
      <c r="AH82" s="2"/>
    </row>
    <row r="83" spans="1:34" ht="24.95" customHeight="1" x14ac:dyDescent="0.25">
      <c r="A83" s="1">
        <v>79</v>
      </c>
      <c r="B83" s="2" t="s">
        <v>89</v>
      </c>
      <c r="C83" s="1" t="s">
        <v>29</v>
      </c>
      <c r="D83" s="2" t="s">
        <v>91</v>
      </c>
      <c r="E83" s="25" t="s">
        <v>173</v>
      </c>
      <c r="F83" s="10" t="s">
        <v>256</v>
      </c>
      <c r="G83" s="5">
        <v>7.5</v>
      </c>
      <c r="H83" s="5">
        <v>8.57</v>
      </c>
      <c r="I83" s="28">
        <v>0</v>
      </c>
      <c r="J83" s="5">
        <f t="shared" si="16"/>
        <v>8.57</v>
      </c>
      <c r="K83" s="2">
        <v>24</v>
      </c>
      <c r="L83" s="15">
        <v>44365</v>
      </c>
      <c r="M83" s="4">
        <v>44550</v>
      </c>
      <c r="N83" s="2">
        <v>180</v>
      </c>
      <c r="O83" s="5">
        <f t="shared" si="11"/>
        <v>185</v>
      </c>
      <c r="P83" s="2">
        <f t="shared" si="12"/>
        <v>33300</v>
      </c>
      <c r="Q83" s="2">
        <v>1697.56</v>
      </c>
      <c r="R83" s="2">
        <v>94</v>
      </c>
      <c r="S83" s="5">
        <f t="shared" si="13"/>
        <v>159570.63999999998</v>
      </c>
      <c r="T83" s="2" t="s">
        <v>378</v>
      </c>
      <c r="U83" s="2">
        <v>99.9</v>
      </c>
      <c r="V83" s="2">
        <f t="shared" si="14"/>
        <v>169586.24400000001</v>
      </c>
      <c r="W83" s="2" t="s">
        <v>90</v>
      </c>
      <c r="X83" s="5">
        <v>1595.7063999999998</v>
      </c>
      <c r="Y83" s="2">
        <v>80</v>
      </c>
      <c r="Z83" s="2">
        <v>3.2</v>
      </c>
      <c r="AA83" s="2">
        <v>2</v>
      </c>
      <c r="AB83" s="2">
        <v>0</v>
      </c>
      <c r="AC83" s="2">
        <v>85.2</v>
      </c>
      <c r="AD83" s="5">
        <f t="shared" si="15"/>
        <v>135954.18527999998</v>
      </c>
      <c r="AE83" s="2">
        <v>144632.11199999999</v>
      </c>
      <c r="AF83" s="2" t="s">
        <v>88</v>
      </c>
      <c r="AG83" s="2" t="s">
        <v>75</v>
      </c>
      <c r="AH83" s="2"/>
    </row>
    <row r="84" spans="1:34" ht="24.95" customHeight="1" x14ac:dyDescent="0.25">
      <c r="A84" s="1">
        <v>80</v>
      </c>
      <c r="B84" s="2" t="s">
        <v>89</v>
      </c>
      <c r="C84" s="1" t="s">
        <v>30</v>
      </c>
      <c r="D84" s="2" t="s">
        <v>91</v>
      </c>
      <c r="E84" s="25" t="s">
        <v>71</v>
      </c>
      <c r="F84" s="2" t="s">
        <v>371</v>
      </c>
      <c r="G84" s="5">
        <v>0</v>
      </c>
      <c r="H84" s="19">
        <v>0</v>
      </c>
      <c r="I84" s="28">
        <v>0</v>
      </c>
      <c r="J84" s="5">
        <f t="shared" si="16"/>
        <v>0</v>
      </c>
      <c r="K84" s="2">
        <v>3</v>
      </c>
      <c r="L84" s="15">
        <v>0</v>
      </c>
      <c r="M84" s="4">
        <v>0</v>
      </c>
      <c r="N84" s="2">
        <v>180</v>
      </c>
      <c r="O84" s="5">
        <f t="shared" si="11"/>
        <v>0</v>
      </c>
      <c r="P84" s="2">
        <f t="shared" si="12"/>
        <v>0</v>
      </c>
      <c r="Q84" s="2">
        <v>218.34</v>
      </c>
      <c r="R84" s="2">
        <v>87</v>
      </c>
      <c r="S84" s="5">
        <f t="shared" si="13"/>
        <v>18995.580000000002</v>
      </c>
      <c r="T84" s="2" t="s">
        <v>378</v>
      </c>
      <c r="U84" s="2">
        <v>99.9</v>
      </c>
      <c r="V84" s="2">
        <f t="shared" si="14"/>
        <v>21812.166000000001</v>
      </c>
      <c r="W84" s="2" t="s">
        <v>90</v>
      </c>
      <c r="X84" s="5">
        <v>205.2396</v>
      </c>
      <c r="Y84" s="2">
        <v>80</v>
      </c>
      <c r="Z84" s="2">
        <v>3.2</v>
      </c>
      <c r="AA84" s="2">
        <v>2</v>
      </c>
      <c r="AB84" s="2">
        <v>0</v>
      </c>
      <c r="AC84" s="2">
        <v>85.2</v>
      </c>
      <c r="AD84" s="5">
        <f t="shared" si="15"/>
        <v>17486.413919999999</v>
      </c>
      <c r="AE84" s="2">
        <v>18602.567999999999</v>
      </c>
      <c r="AF84" s="2" t="s">
        <v>88</v>
      </c>
      <c r="AG84" s="2" t="s">
        <v>75</v>
      </c>
      <c r="AH84" s="2" t="s">
        <v>376</v>
      </c>
    </row>
    <row r="85" spans="1:34" ht="24.95" customHeight="1" x14ac:dyDescent="0.25">
      <c r="A85" s="1">
        <v>81</v>
      </c>
      <c r="B85" s="2" t="s">
        <v>89</v>
      </c>
      <c r="C85" s="1" t="s">
        <v>29</v>
      </c>
      <c r="D85" s="2" t="s">
        <v>91</v>
      </c>
      <c r="E85" s="25" t="s">
        <v>37</v>
      </c>
      <c r="F85" s="2" t="s">
        <v>379</v>
      </c>
      <c r="G85" s="5">
        <v>0</v>
      </c>
      <c r="H85" s="11">
        <v>0</v>
      </c>
      <c r="I85" s="28">
        <v>0</v>
      </c>
      <c r="J85" s="5">
        <f t="shared" si="16"/>
        <v>0</v>
      </c>
      <c r="K85" s="2">
        <v>20</v>
      </c>
      <c r="L85" s="15">
        <v>0</v>
      </c>
      <c r="M85" s="4">
        <v>0</v>
      </c>
      <c r="N85" s="2">
        <v>180</v>
      </c>
      <c r="O85" s="5">
        <f t="shared" si="11"/>
        <v>0</v>
      </c>
      <c r="P85" s="2">
        <f t="shared" si="12"/>
        <v>0</v>
      </c>
      <c r="Q85" s="2">
        <v>1349.86</v>
      </c>
      <c r="R85" s="2">
        <v>87</v>
      </c>
      <c r="S85" s="5">
        <f t="shared" si="13"/>
        <v>117437.81999999999</v>
      </c>
      <c r="T85" s="2" t="s">
        <v>378</v>
      </c>
      <c r="U85" s="2">
        <v>99.9</v>
      </c>
      <c r="V85" s="2">
        <f t="shared" si="14"/>
        <v>134851.014</v>
      </c>
      <c r="W85" s="2" t="s">
        <v>90</v>
      </c>
      <c r="X85" s="5">
        <v>1249.8121844641682</v>
      </c>
      <c r="Y85" s="2">
        <v>80</v>
      </c>
      <c r="Z85" s="2">
        <v>2.4</v>
      </c>
      <c r="AA85" s="2">
        <v>2</v>
      </c>
      <c r="AB85" s="2">
        <v>0</v>
      </c>
      <c r="AC85" s="2">
        <v>84.4</v>
      </c>
      <c r="AD85" s="5">
        <f t="shared" si="15"/>
        <v>105484.1483687758</v>
      </c>
      <c r="AE85" s="2">
        <v>113928.18399999999</v>
      </c>
      <c r="AF85" s="2" t="s">
        <v>88</v>
      </c>
      <c r="AG85" s="2" t="s">
        <v>75</v>
      </c>
      <c r="AH85" s="2"/>
    </row>
    <row r="86" spans="1:34" ht="24.95" customHeight="1" x14ac:dyDescent="0.25">
      <c r="A86" s="1">
        <v>82</v>
      </c>
      <c r="B86" s="2" t="s">
        <v>89</v>
      </c>
      <c r="C86" s="1" t="s">
        <v>29</v>
      </c>
      <c r="D86" s="2" t="s">
        <v>91</v>
      </c>
      <c r="E86" s="25" t="s">
        <v>38</v>
      </c>
      <c r="F86" s="2" t="s">
        <v>380</v>
      </c>
      <c r="G86" s="5">
        <v>0</v>
      </c>
      <c r="H86" s="11">
        <v>0</v>
      </c>
      <c r="I86" s="28">
        <v>0</v>
      </c>
      <c r="J86" s="5">
        <f t="shared" si="16"/>
        <v>0</v>
      </c>
      <c r="K86" s="2">
        <v>2</v>
      </c>
      <c r="L86" s="15">
        <v>0</v>
      </c>
      <c r="M86" s="4">
        <v>0</v>
      </c>
      <c r="N86" s="2">
        <v>180</v>
      </c>
      <c r="O86" s="5">
        <f t="shared" si="11"/>
        <v>0</v>
      </c>
      <c r="P86" s="2">
        <f t="shared" si="12"/>
        <v>0</v>
      </c>
      <c r="Q86" s="2">
        <v>128.36000000000001</v>
      </c>
      <c r="R86" s="2">
        <v>83</v>
      </c>
      <c r="S86" s="5">
        <f t="shared" si="13"/>
        <v>10653.880000000001</v>
      </c>
      <c r="T86" s="2" t="s">
        <v>378</v>
      </c>
      <c r="U86" s="2">
        <v>99.9</v>
      </c>
      <c r="V86" s="2">
        <f t="shared" si="14"/>
        <v>12823.164000000002</v>
      </c>
      <c r="W86" s="2" t="s">
        <v>90</v>
      </c>
      <c r="X86" s="5">
        <v>119.20277376556781</v>
      </c>
      <c r="Y86" s="2">
        <v>80</v>
      </c>
      <c r="Z86" s="2">
        <v>2.4</v>
      </c>
      <c r="AA86" s="2">
        <v>0</v>
      </c>
      <c r="AB86" s="2">
        <v>0</v>
      </c>
      <c r="AC86" s="2">
        <v>82.4</v>
      </c>
      <c r="AD86" s="5">
        <f t="shared" si="15"/>
        <v>9822.308558282788</v>
      </c>
      <c r="AE86" s="2">
        <v>10576.864000000001</v>
      </c>
      <c r="AF86" s="2" t="s">
        <v>88</v>
      </c>
      <c r="AG86" s="2" t="s">
        <v>75</v>
      </c>
      <c r="AH86" s="2"/>
    </row>
    <row r="87" spans="1:34" ht="24.95" customHeight="1" x14ac:dyDescent="0.25">
      <c r="A87" s="1">
        <v>83</v>
      </c>
      <c r="B87" s="2" t="s">
        <v>89</v>
      </c>
      <c r="C87" s="1" t="s">
        <v>29</v>
      </c>
      <c r="D87" s="2" t="s">
        <v>91</v>
      </c>
      <c r="E87" s="25" t="s">
        <v>54</v>
      </c>
      <c r="F87" s="2" t="s">
        <v>381</v>
      </c>
      <c r="G87" s="5">
        <v>0</v>
      </c>
      <c r="H87" s="11">
        <v>0</v>
      </c>
      <c r="I87" s="28">
        <v>0</v>
      </c>
      <c r="J87" s="5">
        <f t="shared" si="16"/>
        <v>0</v>
      </c>
      <c r="K87" s="2">
        <v>4</v>
      </c>
      <c r="L87" s="15">
        <v>0</v>
      </c>
      <c r="M87" s="4">
        <v>0</v>
      </c>
      <c r="N87" s="2">
        <v>180</v>
      </c>
      <c r="O87" s="5">
        <f t="shared" si="11"/>
        <v>0</v>
      </c>
      <c r="P87" s="2">
        <f t="shared" si="12"/>
        <v>0</v>
      </c>
      <c r="Q87" s="2">
        <v>236.06</v>
      </c>
      <c r="R87" s="2">
        <v>89</v>
      </c>
      <c r="S87" s="5">
        <f t="shared" si="13"/>
        <v>21009.34</v>
      </c>
      <c r="T87" s="2" t="s">
        <v>378</v>
      </c>
      <c r="U87" s="2">
        <v>99.9</v>
      </c>
      <c r="V87" s="2">
        <f t="shared" si="14"/>
        <v>23582.394</v>
      </c>
      <c r="W87" s="2" t="s">
        <v>90</v>
      </c>
      <c r="X87" s="5">
        <v>203.27922920680615</v>
      </c>
      <c r="Y87" s="2">
        <v>80</v>
      </c>
      <c r="Z87" s="2">
        <v>0</v>
      </c>
      <c r="AA87" s="2">
        <v>2</v>
      </c>
      <c r="AB87" s="2">
        <v>0</v>
      </c>
      <c r="AC87" s="2">
        <v>82</v>
      </c>
      <c r="AD87" s="5">
        <f t="shared" si="15"/>
        <v>16668.896794958106</v>
      </c>
      <c r="AE87" s="2">
        <v>19356.920000000002</v>
      </c>
      <c r="AF87" s="2" t="s">
        <v>88</v>
      </c>
      <c r="AG87" s="2" t="s">
        <v>75</v>
      </c>
      <c r="AH87" s="2"/>
    </row>
    <row r="88" spans="1:34" ht="24.95" customHeight="1" x14ac:dyDescent="0.25">
      <c r="A88" s="1">
        <v>84</v>
      </c>
      <c r="B88" s="2" t="s">
        <v>89</v>
      </c>
      <c r="C88" s="1" t="s">
        <v>30</v>
      </c>
      <c r="D88" s="2" t="s">
        <v>91</v>
      </c>
      <c r="E88" s="25" t="s">
        <v>191</v>
      </c>
      <c r="F88" s="10" t="s">
        <v>206</v>
      </c>
      <c r="G88" s="5">
        <v>7</v>
      </c>
      <c r="H88" s="19">
        <v>0</v>
      </c>
      <c r="I88" s="28">
        <v>0</v>
      </c>
      <c r="J88" s="5">
        <f t="shared" si="16"/>
        <v>0</v>
      </c>
      <c r="K88" s="2">
        <v>24</v>
      </c>
      <c r="L88" s="15">
        <v>44357</v>
      </c>
      <c r="M88" s="4">
        <v>44539</v>
      </c>
      <c r="N88" s="2">
        <v>180</v>
      </c>
      <c r="O88" s="5">
        <f t="shared" si="11"/>
        <v>182</v>
      </c>
      <c r="P88" s="2">
        <f t="shared" si="12"/>
        <v>32760</v>
      </c>
      <c r="Q88" s="2">
        <v>1689.42</v>
      </c>
      <c r="R88" s="2">
        <v>76</v>
      </c>
      <c r="S88" s="5">
        <f t="shared" si="13"/>
        <v>128395.92000000001</v>
      </c>
      <c r="T88" s="2" t="s">
        <v>393</v>
      </c>
      <c r="U88" s="2">
        <v>99.9</v>
      </c>
      <c r="V88" s="2">
        <f t="shared" si="14"/>
        <v>168773.05800000002</v>
      </c>
      <c r="W88" s="2" t="s">
        <v>90</v>
      </c>
      <c r="X88" s="5">
        <v>1412.4551449683488</v>
      </c>
      <c r="Y88" s="2">
        <v>80</v>
      </c>
      <c r="Z88" s="2">
        <v>0</v>
      </c>
      <c r="AA88" s="2">
        <v>-4</v>
      </c>
      <c r="AB88" s="2">
        <v>0</v>
      </c>
      <c r="AC88" s="2">
        <v>76</v>
      </c>
      <c r="AD88" s="5">
        <f t="shared" si="15"/>
        <v>107346.5910175945</v>
      </c>
      <c r="AE88" s="2">
        <v>128395.92000000001</v>
      </c>
      <c r="AF88" s="2" t="s">
        <v>88</v>
      </c>
      <c r="AG88" s="2" t="s">
        <v>75</v>
      </c>
      <c r="AH88" s="2"/>
    </row>
    <row r="89" spans="1:34" ht="24.95" customHeight="1" x14ac:dyDescent="0.25">
      <c r="A89" s="1">
        <v>85</v>
      </c>
      <c r="B89" s="2" t="s">
        <v>89</v>
      </c>
      <c r="C89" s="1" t="s">
        <v>30</v>
      </c>
      <c r="D89" s="2" t="s">
        <v>91</v>
      </c>
      <c r="E89" s="25" t="s">
        <v>104</v>
      </c>
      <c r="F89" s="10" t="s">
        <v>247</v>
      </c>
      <c r="G89" s="5">
        <v>8.5</v>
      </c>
      <c r="H89" s="5">
        <v>5.46</v>
      </c>
      <c r="I89" s="28">
        <v>0</v>
      </c>
      <c r="J89" s="5">
        <f t="shared" si="16"/>
        <v>5.46</v>
      </c>
      <c r="K89" s="2">
        <v>38</v>
      </c>
      <c r="L89" s="15">
        <v>44359</v>
      </c>
      <c r="M89" s="4">
        <v>44550</v>
      </c>
      <c r="N89" s="2">
        <v>180</v>
      </c>
      <c r="O89" s="5">
        <f t="shared" si="11"/>
        <v>191</v>
      </c>
      <c r="P89" s="2">
        <f t="shared" si="12"/>
        <v>34380</v>
      </c>
      <c r="Q89" s="2">
        <v>2647.96</v>
      </c>
      <c r="R89" s="2">
        <v>76</v>
      </c>
      <c r="S89" s="5">
        <f t="shared" si="13"/>
        <v>201244.96</v>
      </c>
      <c r="T89" s="2" t="s">
        <v>394</v>
      </c>
      <c r="U89" s="2">
        <v>99.9</v>
      </c>
      <c r="V89" s="2">
        <f t="shared" si="14"/>
        <v>264531.20400000003</v>
      </c>
      <c r="W89" s="2" t="s">
        <v>90</v>
      </c>
      <c r="X89" s="5">
        <v>2489.0823999999998</v>
      </c>
      <c r="Y89" s="2">
        <v>80</v>
      </c>
      <c r="Z89" s="2">
        <v>3.2</v>
      </c>
      <c r="AA89" s="2">
        <v>-4</v>
      </c>
      <c r="AB89" s="2">
        <v>0</v>
      </c>
      <c r="AC89" s="2">
        <v>79.2</v>
      </c>
      <c r="AD89" s="5">
        <f t="shared" si="15"/>
        <v>197135.32608</v>
      </c>
      <c r="AE89" s="2">
        <v>209718.432</v>
      </c>
      <c r="AF89" s="2" t="s">
        <v>88</v>
      </c>
      <c r="AG89" s="2" t="s">
        <v>75</v>
      </c>
      <c r="AH89" s="2"/>
    </row>
    <row r="90" spans="1:34" ht="24.95" customHeight="1" x14ac:dyDescent="0.25">
      <c r="A90" s="1">
        <v>86</v>
      </c>
      <c r="B90" s="2" t="s">
        <v>89</v>
      </c>
      <c r="C90" s="1" t="s">
        <v>30</v>
      </c>
      <c r="D90" s="2" t="s">
        <v>91</v>
      </c>
      <c r="E90" s="25" t="s">
        <v>40</v>
      </c>
      <c r="F90" s="10" t="s">
        <v>252</v>
      </c>
      <c r="G90" s="5">
        <v>7.5</v>
      </c>
      <c r="H90" s="5">
        <v>7.06</v>
      </c>
      <c r="I90" s="28">
        <v>0</v>
      </c>
      <c r="J90" s="5">
        <f t="shared" si="16"/>
        <v>7.06</v>
      </c>
      <c r="K90" s="2">
        <v>22</v>
      </c>
      <c r="L90" s="15">
        <v>44362</v>
      </c>
      <c r="M90" s="4">
        <v>44550</v>
      </c>
      <c r="N90" s="2">
        <v>180</v>
      </c>
      <c r="O90" s="5">
        <f t="shared" si="11"/>
        <v>188</v>
      </c>
      <c r="P90" s="2">
        <f t="shared" si="12"/>
        <v>33840</v>
      </c>
      <c r="Q90" s="2">
        <v>1542.75</v>
      </c>
      <c r="R90" s="2">
        <v>74</v>
      </c>
      <c r="S90" s="5">
        <f t="shared" si="13"/>
        <v>114163.5</v>
      </c>
      <c r="T90" s="2" t="s">
        <v>394</v>
      </c>
      <c r="U90" s="2">
        <v>99.9</v>
      </c>
      <c r="V90" s="2">
        <f t="shared" si="14"/>
        <v>154120.72500000001</v>
      </c>
      <c r="W90" s="2" t="s">
        <v>90</v>
      </c>
      <c r="X90" s="5">
        <v>1450.1849999999999</v>
      </c>
      <c r="Y90" s="2">
        <v>80</v>
      </c>
      <c r="Z90" s="2">
        <v>3.2</v>
      </c>
      <c r="AA90" s="2">
        <v>-8</v>
      </c>
      <c r="AB90" s="2">
        <v>0</v>
      </c>
      <c r="AC90" s="2">
        <v>75.2</v>
      </c>
      <c r="AD90" s="5">
        <f t="shared" si="15"/>
        <v>109053.912</v>
      </c>
      <c r="AE90" s="2">
        <v>116014.8</v>
      </c>
      <c r="AF90" s="2" t="s">
        <v>88</v>
      </c>
      <c r="AG90" s="2" t="s">
        <v>75</v>
      </c>
      <c r="AH90" s="2"/>
    </row>
    <row r="91" spans="1:34" ht="24.95" customHeight="1" x14ac:dyDescent="0.25">
      <c r="A91" s="1">
        <v>87</v>
      </c>
      <c r="B91" s="2" t="s">
        <v>89</v>
      </c>
      <c r="C91" s="1" t="s">
        <v>30</v>
      </c>
      <c r="D91" s="2" t="s">
        <v>91</v>
      </c>
      <c r="E91" s="25" t="s">
        <v>387</v>
      </c>
      <c r="F91" s="10" t="s">
        <v>270</v>
      </c>
      <c r="G91" s="5">
        <v>5</v>
      </c>
      <c r="H91" s="5">
        <v>7.68</v>
      </c>
      <c r="I91" s="28">
        <v>0</v>
      </c>
      <c r="J91" s="5">
        <f t="shared" si="16"/>
        <v>7.68</v>
      </c>
      <c r="K91" s="2">
        <v>36</v>
      </c>
      <c r="L91" s="15">
        <v>44349</v>
      </c>
      <c r="M91" s="4">
        <v>44526</v>
      </c>
      <c r="N91" s="2">
        <v>180</v>
      </c>
      <c r="O91" s="5">
        <f t="shared" si="11"/>
        <v>177</v>
      </c>
      <c r="P91" s="2">
        <f t="shared" si="12"/>
        <v>31860</v>
      </c>
      <c r="Q91" s="2">
        <v>2497.67</v>
      </c>
      <c r="R91" s="2">
        <v>70</v>
      </c>
      <c r="S91" s="5">
        <f t="shared" si="13"/>
        <v>174836.9</v>
      </c>
      <c r="T91" s="2" t="s">
        <v>394</v>
      </c>
      <c r="U91" s="2">
        <v>99.9</v>
      </c>
      <c r="V91" s="2">
        <f t="shared" si="14"/>
        <v>249517.23300000001</v>
      </c>
      <c r="W91" s="2" t="s">
        <v>90</v>
      </c>
      <c r="X91" s="5">
        <v>1623.4855000000002</v>
      </c>
      <c r="Y91" s="2">
        <v>80</v>
      </c>
      <c r="Z91" s="2">
        <v>-4</v>
      </c>
      <c r="AA91" s="2">
        <v>-8</v>
      </c>
      <c r="AB91" s="2">
        <v>0</v>
      </c>
      <c r="AC91" s="2">
        <v>68</v>
      </c>
      <c r="AD91" s="5">
        <f t="shared" si="15"/>
        <v>110397.01400000001</v>
      </c>
      <c r="AE91" s="2">
        <v>169841.56</v>
      </c>
      <c r="AF91" s="2" t="s">
        <v>88</v>
      </c>
      <c r="AG91" s="2" t="s">
        <v>75</v>
      </c>
      <c r="AH91" s="2"/>
    </row>
    <row r="92" spans="1:34" ht="24.95" customHeight="1" x14ac:dyDescent="0.25">
      <c r="A92" s="1">
        <v>88</v>
      </c>
      <c r="B92" s="2" t="s">
        <v>89</v>
      </c>
      <c r="C92" s="1" t="s">
        <v>29</v>
      </c>
      <c r="D92" s="2" t="s">
        <v>91</v>
      </c>
      <c r="E92" s="6" t="s">
        <v>99</v>
      </c>
      <c r="F92" s="10" t="s">
        <v>215</v>
      </c>
      <c r="G92" s="5">
        <v>1.5</v>
      </c>
      <c r="H92" s="5">
        <v>1.87</v>
      </c>
      <c r="I92" s="28">
        <v>0</v>
      </c>
      <c r="J92" s="5">
        <f t="shared" si="16"/>
        <v>1.87</v>
      </c>
      <c r="K92" s="2">
        <v>3</v>
      </c>
      <c r="L92" s="14">
        <v>44367</v>
      </c>
      <c r="M92" s="4">
        <v>44526</v>
      </c>
      <c r="N92" s="2">
        <v>180</v>
      </c>
      <c r="O92" s="5">
        <f t="shared" si="11"/>
        <v>159</v>
      </c>
      <c r="P92" s="2">
        <f t="shared" si="12"/>
        <v>28620</v>
      </c>
      <c r="Q92" s="2">
        <v>151.22</v>
      </c>
      <c r="R92" s="2">
        <v>80</v>
      </c>
      <c r="S92" s="5">
        <f t="shared" si="13"/>
        <v>12097.6</v>
      </c>
      <c r="T92" s="2" t="s">
        <v>378</v>
      </c>
      <c r="U92" s="2">
        <v>99.9</v>
      </c>
      <c r="V92" s="2">
        <f t="shared" si="14"/>
        <v>15106.878000000001</v>
      </c>
      <c r="W92" s="2" t="s">
        <v>90</v>
      </c>
      <c r="X92" s="5">
        <v>84.683199999999999</v>
      </c>
      <c r="Y92" s="2">
        <v>80</v>
      </c>
      <c r="Z92" s="2">
        <v>-4</v>
      </c>
      <c r="AA92" s="2">
        <v>0</v>
      </c>
      <c r="AB92" s="2">
        <v>0</v>
      </c>
      <c r="AC92" s="2">
        <v>76</v>
      </c>
      <c r="AD92" s="5">
        <f t="shared" si="15"/>
        <v>6435.9232000000002</v>
      </c>
      <c r="AE92" s="2">
        <v>11492.72</v>
      </c>
      <c r="AF92" s="2" t="s">
        <v>88</v>
      </c>
      <c r="AG92" s="2" t="s">
        <v>75</v>
      </c>
      <c r="AH92" s="2"/>
    </row>
    <row r="93" spans="1:34" ht="24.95" customHeight="1" x14ac:dyDescent="0.25">
      <c r="A93" s="1">
        <v>89</v>
      </c>
      <c r="B93" s="2" t="s">
        <v>89</v>
      </c>
      <c r="C93" s="1" t="s">
        <v>30</v>
      </c>
      <c r="D93" s="2" t="s">
        <v>91</v>
      </c>
      <c r="E93" s="6" t="s">
        <v>51</v>
      </c>
      <c r="F93" s="10" t="s">
        <v>218</v>
      </c>
      <c r="G93" s="5">
        <v>4</v>
      </c>
      <c r="H93" s="5">
        <v>5.0999999999999996</v>
      </c>
      <c r="I93" s="28">
        <v>0</v>
      </c>
      <c r="J93" s="5">
        <f t="shared" si="16"/>
        <v>5.0999999999999996</v>
      </c>
      <c r="K93" s="2">
        <v>25</v>
      </c>
      <c r="L93" s="14">
        <v>44365</v>
      </c>
      <c r="M93" s="4">
        <v>44526</v>
      </c>
      <c r="N93" s="2">
        <v>180</v>
      </c>
      <c r="O93" s="5">
        <f t="shared" si="11"/>
        <v>161</v>
      </c>
      <c r="P93" s="2">
        <f t="shared" si="12"/>
        <v>28980</v>
      </c>
      <c r="Q93" s="2">
        <v>1766.38</v>
      </c>
      <c r="R93" s="2">
        <v>92</v>
      </c>
      <c r="S93" s="5">
        <f t="shared" si="13"/>
        <v>162506.96000000002</v>
      </c>
      <c r="T93" s="2" t="s">
        <v>378</v>
      </c>
      <c r="U93" s="2">
        <v>99.9</v>
      </c>
      <c r="V93" s="2">
        <f t="shared" si="14"/>
        <v>176461.36200000002</v>
      </c>
      <c r="W93" s="2" t="s">
        <v>90</v>
      </c>
      <c r="X93" s="5">
        <v>1625.0696000000003</v>
      </c>
      <c r="Y93" s="2">
        <v>80</v>
      </c>
      <c r="Z93" s="2">
        <v>1.6</v>
      </c>
      <c r="AA93" s="2">
        <v>2</v>
      </c>
      <c r="AB93" s="2">
        <v>0</v>
      </c>
      <c r="AC93" s="2">
        <v>83.6</v>
      </c>
      <c r="AD93" s="5">
        <f t="shared" si="15"/>
        <v>135855.81856000001</v>
      </c>
      <c r="AE93" s="2">
        <v>147669.36799999999</v>
      </c>
      <c r="AF93" s="2" t="s">
        <v>88</v>
      </c>
      <c r="AG93" s="2" t="s">
        <v>75</v>
      </c>
      <c r="AH93" s="2"/>
    </row>
    <row r="94" spans="1:34" ht="24.95" customHeight="1" x14ac:dyDescent="0.25">
      <c r="A94" s="1">
        <v>90</v>
      </c>
      <c r="B94" s="2" t="s">
        <v>89</v>
      </c>
      <c r="C94" s="1" t="s">
        <v>29</v>
      </c>
      <c r="D94" s="2" t="s">
        <v>91</v>
      </c>
      <c r="E94" s="25" t="s">
        <v>156</v>
      </c>
      <c r="F94" s="10" t="s">
        <v>253</v>
      </c>
      <c r="G94" s="5">
        <v>2</v>
      </c>
      <c r="H94" s="5">
        <v>1.84</v>
      </c>
      <c r="I94" s="28">
        <v>0</v>
      </c>
      <c r="J94" s="5">
        <f t="shared" si="16"/>
        <v>1.84</v>
      </c>
      <c r="K94" s="2">
        <v>10</v>
      </c>
      <c r="L94" s="15">
        <v>44365</v>
      </c>
      <c r="M94" s="4">
        <v>44526</v>
      </c>
      <c r="N94" s="2">
        <v>180</v>
      </c>
      <c r="O94" s="5">
        <f t="shared" si="11"/>
        <v>161</v>
      </c>
      <c r="P94" s="2">
        <f t="shared" si="12"/>
        <v>28980</v>
      </c>
      <c r="Q94" s="2">
        <v>690.24</v>
      </c>
      <c r="R94" s="2">
        <v>81</v>
      </c>
      <c r="S94" s="5">
        <f t="shared" si="13"/>
        <v>55909.440000000002</v>
      </c>
      <c r="T94" s="2" t="s">
        <v>378</v>
      </c>
      <c r="U94" s="2">
        <v>99.9</v>
      </c>
      <c r="V94" s="2">
        <f t="shared" si="14"/>
        <v>68954.97600000001</v>
      </c>
      <c r="W94" s="2" t="s">
        <v>90</v>
      </c>
      <c r="X94" s="5">
        <v>648.82560000000001</v>
      </c>
      <c r="Y94" s="2">
        <v>80</v>
      </c>
      <c r="Z94" s="2">
        <v>3.2</v>
      </c>
      <c r="AA94" s="2">
        <v>0</v>
      </c>
      <c r="AB94" s="2">
        <v>0</v>
      </c>
      <c r="AC94" s="2">
        <v>83.2</v>
      </c>
      <c r="AD94" s="5">
        <f t="shared" si="15"/>
        <v>53982.289920000003</v>
      </c>
      <c r="AE94" s="2">
        <v>57427.968000000001</v>
      </c>
      <c r="AF94" s="2" t="s">
        <v>88</v>
      </c>
      <c r="AG94" s="2" t="s">
        <v>75</v>
      </c>
      <c r="AH94" s="2"/>
    </row>
    <row r="95" spans="1:34" ht="24.95" customHeight="1" x14ac:dyDescent="0.25">
      <c r="A95" s="1">
        <v>91</v>
      </c>
      <c r="B95" s="2" t="s">
        <v>89</v>
      </c>
      <c r="C95" s="1" t="s">
        <v>29</v>
      </c>
      <c r="D95" s="2" t="s">
        <v>91</v>
      </c>
      <c r="E95" s="25" t="s">
        <v>149</v>
      </c>
      <c r="F95" s="10" t="s">
        <v>254</v>
      </c>
      <c r="G95" s="5">
        <v>3.5</v>
      </c>
      <c r="H95" s="5">
        <v>3.45</v>
      </c>
      <c r="I95" s="28">
        <v>0</v>
      </c>
      <c r="J95" s="5">
        <f t="shared" si="16"/>
        <v>3.45</v>
      </c>
      <c r="K95" s="2">
        <v>13</v>
      </c>
      <c r="L95" s="15">
        <v>44369</v>
      </c>
      <c r="M95" s="4">
        <v>44526</v>
      </c>
      <c r="N95" s="2">
        <v>180</v>
      </c>
      <c r="O95" s="5">
        <f t="shared" si="11"/>
        <v>157</v>
      </c>
      <c r="P95" s="2">
        <f t="shared" si="12"/>
        <v>28260</v>
      </c>
      <c r="Q95" s="2">
        <v>893.34</v>
      </c>
      <c r="R95" s="2">
        <v>82</v>
      </c>
      <c r="S95" s="5">
        <f t="shared" si="13"/>
        <v>73253.88</v>
      </c>
      <c r="T95" s="2" t="s">
        <v>378</v>
      </c>
      <c r="U95" s="2">
        <v>99.9</v>
      </c>
      <c r="V95" s="2">
        <f t="shared" si="14"/>
        <v>89244.666000000012</v>
      </c>
      <c r="W95" s="2" t="s">
        <v>90</v>
      </c>
      <c r="X95" s="5">
        <v>777.20580000000007</v>
      </c>
      <c r="Y95" s="2">
        <v>80</v>
      </c>
      <c r="Z95" s="2">
        <v>0</v>
      </c>
      <c r="AA95" s="2">
        <v>0</v>
      </c>
      <c r="AB95" s="2">
        <v>0</v>
      </c>
      <c r="AC95" s="2">
        <v>80</v>
      </c>
      <c r="AD95" s="5">
        <f t="shared" si="15"/>
        <v>62176.464000000007</v>
      </c>
      <c r="AE95" s="2">
        <v>71467.199999999997</v>
      </c>
      <c r="AF95" s="2" t="s">
        <v>88</v>
      </c>
      <c r="AG95" s="2" t="s">
        <v>75</v>
      </c>
      <c r="AH95" s="2"/>
    </row>
    <row r="96" spans="1:34" ht="24.95" customHeight="1" x14ac:dyDescent="0.25">
      <c r="A96" s="1">
        <v>92</v>
      </c>
      <c r="B96" s="2" t="s">
        <v>89</v>
      </c>
      <c r="C96" s="1" t="s">
        <v>29</v>
      </c>
      <c r="D96" s="2" t="s">
        <v>91</v>
      </c>
      <c r="E96" s="25" t="s">
        <v>41</v>
      </c>
      <c r="F96" s="10" t="s">
        <v>255</v>
      </c>
      <c r="G96" s="5">
        <v>3.5</v>
      </c>
      <c r="H96" s="5">
        <v>2.98</v>
      </c>
      <c r="I96" s="28">
        <v>0</v>
      </c>
      <c r="J96" s="5">
        <f t="shared" si="16"/>
        <v>2.98</v>
      </c>
      <c r="K96" s="2">
        <v>20</v>
      </c>
      <c r="L96" s="15">
        <v>44365</v>
      </c>
      <c r="M96" s="4">
        <v>44526</v>
      </c>
      <c r="N96" s="2">
        <v>180</v>
      </c>
      <c r="O96" s="5">
        <f t="shared" si="11"/>
        <v>161</v>
      </c>
      <c r="P96" s="2">
        <f t="shared" si="12"/>
        <v>28980</v>
      </c>
      <c r="Q96" s="2">
        <v>1379.4</v>
      </c>
      <c r="R96" s="2">
        <v>81</v>
      </c>
      <c r="S96" s="5">
        <f t="shared" si="13"/>
        <v>111731.40000000001</v>
      </c>
      <c r="T96" s="2" t="s">
        <v>378</v>
      </c>
      <c r="U96" s="2">
        <v>99.9</v>
      </c>
      <c r="V96" s="2">
        <f t="shared" si="14"/>
        <v>137802.06000000003</v>
      </c>
      <c r="W96" s="2" t="s">
        <v>90</v>
      </c>
      <c r="X96" s="5">
        <v>1186.2840000000001</v>
      </c>
      <c r="Y96" s="2">
        <v>80</v>
      </c>
      <c r="Z96" s="2">
        <v>0</v>
      </c>
      <c r="AA96" s="2">
        <v>0</v>
      </c>
      <c r="AB96" s="2">
        <v>0</v>
      </c>
      <c r="AC96" s="2">
        <v>80</v>
      </c>
      <c r="AD96" s="5">
        <f t="shared" si="15"/>
        <v>94902.720000000001</v>
      </c>
      <c r="AE96" s="2">
        <v>110352</v>
      </c>
      <c r="AF96" s="2" t="s">
        <v>88</v>
      </c>
      <c r="AG96" s="2" t="s">
        <v>75</v>
      </c>
      <c r="AH96" s="2"/>
    </row>
    <row r="97" spans="1:34" ht="24.95" customHeight="1" x14ac:dyDescent="0.25">
      <c r="A97" s="1">
        <v>93</v>
      </c>
      <c r="B97" s="2" t="s">
        <v>89</v>
      </c>
      <c r="C97" s="1" t="s">
        <v>29</v>
      </c>
      <c r="D97" s="2" t="s">
        <v>91</v>
      </c>
      <c r="E97" s="25" t="s">
        <v>42</v>
      </c>
      <c r="F97" s="10" t="s">
        <v>257</v>
      </c>
      <c r="G97" s="5">
        <v>3.5</v>
      </c>
      <c r="H97" s="5">
        <v>3.62</v>
      </c>
      <c r="I97" s="28">
        <v>0</v>
      </c>
      <c r="J97" s="5">
        <f t="shared" si="16"/>
        <v>3.62</v>
      </c>
      <c r="K97" s="2">
        <v>13</v>
      </c>
      <c r="L97" s="15">
        <v>44369</v>
      </c>
      <c r="M97" s="4">
        <v>44526</v>
      </c>
      <c r="N97" s="2">
        <v>180</v>
      </c>
      <c r="O97" s="5">
        <f t="shared" si="11"/>
        <v>157</v>
      </c>
      <c r="P97" s="2">
        <f t="shared" si="12"/>
        <v>28260</v>
      </c>
      <c r="Q97" s="2">
        <v>901.85</v>
      </c>
      <c r="R97" s="2">
        <v>90</v>
      </c>
      <c r="S97" s="5">
        <f t="shared" si="13"/>
        <v>81166.5</v>
      </c>
      <c r="T97" s="2" t="s">
        <v>378</v>
      </c>
      <c r="U97" s="2">
        <v>99.9</v>
      </c>
      <c r="V97" s="2">
        <f t="shared" si="14"/>
        <v>90094.815000000002</v>
      </c>
      <c r="W97" s="2" t="s">
        <v>90</v>
      </c>
      <c r="X97" s="5">
        <v>559.14700000000005</v>
      </c>
      <c r="Y97" s="2">
        <v>80</v>
      </c>
      <c r="Z97" s="2">
        <v>-4</v>
      </c>
      <c r="AA97" s="2">
        <v>2</v>
      </c>
      <c r="AB97" s="2">
        <v>0</v>
      </c>
      <c r="AC97" s="2">
        <v>78</v>
      </c>
      <c r="AD97" s="5">
        <f t="shared" si="15"/>
        <v>43613.466</v>
      </c>
      <c r="AE97" s="2">
        <v>70344.3</v>
      </c>
      <c r="AF97" s="2" t="s">
        <v>88</v>
      </c>
      <c r="AG97" s="2" t="s">
        <v>75</v>
      </c>
      <c r="AH97" s="2"/>
    </row>
    <row r="98" spans="1:34" ht="24.95" customHeight="1" x14ac:dyDescent="0.25">
      <c r="A98" s="1">
        <v>94</v>
      </c>
      <c r="B98" s="2" t="s">
        <v>89</v>
      </c>
      <c r="C98" s="1" t="s">
        <v>29</v>
      </c>
      <c r="D98" s="2" t="s">
        <v>91</v>
      </c>
      <c r="E98" s="25" t="s">
        <v>158</v>
      </c>
      <c r="F98" s="10" t="s">
        <v>258</v>
      </c>
      <c r="G98" s="5">
        <v>5.5</v>
      </c>
      <c r="H98" s="5">
        <v>4.29</v>
      </c>
      <c r="I98" s="28">
        <v>0</v>
      </c>
      <c r="J98" s="5">
        <f t="shared" si="16"/>
        <v>4.29</v>
      </c>
      <c r="K98" s="2">
        <v>18</v>
      </c>
      <c r="L98" s="15">
        <v>44365</v>
      </c>
      <c r="M98" s="4">
        <v>44526</v>
      </c>
      <c r="N98" s="2">
        <v>180</v>
      </c>
      <c r="O98" s="5">
        <f t="shared" si="11"/>
        <v>161</v>
      </c>
      <c r="P98" s="2">
        <f t="shared" si="12"/>
        <v>28980</v>
      </c>
      <c r="Q98" s="2">
        <v>1270.5899999999999</v>
      </c>
      <c r="R98" s="2">
        <v>82</v>
      </c>
      <c r="S98" s="5">
        <f t="shared" si="13"/>
        <v>104188.37999999999</v>
      </c>
      <c r="T98" s="112" t="s">
        <v>378</v>
      </c>
      <c r="U98" s="2">
        <v>99.9</v>
      </c>
      <c r="V98" s="2">
        <f t="shared" si="14"/>
        <v>126931.94100000001</v>
      </c>
      <c r="W98" s="2" t="s">
        <v>90</v>
      </c>
      <c r="X98" s="5">
        <v>952.9425</v>
      </c>
      <c r="Y98" s="2">
        <v>80</v>
      </c>
      <c r="Z98" s="2">
        <v>-4</v>
      </c>
      <c r="AA98" s="2">
        <v>0</v>
      </c>
      <c r="AB98" s="2">
        <v>0</v>
      </c>
      <c r="AC98" s="2">
        <v>76</v>
      </c>
      <c r="AD98" s="5">
        <f t="shared" si="15"/>
        <v>72423.63</v>
      </c>
      <c r="AE98" s="2">
        <v>96564.84</v>
      </c>
      <c r="AF98" s="2" t="s">
        <v>88</v>
      </c>
      <c r="AG98" s="2" t="s">
        <v>75</v>
      </c>
      <c r="AH98" s="2"/>
    </row>
    <row r="99" spans="1:34" ht="24.95" customHeight="1" x14ac:dyDescent="0.25">
      <c r="A99" s="1">
        <v>95</v>
      </c>
      <c r="B99" s="2" t="s">
        <v>89</v>
      </c>
      <c r="C99" s="1" t="s">
        <v>29</v>
      </c>
      <c r="D99" s="2" t="s">
        <v>91</v>
      </c>
      <c r="E99" s="25" t="s">
        <v>153</v>
      </c>
      <c r="F99" s="10" t="s">
        <v>260</v>
      </c>
      <c r="G99" s="5">
        <v>7</v>
      </c>
      <c r="H99" s="5">
        <v>7.39</v>
      </c>
      <c r="I99" s="28">
        <v>0</v>
      </c>
      <c r="J99" s="5">
        <f t="shared" si="16"/>
        <v>7.39</v>
      </c>
      <c r="K99" s="2">
        <v>32</v>
      </c>
      <c r="L99" s="15">
        <v>44362</v>
      </c>
      <c r="M99" s="4">
        <v>44526</v>
      </c>
      <c r="N99" s="2">
        <v>180</v>
      </c>
      <c r="O99" s="5">
        <f t="shared" si="11"/>
        <v>164</v>
      </c>
      <c r="P99" s="2">
        <f t="shared" si="12"/>
        <v>29520</v>
      </c>
      <c r="Q99" s="2">
        <v>2238.6799999999998</v>
      </c>
      <c r="R99" s="2">
        <v>80</v>
      </c>
      <c r="S99" s="5">
        <f t="shared" si="13"/>
        <v>179094.39999999999</v>
      </c>
      <c r="T99" s="57" t="s">
        <v>378</v>
      </c>
      <c r="U99" s="2">
        <v>99.9</v>
      </c>
      <c r="V99" s="2">
        <f t="shared" si="14"/>
        <v>223644.13199999998</v>
      </c>
      <c r="W99" s="2" t="s">
        <v>90</v>
      </c>
      <c r="X99" s="5">
        <v>2104.3591999999999</v>
      </c>
      <c r="Y99" s="2">
        <v>80</v>
      </c>
      <c r="Z99" s="2">
        <v>3.2</v>
      </c>
      <c r="AA99" s="2">
        <v>0</v>
      </c>
      <c r="AB99" s="2">
        <v>0</v>
      </c>
      <c r="AC99" s="2">
        <v>83.2</v>
      </c>
      <c r="AD99" s="5">
        <f t="shared" si="15"/>
        <v>175082.68544</v>
      </c>
      <c r="AE99" s="2">
        <v>186258.17600000001</v>
      </c>
      <c r="AF99" s="2" t="s">
        <v>88</v>
      </c>
      <c r="AG99" s="2" t="s">
        <v>75</v>
      </c>
      <c r="AH99" s="2"/>
    </row>
    <row r="100" spans="1:34" ht="24.95" customHeight="1" x14ac:dyDescent="0.25">
      <c r="A100" s="1">
        <v>96</v>
      </c>
      <c r="B100" s="2" t="s">
        <v>89</v>
      </c>
      <c r="C100" s="1" t="s">
        <v>29</v>
      </c>
      <c r="D100" s="2" t="s">
        <v>91</v>
      </c>
      <c r="E100" s="25" t="s">
        <v>155</v>
      </c>
      <c r="F100" s="10" t="s">
        <v>261</v>
      </c>
      <c r="G100" s="5">
        <v>4.5</v>
      </c>
      <c r="H100" s="5">
        <v>5.76</v>
      </c>
      <c r="I100" s="28">
        <v>0</v>
      </c>
      <c r="J100" s="5">
        <f t="shared" si="16"/>
        <v>5.76</v>
      </c>
      <c r="K100" s="2">
        <v>29</v>
      </c>
      <c r="L100" s="15">
        <v>44362</v>
      </c>
      <c r="M100" s="4">
        <v>44526</v>
      </c>
      <c r="N100" s="2">
        <v>180</v>
      </c>
      <c r="O100" s="5">
        <f t="shared" si="11"/>
        <v>164</v>
      </c>
      <c r="P100" s="2">
        <f t="shared" si="12"/>
        <v>29520</v>
      </c>
      <c r="Q100" s="2">
        <v>2038.59</v>
      </c>
      <c r="R100" s="2">
        <v>83</v>
      </c>
      <c r="S100" s="5">
        <f t="shared" si="13"/>
        <v>169202.97</v>
      </c>
      <c r="T100" s="57" t="s">
        <v>378</v>
      </c>
      <c r="U100" s="2">
        <v>99.9</v>
      </c>
      <c r="V100" s="2">
        <f t="shared" si="14"/>
        <v>203655.141</v>
      </c>
      <c r="W100" s="2" t="s">
        <v>90</v>
      </c>
      <c r="X100" s="5">
        <v>1712.4156</v>
      </c>
      <c r="Y100" s="2">
        <v>80</v>
      </c>
      <c r="Z100" s="2">
        <v>0</v>
      </c>
      <c r="AA100" s="2">
        <v>0</v>
      </c>
      <c r="AB100" s="2">
        <v>0</v>
      </c>
      <c r="AC100" s="2">
        <v>80</v>
      </c>
      <c r="AD100" s="5">
        <f t="shared" si="15"/>
        <v>136993.24799999999</v>
      </c>
      <c r="AE100" s="2">
        <v>163087.19999999998</v>
      </c>
      <c r="AF100" s="2" t="s">
        <v>88</v>
      </c>
      <c r="AG100" s="2" t="s">
        <v>75</v>
      </c>
      <c r="AH100" s="2"/>
    </row>
    <row r="101" spans="1:34" ht="24.95" customHeight="1" x14ac:dyDescent="0.25">
      <c r="A101" s="1">
        <v>97</v>
      </c>
      <c r="B101" s="2" t="s">
        <v>89</v>
      </c>
      <c r="C101" s="1" t="s">
        <v>30</v>
      </c>
      <c r="D101" s="2" t="s">
        <v>91</v>
      </c>
      <c r="E101" s="25" t="s">
        <v>53</v>
      </c>
      <c r="F101" s="2" t="s">
        <v>368</v>
      </c>
      <c r="G101" s="5">
        <v>0</v>
      </c>
      <c r="H101" s="5">
        <v>0</v>
      </c>
      <c r="I101" s="28">
        <v>0</v>
      </c>
      <c r="J101" s="5">
        <f t="shared" si="16"/>
        <v>0</v>
      </c>
      <c r="K101" s="2">
        <v>13</v>
      </c>
      <c r="L101" s="15">
        <v>0</v>
      </c>
      <c r="M101" s="4">
        <v>0</v>
      </c>
      <c r="N101" s="2">
        <v>180</v>
      </c>
      <c r="O101" s="5">
        <f t="shared" ref="O101:O135" si="17">M101-L101</f>
        <v>0</v>
      </c>
      <c r="P101" s="2">
        <f t="shared" ref="P101:P132" si="18">N101*O101</f>
        <v>0</v>
      </c>
      <c r="Q101" s="2">
        <v>923.63</v>
      </c>
      <c r="R101" s="2">
        <v>83</v>
      </c>
      <c r="S101" s="5">
        <f t="shared" ref="S101:S132" si="19">Q101*R101</f>
        <v>76661.289999999994</v>
      </c>
      <c r="T101" s="57" t="s">
        <v>378</v>
      </c>
      <c r="U101" s="2">
        <v>99.9</v>
      </c>
      <c r="V101" s="2">
        <f t="shared" ref="V101:V132" si="20">Q101*U101</f>
        <v>92270.637000000002</v>
      </c>
      <c r="W101" s="2" t="s">
        <v>90</v>
      </c>
      <c r="X101" s="5">
        <v>738.904</v>
      </c>
      <c r="Y101" s="2">
        <v>80</v>
      </c>
      <c r="Z101" s="2">
        <v>0</v>
      </c>
      <c r="AA101" s="2">
        <v>0</v>
      </c>
      <c r="AB101" s="2">
        <v>0</v>
      </c>
      <c r="AC101" s="2">
        <v>80</v>
      </c>
      <c r="AD101" s="5">
        <f t="shared" ref="AD101:AD132" si="21">X101*AC101</f>
        <v>59112.32</v>
      </c>
      <c r="AE101" s="2">
        <v>73890.399999999994</v>
      </c>
      <c r="AF101" s="2" t="s">
        <v>88</v>
      </c>
      <c r="AG101" s="2" t="s">
        <v>75</v>
      </c>
      <c r="AH101" s="2" t="s">
        <v>376</v>
      </c>
    </row>
    <row r="102" spans="1:34" ht="24.95" customHeight="1" x14ac:dyDescent="0.25">
      <c r="A102" s="1">
        <v>98</v>
      </c>
      <c r="B102" s="2" t="s">
        <v>89</v>
      </c>
      <c r="C102" s="1" t="s">
        <v>30</v>
      </c>
      <c r="D102" s="2" t="s">
        <v>91</v>
      </c>
      <c r="E102" s="6" t="s">
        <v>55</v>
      </c>
      <c r="F102" s="10" t="s">
        <v>224</v>
      </c>
      <c r="G102" s="5">
        <v>5.5</v>
      </c>
      <c r="H102" s="11">
        <v>5.94</v>
      </c>
      <c r="I102" s="28">
        <v>0</v>
      </c>
      <c r="J102" s="5">
        <f t="shared" si="16"/>
        <v>5.94</v>
      </c>
      <c r="K102" s="2">
        <v>25</v>
      </c>
      <c r="L102" s="14">
        <v>44365</v>
      </c>
      <c r="M102" s="4">
        <v>44527</v>
      </c>
      <c r="N102" s="2">
        <v>180</v>
      </c>
      <c r="O102" s="5">
        <f t="shared" si="17"/>
        <v>162</v>
      </c>
      <c r="P102" s="2">
        <f t="shared" si="18"/>
        <v>29160</v>
      </c>
      <c r="Q102" s="2">
        <v>1769.3</v>
      </c>
      <c r="R102" s="2">
        <v>80</v>
      </c>
      <c r="S102" s="5">
        <f t="shared" si="19"/>
        <v>141544</v>
      </c>
      <c r="T102" s="57" t="s">
        <v>378</v>
      </c>
      <c r="U102" s="2">
        <v>99.9</v>
      </c>
      <c r="V102" s="2">
        <f t="shared" si="20"/>
        <v>176753.07</v>
      </c>
      <c r="W102" s="2" t="s">
        <v>90</v>
      </c>
      <c r="X102" s="5">
        <v>1663.1419999999998</v>
      </c>
      <c r="Y102" s="2">
        <v>80</v>
      </c>
      <c r="Z102" s="2">
        <v>3.2</v>
      </c>
      <c r="AA102" s="2">
        <v>0</v>
      </c>
      <c r="AB102" s="2">
        <v>0</v>
      </c>
      <c r="AC102" s="2">
        <v>83.2</v>
      </c>
      <c r="AD102" s="5">
        <f t="shared" si="21"/>
        <v>138373.41439999998</v>
      </c>
      <c r="AE102" s="2">
        <v>147205.76000000001</v>
      </c>
      <c r="AF102" s="2" t="s">
        <v>88</v>
      </c>
      <c r="AG102" s="2" t="s">
        <v>75</v>
      </c>
      <c r="AH102" s="2"/>
    </row>
    <row r="103" spans="1:34" ht="24.95" customHeight="1" x14ac:dyDescent="0.25">
      <c r="A103" s="1">
        <v>99</v>
      </c>
      <c r="B103" s="2" t="s">
        <v>89</v>
      </c>
      <c r="C103" s="1" t="s">
        <v>30</v>
      </c>
      <c r="D103" s="2" t="s">
        <v>91</v>
      </c>
      <c r="E103" s="25" t="s">
        <v>188</v>
      </c>
      <c r="F103" s="10" t="s">
        <v>225</v>
      </c>
      <c r="G103" s="5">
        <v>3</v>
      </c>
      <c r="H103" s="11">
        <v>3.2</v>
      </c>
      <c r="I103" s="28">
        <v>0</v>
      </c>
      <c r="J103" s="5">
        <f t="shared" si="16"/>
        <v>3.2</v>
      </c>
      <c r="K103" s="2">
        <v>16</v>
      </c>
      <c r="L103" s="14">
        <v>44365</v>
      </c>
      <c r="M103" s="4">
        <v>44527</v>
      </c>
      <c r="N103" s="2">
        <v>180</v>
      </c>
      <c r="O103" s="5">
        <f t="shared" si="17"/>
        <v>162</v>
      </c>
      <c r="P103" s="2">
        <f t="shared" si="18"/>
        <v>29160</v>
      </c>
      <c r="Q103" s="2">
        <v>1092.44</v>
      </c>
      <c r="R103" s="2">
        <v>86</v>
      </c>
      <c r="S103" s="5">
        <f t="shared" si="19"/>
        <v>93949.840000000011</v>
      </c>
      <c r="T103" s="112" t="s">
        <v>378</v>
      </c>
      <c r="U103" s="2">
        <v>99.9</v>
      </c>
      <c r="V103" s="2">
        <f t="shared" si="20"/>
        <v>109134.75600000001</v>
      </c>
      <c r="W103" s="2" t="s">
        <v>90</v>
      </c>
      <c r="X103" s="5">
        <v>1026.8936000000001</v>
      </c>
      <c r="Y103" s="2">
        <v>80</v>
      </c>
      <c r="Z103" s="2">
        <v>3.2</v>
      </c>
      <c r="AA103" s="2">
        <v>2</v>
      </c>
      <c r="AB103" s="2">
        <v>0</v>
      </c>
      <c r="AC103" s="2">
        <v>85.2</v>
      </c>
      <c r="AD103" s="5">
        <f t="shared" si="21"/>
        <v>87491.334720000013</v>
      </c>
      <c r="AE103" s="2">
        <v>93075.888000000006</v>
      </c>
      <c r="AF103" s="2" t="s">
        <v>88</v>
      </c>
      <c r="AG103" s="2" t="s">
        <v>75</v>
      </c>
      <c r="AH103" s="2"/>
    </row>
    <row r="104" spans="1:34" ht="24.95" customHeight="1" x14ac:dyDescent="0.25">
      <c r="A104" s="1">
        <v>100</v>
      </c>
      <c r="B104" s="2" t="s">
        <v>89</v>
      </c>
      <c r="C104" s="1" t="s">
        <v>30</v>
      </c>
      <c r="D104" s="2" t="s">
        <v>91</v>
      </c>
      <c r="E104" s="6" t="s">
        <v>56</v>
      </c>
      <c r="F104" s="10" t="s">
        <v>226</v>
      </c>
      <c r="G104" s="5">
        <v>4</v>
      </c>
      <c r="H104" s="11">
        <v>4.9000000000000004</v>
      </c>
      <c r="I104" s="28">
        <v>0</v>
      </c>
      <c r="J104" s="5">
        <f t="shared" si="16"/>
        <v>4.9000000000000004</v>
      </c>
      <c r="K104" s="2">
        <v>24</v>
      </c>
      <c r="L104" s="14">
        <v>44365</v>
      </c>
      <c r="M104" s="4">
        <v>44527</v>
      </c>
      <c r="N104" s="2">
        <v>180</v>
      </c>
      <c r="O104" s="5">
        <f t="shared" si="17"/>
        <v>162</v>
      </c>
      <c r="P104" s="2">
        <f t="shared" si="18"/>
        <v>29160</v>
      </c>
      <c r="Q104" s="2">
        <v>1630.51</v>
      </c>
      <c r="R104" s="2">
        <v>80</v>
      </c>
      <c r="S104" s="5">
        <f t="shared" si="19"/>
        <v>130440.8</v>
      </c>
      <c r="T104" s="57" t="s">
        <v>378</v>
      </c>
      <c r="U104" s="2">
        <v>99.9</v>
      </c>
      <c r="V104" s="2">
        <f t="shared" si="20"/>
        <v>162887.94900000002</v>
      </c>
      <c r="W104" s="2" t="s">
        <v>90</v>
      </c>
      <c r="X104" s="5">
        <v>1532.6794</v>
      </c>
      <c r="Y104" s="2">
        <v>80</v>
      </c>
      <c r="Z104" s="2">
        <v>3.2</v>
      </c>
      <c r="AA104" s="2">
        <v>0</v>
      </c>
      <c r="AB104" s="2">
        <v>0</v>
      </c>
      <c r="AC104" s="2">
        <v>83.2</v>
      </c>
      <c r="AD104" s="5">
        <f t="shared" si="21"/>
        <v>127518.92608</v>
      </c>
      <c r="AE104" s="2">
        <v>135658.432</v>
      </c>
      <c r="AF104" s="2" t="s">
        <v>88</v>
      </c>
      <c r="AG104" s="2" t="s">
        <v>75</v>
      </c>
      <c r="AH104" s="2"/>
    </row>
    <row r="105" spans="1:34" ht="24.95" customHeight="1" x14ac:dyDescent="0.25">
      <c r="A105" s="1">
        <v>101</v>
      </c>
      <c r="B105" s="2" t="s">
        <v>89</v>
      </c>
      <c r="C105" s="1" t="s">
        <v>30</v>
      </c>
      <c r="D105" s="2" t="s">
        <v>91</v>
      </c>
      <c r="E105" s="6" t="s">
        <v>57</v>
      </c>
      <c r="F105" s="10" t="s">
        <v>228</v>
      </c>
      <c r="G105" s="5">
        <v>10.5</v>
      </c>
      <c r="H105" s="11">
        <v>7.82</v>
      </c>
      <c r="I105" s="28">
        <v>0</v>
      </c>
      <c r="J105" s="5">
        <f t="shared" si="16"/>
        <v>7.82</v>
      </c>
      <c r="K105" s="2">
        <v>25</v>
      </c>
      <c r="L105" s="14">
        <v>44365</v>
      </c>
      <c r="M105" s="4">
        <v>44527</v>
      </c>
      <c r="N105" s="2">
        <v>180</v>
      </c>
      <c r="O105" s="5">
        <f t="shared" si="17"/>
        <v>162</v>
      </c>
      <c r="P105" s="2">
        <f t="shared" si="18"/>
        <v>29160</v>
      </c>
      <c r="Q105" s="2">
        <v>1716.93</v>
      </c>
      <c r="R105" s="2">
        <v>80</v>
      </c>
      <c r="S105" s="5">
        <f t="shared" si="19"/>
        <v>137354.4</v>
      </c>
      <c r="T105" s="112" t="s">
        <v>378</v>
      </c>
      <c r="U105" s="2">
        <v>99.9</v>
      </c>
      <c r="V105" s="2">
        <f t="shared" si="20"/>
        <v>171521.30700000003</v>
      </c>
      <c r="W105" s="2" t="s">
        <v>90</v>
      </c>
      <c r="X105" s="5">
        <v>1596.7449000000001</v>
      </c>
      <c r="Y105" s="2">
        <v>80</v>
      </c>
      <c r="Z105" s="2">
        <v>2.4</v>
      </c>
      <c r="AA105" s="2">
        <v>0</v>
      </c>
      <c r="AB105" s="2">
        <v>0</v>
      </c>
      <c r="AC105" s="2">
        <v>82.4</v>
      </c>
      <c r="AD105" s="5">
        <f t="shared" si="21"/>
        <v>131571.77976000003</v>
      </c>
      <c r="AE105" s="2">
        <v>141475.03200000001</v>
      </c>
      <c r="AF105" s="2" t="s">
        <v>88</v>
      </c>
      <c r="AG105" s="2" t="s">
        <v>75</v>
      </c>
      <c r="AH105" s="2"/>
    </row>
    <row r="106" spans="1:34" ht="24.95" customHeight="1" x14ac:dyDescent="0.25">
      <c r="A106" s="1">
        <v>102</v>
      </c>
      <c r="B106" s="2" t="s">
        <v>89</v>
      </c>
      <c r="C106" s="1" t="s">
        <v>30</v>
      </c>
      <c r="D106" s="2" t="s">
        <v>91</v>
      </c>
      <c r="E106" s="6" t="s">
        <v>58</v>
      </c>
      <c r="F106" s="10" t="s">
        <v>229</v>
      </c>
      <c r="G106" s="5">
        <v>5.5</v>
      </c>
      <c r="H106" s="11">
        <v>3.72</v>
      </c>
      <c r="I106" s="28">
        <v>0</v>
      </c>
      <c r="J106" s="5">
        <f t="shared" si="16"/>
        <v>3.72</v>
      </c>
      <c r="K106" s="2">
        <v>17</v>
      </c>
      <c r="L106" s="14">
        <v>44365</v>
      </c>
      <c r="M106" s="4">
        <v>44527</v>
      </c>
      <c r="N106" s="2">
        <v>180</v>
      </c>
      <c r="O106" s="5">
        <f t="shared" si="17"/>
        <v>162</v>
      </c>
      <c r="P106" s="2">
        <f t="shared" si="18"/>
        <v>29160</v>
      </c>
      <c r="Q106" s="2">
        <v>1198.92</v>
      </c>
      <c r="R106" s="2">
        <v>80</v>
      </c>
      <c r="S106" s="5">
        <f t="shared" si="19"/>
        <v>95913.600000000006</v>
      </c>
      <c r="T106" s="57" t="s">
        <v>378</v>
      </c>
      <c r="U106" s="2">
        <v>99.9</v>
      </c>
      <c r="V106" s="2">
        <f t="shared" si="20"/>
        <v>119772.10800000001</v>
      </c>
      <c r="W106" s="2" t="s">
        <v>90</v>
      </c>
      <c r="X106" s="5">
        <v>1114.9956000000002</v>
      </c>
      <c r="Y106" s="2">
        <v>80</v>
      </c>
      <c r="Z106" s="2">
        <v>2.4</v>
      </c>
      <c r="AA106" s="2">
        <v>0</v>
      </c>
      <c r="AB106" s="2">
        <v>0</v>
      </c>
      <c r="AC106" s="2">
        <v>82.4</v>
      </c>
      <c r="AD106" s="5">
        <f t="shared" si="21"/>
        <v>91875.63744000002</v>
      </c>
      <c r="AE106" s="2">
        <v>98791.008000000016</v>
      </c>
      <c r="AF106" s="2" t="s">
        <v>88</v>
      </c>
      <c r="AG106" s="2" t="s">
        <v>75</v>
      </c>
      <c r="AH106" s="2"/>
    </row>
    <row r="107" spans="1:34" ht="24.95" customHeight="1" x14ac:dyDescent="0.25">
      <c r="A107" s="1">
        <v>103</v>
      </c>
      <c r="B107" s="2" t="s">
        <v>89</v>
      </c>
      <c r="C107" s="1" t="s">
        <v>30</v>
      </c>
      <c r="D107" s="2" t="s">
        <v>91</v>
      </c>
      <c r="E107" s="6" t="s">
        <v>60</v>
      </c>
      <c r="F107" s="10" t="s">
        <v>231</v>
      </c>
      <c r="G107" s="5">
        <v>8</v>
      </c>
      <c r="H107" s="11">
        <v>8.84</v>
      </c>
      <c r="I107" s="28">
        <v>0</v>
      </c>
      <c r="J107" s="5">
        <f t="shared" si="16"/>
        <v>8.84</v>
      </c>
      <c r="K107" s="2">
        <v>41</v>
      </c>
      <c r="L107" s="14">
        <v>44365</v>
      </c>
      <c r="M107" s="4">
        <v>44527</v>
      </c>
      <c r="N107" s="2">
        <v>180</v>
      </c>
      <c r="O107" s="5">
        <f t="shared" si="17"/>
        <v>162</v>
      </c>
      <c r="P107" s="2">
        <f t="shared" si="18"/>
        <v>29160</v>
      </c>
      <c r="Q107" s="2">
        <v>2863.32</v>
      </c>
      <c r="R107" s="2">
        <v>80</v>
      </c>
      <c r="S107" s="5">
        <f t="shared" si="19"/>
        <v>229065.60000000001</v>
      </c>
      <c r="T107" s="57" t="s">
        <v>378</v>
      </c>
      <c r="U107" s="2">
        <v>99.9</v>
      </c>
      <c r="V107" s="2">
        <f t="shared" si="20"/>
        <v>286045.66800000001</v>
      </c>
      <c r="W107" s="2" t="s">
        <v>90</v>
      </c>
      <c r="X107" s="5">
        <v>2691.5208000000002</v>
      </c>
      <c r="Y107" s="2">
        <v>80</v>
      </c>
      <c r="Z107" s="2">
        <v>3.2</v>
      </c>
      <c r="AA107" s="2">
        <v>0</v>
      </c>
      <c r="AB107" s="2">
        <v>0</v>
      </c>
      <c r="AC107" s="2">
        <v>83.2</v>
      </c>
      <c r="AD107" s="5">
        <f t="shared" si="21"/>
        <v>223934.53056000001</v>
      </c>
      <c r="AE107" s="2">
        <v>238228.22400000002</v>
      </c>
      <c r="AF107" s="2" t="s">
        <v>88</v>
      </c>
      <c r="AG107" s="2" t="s">
        <v>75</v>
      </c>
      <c r="AH107" s="2"/>
    </row>
    <row r="108" spans="1:34" ht="24.95" customHeight="1" x14ac:dyDescent="0.25">
      <c r="A108" s="1">
        <v>104</v>
      </c>
      <c r="B108" s="2" t="s">
        <v>89</v>
      </c>
      <c r="C108" s="1" t="s">
        <v>30</v>
      </c>
      <c r="D108" s="2" t="s">
        <v>91</v>
      </c>
      <c r="E108" s="6" t="s">
        <v>184</v>
      </c>
      <c r="F108" s="10" t="s">
        <v>232</v>
      </c>
      <c r="G108" s="5">
        <v>6</v>
      </c>
      <c r="H108" s="11">
        <v>6.83</v>
      </c>
      <c r="I108" s="28">
        <v>0</v>
      </c>
      <c r="J108" s="5">
        <f t="shared" si="16"/>
        <v>6.83</v>
      </c>
      <c r="K108" s="2">
        <v>33</v>
      </c>
      <c r="L108" s="14">
        <v>44365</v>
      </c>
      <c r="M108" s="4">
        <v>44527</v>
      </c>
      <c r="N108" s="2">
        <v>180</v>
      </c>
      <c r="O108" s="5">
        <f t="shared" si="17"/>
        <v>162</v>
      </c>
      <c r="P108" s="2">
        <f t="shared" si="18"/>
        <v>29160</v>
      </c>
      <c r="Q108" s="2">
        <v>2307.4299999999998</v>
      </c>
      <c r="R108" s="2">
        <v>80</v>
      </c>
      <c r="S108" s="5">
        <f t="shared" si="19"/>
        <v>184594.4</v>
      </c>
      <c r="T108" s="57" t="s">
        <v>378</v>
      </c>
      <c r="U108" s="2">
        <v>99.9</v>
      </c>
      <c r="V108" s="2">
        <f t="shared" si="20"/>
        <v>230512.25699999998</v>
      </c>
      <c r="W108" s="2" t="s">
        <v>90</v>
      </c>
      <c r="X108" s="5">
        <v>2145.9099000000001</v>
      </c>
      <c r="Y108" s="2">
        <v>80</v>
      </c>
      <c r="Z108" s="2">
        <v>2.4</v>
      </c>
      <c r="AA108" s="2">
        <v>0</v>
      </c>
      <c r="AB108" s="2">
        <v>0</v>
      </c>
      <c r="AC108" s="2">
        <v>82.4</v>
      </c>
      <c r="AD108" s="5">
        <f t="shared" si="21"/>
        <v>176822.97576000003</v>
      </c>
      <c r="AE108" s="2">
        <v>190132.23199999999</v>
      </c>
      <c r="AF108" s="2" t="s">
        <v>88</v>
      </c>
      <c r="AG108" s="2" t="s">
        <v>75</v>
      </c>
      <c r="AH108" s="2"/>
    </row>
    <row r="109" spans="1:34" ht="24.95" customHeight="1" x14ac:dyDescent="0.25">
      <c r="A109" s="1">
        <v>105</v>
      </c>
      <c r="B109" s="2" t="s">
        <v>89</v>
      </c>
      <c r="C109" s="1" t="s">
        <v>30</v>
      </c>
      <c r="D109" s="2" t="s">
        <v>91</v>
      </c>
      <c r="E109" s="6" t="s">
        <v>62</v>
      </c>
      <c r="F109" s="10" t="s">
        <v>234</v>
      </c>
      <c r="G109" s="5">
        <v>7</v>
      </c>
      <c r="H109" s="11">
        <v>5.98</v>
      </c>
      <c r="I109" s="28">
        <v>0</v>
      </c>
      <c r="J109" s="5">
        <f t="shared" si="16"/>
        <v>5.98</v>
      </c>
      <c r="K109" s="2">
        <v>22</v>
      </c>
      <c r="L109" s="14">
        <v>44365</v>
      </c>
      <c r="M109" s="4">
        <v>44527</v>
      </c>
      <c r="N109" s="2">
        <v>180</v>
      </c>
      <c r="O109" s="5">
        <f t="shared" si="17"/>
        <v>162</v>
      </c>
      <c r="P109" s="2">
        <f t="shared" si="18"/>
        <v>29160</v>
      </c>
      <c r="Q109" s="2">
        <v>1533.6</v>
      </c>
      <c r="R109" s="2">
        <v>80</v>
      </c>
      <c r="S109" s="5">
        <f t="shared" si="19"/>
        <v>122688</v>
      </c>
      <c r="T109" s="57" t="s">
        <v>378</v>
      </c>
      <c r="U109" s="2">
        <v>99.9</v>
      </c>
      <c r="V109" s="2">
        <f t="shared" si="20"/>
        <v>153206.64000000001</v>
      </c>
      <c r="W109" s="2" t="s">
        <v>90</v>
      </c>
      <c r="X109" s="5">
        <v>1441.5839999999998</v>
      </c>
      <c r="Y109" s="2">
        <v>80</v>
      </c>
      <c r="Z109" s="2">
        <v>3.2</v>
      </c>
      <c r="AA109" s="2">
        <v>0</v>
      </c>
      <c r="AB109" s="2">
        <v>0</v>
      </c>
      <c r="AC109" s="2">
        <v>83.2</v>
      </c>
      <c r="AD109" s="5">
        <f t="shared" si="21"/>
        <v>119939.78879999999</v>
      </c>
      <c r="AE109" s="2">
        <v>127595.51999999999</v>
      </c>
      <c r="AF109" s="2" t="s">
        <v>88</v>
      </c>
      <c r="AG109" s="2" t="s">
        <v>75</v>
      </c>
      <c r="AH109" s="2"/>
    </row>
    <row r="110" spans="1:34" ht="24.95" customHeight="1" x14ac:dyDescent="0.25">
      <c r="A110" s="1">
        <v>106</v>
      </c>
      <c r="B110" s="2" t="s">
        <v>89</v>
      </c>
      <c r="C110" s="1" t="s">
        <v>30</v>
      </c>
      <c r="D110" s="2" t="s">
        <v>91</v>
      </c>
      <c r="E110" s="6" t="s">
        <v>64</v>
      </c>
      <c r="F110" s="10" t="s">
        <v>236</v>
      </c>
      <c r="G110" s="5">
        <v>9.5</v>
      </c>
      <c r="H110" s="5">
        <v>7.03</v>
      </c>
      <c r="I110" s="28">
        <v>0</v>
      </c>
      <c r="J110" s="5">
        <f t="shared" si="16"/>
        <v>7.03</v>
      </c>
      <c r="K110" s="2">
        <v>10</v>
      </c>
      <c r="L110" s="14">
        <v>44365</v>
      </c>
      <c r="M110" s="4">
        <v>44527</v>
      </c>
      <c r="N110" s="2">
        <v>180</v>
      </c>
      <c r="O110" s="5">
        <f t="shared" si="17"/>
        <v>162</v>
      </c>
      <c r="P110" s="2">
        <f t="shared" si="18"/>
        <v>29160</v>
      </c>
      <c r="Q110" s="2">
        <v>703.77</v>
      </c>
      <c r="R110" s="2">
        <v>80</v>
      </c>
      <c r="S110" s="5">
        <f t="shared" si="19"/>
        <v>56301.599999999999</v>
      </c>
      <c r="T110" s="57" t="s">
        <v>378</v>
      </c>
      <c r="U110" s="2">
        <v>99.9</v>
      </c>
      <c r="V110" s="2">
        <f t="shared" si="20"/>
        <v>70306.623000000007</v>
      </c>
      <c r="W110" s="2" t="s">
        <v>90</v>
      </c>
      <c r="X110" s="5">
        <v>640.4307</v>
      </c>
      <c r="Y110" s="2">
        <v>80</v>
      </c>
      <c r="Z110" s="2">
        <v>0.8</v>
      </c>
      <c r="AA110" s="2">
        <v>0</v>
      </c>
      <c r="AB110" s="2">
        <v>0</v>
      </c>
      <c r="AC110" s="2">
        <v>80.8</v>
      </c>
      <c r="AD110" s="5">
        <f t="shared" si="21"/>
        <v>51746.800559999996</v>
      </c>
      <c r="AE110" s="2">
        <v>56864.615999999995</v>
      </c>
      <c r="AF110" s="2" t="s">
        <v>88</v>
      </c>
      <c r="AG110" s="2" t="s">
        <v>75</v>
      </c>
      <c r="AH110" s="2"/>
    </row>
    <row r="111" spans="1:34" ht="24.95" customHeight="1" x14ac:dyDescent="0.25">
      <c r="A111" s="1">
        <v>107</v>
      </c>
      <c r="B111" s="2" t="s">
        <v>89</v>
      </c>
      <c r="C111" s="1" t="s">
        <v>30</v>
      </c>
      <c r="D111" s="2" t="s">
        <v>91</v>
      </c>
      <c r="E111" s="6" t="s">
        <v>66</v>
      </c>
      <c r="F111" s="10" t="s">
        <v>238</v>
      </c>
      <c r="G111" s="5">
        <v>7.5</v>
      </c>
      <c r="H111" s="11">
        <v>11.21</v>
      </c>
      <c r="I111" s="28">
        <v>0</v>
      </c>
      <c r="J111" s="5">
        <f t="shared" si="16"/>
        <v>11.21</v>
      </c>
      <c r="K111" s="2">
        <v>43</v>
      </c>
      <c r="L111" s="14">
        <v>44365</v>
      </c>
      <c r="M111" s="4">
        <v>44527</v>
      </c>
      <c r="N111" s="2">
        <v>180</v>
      </c>
      <c r="O111" s="5">
        <f t="shared" si="17"/>
        <v>162</v>
      </c>
      <c r="P111" s="2">
        <f t="shared" si="18"/>
        <v>29160</v>
      </c>
      <c r="Q111" s="2">
        <v>3013.02</v>
      </c>
      <c r="R111" s="2">
        <v>81</v>
      </c>
      <c r="S111" s="5">
        <f t="shared" si="19"/>
        <v>244054.62</v>
      </c>
      <c r="T111" s="57" t="s">
        <v>378</v>
      </c>
      <c r="U111" s="2">
        <v>99.9</v>
      </c>
      <c r="V111" s="2">
        <f t="shared" si="20"/>
        <v>301000.69800000003</v>
      </c>
      <c r="W111" s="2" t="s">
        <v>90</v>
      </c>
      <c r="X111" s="5">
        <v>2832.2388000000001</v>
      </c>
      <c r="Y111" s="2">
        <v>80</v>
      </c>
      <c r="Z111" s="2">
        <v>3.2</v>
      </c>
      <c r="AA111" s="2">
        <v>0</v>
      </c>
      <c r="AB111" s="2">
        <v>0</v>
      </c>
      <c r="AC111" s="2">
        <v>83.2</v>
      </c>
      <c r="AD111" s="5">
        <f t="shared" si="21"/>
        <v>235642.26816000001</v>
      </c>
      <c r="AE111" s="2">
        <v>250683.264</v>
      </c>
      <c r="AF111" s="2" t="s">
        <v>88</v>
      </c>
      <c r="AG111" s="2" t="s">
        <v>75</v>
      </c>
      <c r="AH111" s="2"/>
    </row>
    <row r="112" spans="1:34" ht="24.95" customHeight="1" x14ac:dyDescent="0.25">
      <c r="A112" s="1">
        <v>108</v>
      </c>
      <c r="B112" s="2" t="s">
        <v>89</v>
      </c>
      <c r="C112" s="1" t="s">
        <v>30</v>
      </c>
      <c r="D112" s="2" t="s">
        <v>91</v>
      </c>
      <c r="E112" s="6" t="s">
        <v>67</v>
      </c>
      <c r="F112" s="10" t="s">
        <v>239</v>
      </c>
      <c r="G112" s="5">
        <v>4.5</v>
      </c>
      <c r="H112" s="11">
        <v>3.77</v>
      </c>
      <c r="I112" s="28">
        <v>0</v>
      </c>
      <c r="J112" s="5">
        <f t="shared" si="16"/>
        <v>3.77</v>
      </c>
      <c r="K112" s="2">
        <v>18</v>
      </c>
      <c r="L112" s="14">
        <v>44365</v>
      </c>
      <c r="M112" s="4">
        <v>44527</v>
      </c>
      <c r="N112" s="2">
        <v>180</v>
      </c>
      <c r="O112" s="5">
        <f t="shared" si="17"/>
        <v>162</v>
      </c>
      <c r="P112" s="2">
        <f t="shared" si="18"/>
        <v>29160</v>
      </c>
      <c r="Q112" s="2">
        <v>1237.31</v>
      </c>
      <c r="R112" s="2">
        <v>81</v>
      </c>
      <c r="S112" s="5">
        <f t="shared" si="19"/>
        <v>100222.11</v>
      </c>
      <c r="T112" s="57" t="s">
        <v>378</v>
      </c>
      <c r="U112" s="2">
        <v>99.9</v>
      </c>
      <c r="V112" s="2">
        <f t="shared" si="20"/>
        <v>123607.269</v>
      </c>
      <c r="W112" s="2" t="s">
        <v>90</v>
      </c>
      <c r="X112" s="5">
        <v>1163.0714</v>
      </c>
      <c r="Y112" s="2">
        <v>80</v>
      </c>
      <c r="Z112" s="2">
        <v>3.2</v>
      </c>
      <c r="AA112" s="2">
        <v>0</v>
      </c>
      <c r="AB112" s="2">
        <v>0</v>
      </c>
      <c r="AC112" s="2">
        <v>83.2</v>
      </c>
      <c r="AD112" s="5">
        <f t="shared" si="21"/>
        <v>96767.540480000011</v>
      </c>
      <c r="AE112" s="2">
        <v>102944.192</v>
      </c>
      <c r="AF112" s="2" t="s">
        <v>88</v>
      </c>
      <c r="AG112" s="2" t="s">
        <v>75</v>
      </c>
      <c r="AH112" s="2"/>
    </row>
    <row r="113" spans="1:34" ht="24.95" customHeight="1" x14ac:dyDescent="0.25">
      <c r="A113" s="1">
        <v>109</v>
      </c>
      <c r="B113" s="2" t="s">
        <v>89</v>
      </c>
      <c r="C113" s="1" t="s">
        <v>30</v>
      </c>
      <c r="D113" s="2" t="s">
        <v>91</v>
      </c>
      <c r="E113" s="6" t="s">
        <v>63</v>
      </c>
      <c r="F113" s="2" t="s">
        <v>373</v>
      </c>
      <c r="G113" s="5">
        <v>0</v>
      </c>
      <c r="H113" s="5">
        <v>0</v>
      </c>
      <c r="I113" s="28">
        <v>0</v>
      </c>
      <c r="J113" s="5">
        <f t="shared" si="16"/>
        <v>0</v>
      </c>
      <c r="K113" s="2">
        <v>21</v>
      </c>
      <c r="L113" s="15">
        <v>0</v>
      </c>
      <c r="M113" s="4">
        <v>0</v>
      </c>
      <c r="N113" s="2">
        <v>180</v>
      </c>
      <c r="O113" s="5">
        <f t="shared" si="17"/>
        <v>0</v>
      </c>
      <c r="P113" s="2">
        <f t="shared" si="18"/>
        <v>0</v>
      </c>
      <c r="Q113" s="2">
        <v>1442.18</v>
      </c>
      <c r="R113" s="2">
        <v>84</v>
      </c>
      <c r="S113" s="5">
        <f t="shared" si="19"/>
        <v>121143.12000000001</v>
      </c>
      <c r="T113" s="57" t="s">
        <v>378</v>
      </c>
      <c r="U113" s="2">
        <v>99.9</v>
      </c>
      <c r="V113" s="2">
        <f t="shared" si="20"/>
        <v>144073.78200000001</v>
      </c>
      <c r="W113" s="2" t="s">
        <v>90</v>
      </c>
      <c r="X113" s="5">
        <v>1355.6492000000001</v>
      </c>
      <c r="Y113" s="2">
        <v>80</v>
      </c>
      <c r="Z113" s="2">
        <v>3.2</v>
      </c>
      <c r="AA113" s="2">
        <v>0</v>
      </c>
      <c r="AB113" s="2">
        <v>0</v>
      </c>
      <c r="AC113" s="2">
        <v>83.2</v>
      </c>
      <c r="AD113" s="5">
        <f t="shared" si="21"/>
        <v>112790.01344000001</v>
      </c>
      <c r="AE113" s="2">
        <v>119989.376</v>
      </c>
      <c r="AF113" s="2" t="s">
        <v>88</v>
      </c>
      <c r="AG113" s="2" t="s">
        <v>75</v>
      </c>
      <c r="AH113" s="2" t="s">
        <v>376</v>
      </c>
    </row>
    <row r="114" spans="1:34" ht="24.95" customHeight="1" x14ac:dyDescent="0.25">
      <c r="A114" s="1">
        <v>110</v>
      </c>
      <c r="B114" s="2" t="s">
        <v>89</v>
      </c>
      <c r="C114" s="1" t="s">
        <v>30</v>
      </c>
      <c r="D114" s="2" t="s">
        <v>91</v>
      </c>
      <c r="E114" s="6" t="s">
        <v>34</v>
      </c>
      <c r="F114" s="10" t="s">
        <v>203</v>
      </c>
      <c r="G114" s="5">
        <v>21</v>
      </c>
      <c r="H114" s="5">
        <v>18.190000000000001</v>
      </c>
      <c r="I114" s="28">
        <v>0</v>
      </c>
      <c r="J114" s="5">
        <f t="shared" si="16"/>
        <v>18.190000000000001</v>
      </c>
      <c r="K114" s="2">
        <v>96</v>
      </c>
      <c r="L114" s="14">
        <v>44362</v>
      </c>
      <c r="M114" s="4">
        <v>44539</v>
      </c>
      <c r="N114" s="2">
        <v>180</v>
      </c>
      <c r="O114" s="5">
        <f t="shared" si="17"/>
        <v>177</v>
      </c>
      <c r="P114" s="2">
        <f t="shared" si="18"/>
        <v>31860</v>
      </c>
      <c r="Q114" s="2">
        <v>6712.98</v>
      </c>
      <c r="R114" s="2">
        <v>80</v>
      </c>
      <c r="S114" s="5">
        <f t="shared" si="19"/>
        <v>537038.39999999991</v>
      </c>
      <c r="T114" s="57" t="s">
        <v>378</v>
      </c>
      <c r="U114" s="2">
        <v>99.9</v>
      </c>
      <c r="V114" s="2">
        <f t="shared" si="20"/>
        <v>670626.70200000005</v>
      </c>
      <c r="W114" s="2" t="s">
        <v>90</v>
      </c>
      <c r="X114" s="5">
        <v>6257.6720434959907</v>
      </c>
      <c r="Y114" s="2">
        <v>80</v>
      </c>
      <c r="Z114" s="2">
        <v>2.4</v>
      </c>
      <c r="AA114" s="2">
        <v>0</v>
      </c>
      <c r="AB114" s="2">
        <v>0</v>
      </c>
      <c r="AC114" s="2">
        <v>82.4</v>
      </c>
      <c r="AD114" s="5">
        <f t="shared" si="21"/>
        <v>515632.17638406967</v>
      </c>
      <c r="AE114" s="2">
        <v>553149.55200000003</v>
      </c>
      <c r="AF114" s="2" t="s">
        <v>88</v>
      </c>
      <c r="AG114" s="2" t="s">
        <v>75</v>
      </c>
      <c r="AH114" s="2"/>
    </row>
    <row r="115" spans="1:34" ht="24.95" customHeight="1" x14ac:dyDescent="0.25">
      <c r="A115" s="1">
        <v>111</v>
      </c>
      <c r="B115" s="2" t="s">
        <v>89</v>
      </c>
      <c r="C115" s="1" t="s">
        <v>30</v>
      </c>
      <c r="D115" s="2" t="s">
        <v>91</v>
      </c>
      <c r="E115" s="25" t="s">
        <v>35</v>
      </c>
      <c r="F115" s="10" t="s">
        <v>204</v>
      </c>
      <c r="G115" s="5">
        <v>8.5</v>
      </c>
      <c r="H115" s="5">
        <v>3.57</v>
      </c>
      <c r="I115" s="28">
        <v>0</v>
      </c>
      <c r="J115" s="5">
        <f t="shared" si="16"/>
        <v>3.57</v>
      </c>
      <c r="K115" s="2">
        <v>16</v>
      </c>
      <c r="L115" s="14">
        <v>44362</v>
      </c>
      <c r="M115" s="4">
        <v>44539</v>
      </c>
      <c r="N115" s="2">
        <v>180</v>
      </c>
      <c r="O115" s="5">
        <f t="shared" si="17"/>
        <v>177</v>
      </c>
      <c r="P115" s="2">
        <f t="shared" si="18"/>
        <v>31860</v>
      </c>
      <c r="Q115" s="2">
        <v>1066.32</v>
      </c>
      <c r="R115" s="2">
        <v>83</v>
      </c>
      <c r="S115" s="5">
        <f t="shared" si="19"/>
        <v>88504.56</v>
      </c>
      <c r="T115" s="57" t="s">
        <v>378</v>
      </c>
      <c r="U115" s="2">
        <v>99.9</v>
      </c>
      <c r="V115" s="2">
        <f t="shared" si="20"/>
        <v>106525.368</v>
      </c>
      <c r="W115" s="2" t="s">
        <v>90</v>
      </c>
      <c r="X115" s="5">
        <v>958.29777383346448</v>
      </c>
      <c r="Y115" s="2">
        <v>80</v>
      </c>
      <c r="Z115" s="2">
        <v>0</v>
      </c>
      <c r="AA115" s="2">
        <v>0</v>
      </c>
      <c r="AB115" s="2">
        <v>0</v>
      </c>
      <c r="AC115" s="2">
        <v>80</v>
      </c>
      <c r="AD115" s="5">
        <f t="shared" si="21"/>
        <v>76663.821906677156</v>
      </c>
      <c r="AE115" s="2">
        <v>85305.599999999991</v>
      </c>
      <c r="AF115" s="2" t="s">
        <v>88</v>
      </c>
      <c r="AG115" s="2" t="s">
        <v>75</v>
      </c>
      <c r="AH115" s="2"/>
    </row>
    <row r="116" spans="1:34" ht="24.95" customHeight="1" x14ac:dyDescent="0.25">
      <c r="A116" s="1">
        <v>112</v>
      </c>
      <c r="B116" s="2" t="s">
        <v>89</v>
      </c>
      <c r="C116" s="1" t="s">
        <v>30</v>
      </c>
      <c r="D116" s="2" t="s">
        <v>91</v>
      </c>
      <c r="E116" s="25" t="s">
        <v>47</v>
      </c>
      <c r="F116" s="10" t="s">
        <v>205</v>
      </c>
      <c r="G116" s="5">
        <v>3.5</v>
      </c>
      <c r="H116" s="5">
        <v>2.27</v>
      </c>
      <c r="I116" s="28">
        <v>0</v>
      </c>
      <c r="J116" s="5">
        <f t="shared" si="16"/>
        <v>2.27</v>
      </c>
      <c r="K116" s="2">
        <v>7</v>
      </c>
      <c r="L116" s="15">
        <v>44366</v>
      </c>
      <c r="M116" s="4">
        <v>44539</v>
      </c>
      <c r="N116" s="2">
        <v>180</v>
      </c>
      <c r="O116" s="5">
        <f t="shared" si="17"/>
        <v>173</v>
      </c>
      <c r="P116" s="2">
        <f t="shared" si="18"/>
        <v>31140</v>
      </c>
      <c r="Q116" s="2">
        <v>447.63</v>
      </c>
      <c r="R116" s="2">
        <v>76</v>
      </c>
      <c r="S116" s="5">
        <f t="shared" si="19"/>
        <v>34019.879999999997</v>
      </c>
      <c r="T116" s="57" t="s">
        <v>378</v>
      </c>
      <c r="U116" s="2">
        <v>99.9</v>
      </c>
      <c r="V116" s="2">
        <f t="shared" si="20"/>
        <v>44718.237000000001</v>
      </c>
      <c r="W116" s="2" t="s">
        <v>90</v>
      </c>
      <c r="X116" s="5">
        <v>403.36776732991638</v>
      </c>
      <c r="Y116" s="2">
        <v>76</v>
      </c>
      <c r="Z116" s="2">
        <v>0</v>
      </c>
      <c r="AA116" s="2">
        <v>0</v>
      </c>
      <c r="AB116" s="2">
        <v>0</v>
      </c>
      <c r="AC116" s="2">
        <v>76</v>
      </c>
      <c r="AD116" s="5">
        <f t="shared" si="21"/>
        <v>30655.950317073646</v>
      </c>
      <c r="AE116" s="2">
        <v>34019.879999999997</v>
      </c>
      <c r="AF116" s="2" t="s">
        <v>88</v>
      </c>
      <c r="AG116" s="2" t="s">
        <v>75</v>
      </c>
      <c r="AH116" s="2"/>
    </row>
    <row r="117" spans="1:34" ht="24.95" customHeight="1" x14ac:dyDescent="0.25">
      <c r="A117" s="1">
        <v>113</v>
      </c>
      <c r="B117" s="2" t="s">
        <v>89</v>
      </c>
      <c r="C117" s="1" t="s">
        <v>30</v>
      </c>
      <c r="D117" s="2" t="s">
        <v>91</v>
      </c>
      <c r="E117" s="25" t="s">
        <v>49</v>
      </c>
      <c r="F117" s="10" t="s">
        <v>209</v>
      </c>
      <c r="G117" s="5">
        <v>7</v>
      </c>
      <c r="H117" s="5">
        <v>5.71</v>
      </c>
      <c r="I117" s="28">
        <v>0</v>
      </c>
      <c r="J117" s="5">
        <f t="shared" si="16"/>
        <v>5.71</v>
      </c>
      <c r="K117" s="2">
        <v>22</v>
      </c>
      <c r="L117" s="15">
        <v>44366</v>
      </c>
      <c r="M117" s="4">
        <v>44539</v>
      </c>
      <c r="N117" s="2">
        <v>180</v>
      </c>
      <c r="O117" s="5">
        <f t="shared" si="17"/>
        <v>173</v>
      </c>
      <c r="P117" s="2">
        <f t="shared" si="18"/>
        <v>31140</v>
      </c>
      <c r="Q117" s="2">
        <v>1535.74</v>
      </c>
      <c r="R117" s="2">
        <v>87</v>
      </c>
      <c r="S117" s="5">
        <f t="shared" si="19"/>
        <v>133609.38</v>
      </c>
      <c r="T117" s="57" t="s">
        <v>378</v>
      </c>
      <c r="U117" s="2">
        <v>99.9</v>
      </c>
      <c r="V117" s="2">
        <f t="shared" si="20"/>
        <v>153420.42600000001</v>
      </c>
      <c r="W117" s="2" t="s">
        <v>90</v>
      </c>
      <c r="X117" s="5">
        <v>1424.3366118221397</v>
      </c>
      <c r="Y117" s="2">
        <v>80</v>
      </c>
      <c r="Z117" s="2">
        <v>2.4</v>
      </c>
      <c r="AA117" s="2">
        <v>2</v>
      </c>
      <c r="AB117" s="2">
        <v>0</v>
      </c>
      <c r="AC117" s="2">
        <v>84.4</v>
      </c>
      <c r="AD117" s="5">
        <f t="shared" si="21"/>
        <v>120214.0100377886</v>
      </c>
      <c r="AE117" s="2">
        <v>129616.45600000001</v>
      </c>
      <c r="AF117" s="2" t="s">
        <v>88</v>
      </c>
      <c r="AG117" s="2" t="s">
        <v>75</v>
      </c>
      <c r="AH117" s="2"/>
    </row>
    <row r="118" spans="1:34" ht="24.95" customHeight="1" x14ac:dyDescent="0.25">
      <c r="A118" s="1">
        <v>114</v>
      </c>
      <c r="B118" s="2" t="s">
        <v>89</v>
      </c>
      <c r="C118" s="1" t="s">
        <v>30</v>
      </c>
      <c r="D118" s="2" t="s">
        <v>91</v>
      </c>
      <c r="E118" s="25" t="s">
        <v>367</v>
      </c>
      <c r="F118" s="10" t="s">
        <v>366</v>
      </c>
      <c r="G118" s="5">
        <v>3.5</v>
      </c>
      <c r="H118" s="11">
        <v>2.87</v>
      </c>
      <c r="I118" s="28">
        <v>0</v>
      </c>
      <c r="J118" s="5">
        <f t="shared" si="16"/>
        <v>2.87</v>
      </c>
      <c r="K118" s="2">
        <v>8</v>
      </c>
      <c r="L118" s="15">
        <v>44357</v>
      </c>
      <c r="M118" s="4">
        <v>44539</v>
      </c>
      <c r="N118" s="2">
        <v>180</v>
      </c>
      <c r="O118" s="5">
        <f t="shared" si="17"/>
        <v>182</v>
      </c>
      <c r="P118" s="2">
        <f t="shared" si="18"/>
        <v>32760</v>
      </c>
      <c r="Q118" s="2">
        <v>509.48</v>
      </c>
      <c r="R118" s="2">
        <v>91</v>
      </c>
      <c r="S118" s="5">
        <f t="shared" si="19"/>
        <v>46362.68</v>
      </c>
      <c r="T118" s="57" t="s">
        <v>378</v>
      </c>
      <c r="U118" s="2">
        <v>99.9</v>
      </c>
      <c r="V118" s="2">
        <f t="shared" si="20"/>
        <v>50897.052000000003</v>
      </c>
      <c r="W118" s="2" t="s">
        <v>90</v>
      </c>
      <c r="X118" s="5">
        <v>450.38912963714307</v>
      </c>
      <c r="Y118" s="2">
        <v>80</v>
      </c>
      <c r="Z118" s="2">
        <v>0</v>
      </c>
      <c r="AA118" s="2">
        <v>2</v>
      </c>
      <c r="AB118" s="2">
        <v>0</v>
      </c>
      <c r="AC118" s="2">
        <v>82</v>
      </c>
      <c r="AD118" s="5">
        <f t="shared" si="21"/>
        <v>36931.908630245729</v>
      </c>
      <c r="AE118" s="2">
        <v>41777.360000000001</v>
      </c>
      <c r="AF118" s="2" t="s">
        <v>88</v>
      </c>
      <c r="AG118" s="2" t="s">
        <v>75</v>
      </c>
      <c r="AH118" s="2"/>
    </row>
    <row r="119" spans="1:34" ht="24.95" customHeight="1" x14ac:dyDescent="0.25">
      <c r="A119" s="1">
        <v>115</v>
      </c>
      <c r="B119" s="2" t="s">
        <v>89</v>
      </c>
      <c r="C119" s="1" t="s">
        <v>29</v>
      </c>
      <c r="D119" s="2" t="s">
        <v>91</v>
      </c>
      <c r="E119" s="6" t="s">
        <v>100</v>
      </c>
      <c r="F119" s="10" t="s">
        <v>214</v>
      </c>
      <c r="G119" s="5">
        <v>2.5</v>
      </c>
      <c r="H119" s="5">
        <v>2.5499999999999998</v>
      </c>
      <c r="I119" s="28">
        <v>0</v>
      </c>
      <c r="J119" s="5">
        <f t="shared" si="16"/>
        <v>2.5499999999999998</v>
      </c>
      <c r="K119" s="2">
        <v>15</v>
      </c>
      <c r="L119" s="14">
        <v>44367</v>
      </c>
      <c r="M119" s="4">
        <v>44526</v>
      </c>
      <c r="N119" s="2">
        <v>180</v>
      </c>
      <c r="O119" s="5">
        <f t="shared" si="17"/>
        <v>159</v>
      </c>
      <c r="P119" s="2">
        <f t="shared" si="18"/>
        <v>28620</v>
      </c>
      <c r="Q119" s="2">
        <v>1011.01</v>
      </c>
      <c r="R119" s="2">
        <v>90</v>
      </c>
      <c r="S119" s="5">
        <f t="shared" si="19"/>
        <v>90990.9</v>
      </c>
      <c r="T119" s="57" t="s">
        <v>378</v>
      </c>
      <c r="U119" s="2">
        <v>99.9</v>
      </c>
      <c r="V119" s="2">
        <f t="shared" si="20"/>
        <v>100999.899</v>
      </c>
      <c r="W119" s="2" t="s">
        <v>90</v>
      </c>
      <c r="X119" s="5">
        <v>929.37474493142258</v>
      </c>
      <c r="Y119" s="2">
        <v>80</v>
      </c>
      <c r="Z119" s="2">
        <v>1.6</v>
      </c>
      <c r="AA119" s="2">
        <v>2</v>
      </c>
      <c r="AB119" s="2">
        <v>0</v>
      </c>
      <c r="AC119" s="2">
        <v>83.6</v>
      </c>
      <c r="AD119" s="5">
        <f t="shared" si="21"/>
        <v>77695.728676266925</v>
      </c>
      <c r="AE119" s="2">
        <v>84520.435999999987</v>
      </c>
      <c r="AF119" s="2" t="s">
        <v>88</v>
      </c>
      <c r="AG119" s="2" t="s">
        <v>75</v>
      </c>
      <c r="AH119" s="2"/>
    </row>
    <row r="120" spans="1:34" ht="24.95" customHeight="1" x14ac:dyDescent="0.25">
      <c r="A120" s="1">
        <v>116</v>
      </c>
      <c r="B120" s="2" t="s">
        <v>89</v>
      </c>
      <c r="C120" s="1" t="s">
        <v>30</v>
      </c>
      <c r="D120" s="2" t="s">
        <v>91</v>
      </c>
      <c r="E120" s="6" t="s">
        <v>63</v>
      </c>
      <c r="F120" s="10" t="s">
        <v>235</v>
      </c>
      <c r="G120" s="5">
        <v>18</v>
      </c>
      <c r="H120" s="11">
        <v>16.239999999999998</v>
      </c>
      <c r="I120" s="28">
        <v>0</v>
      </c>
      <c r="J120" s="5">
        <f t="shared" si="16"/>
        <v>16.239999999999998</v>
      </c>
      <c r="K120" s="2">
        <v>57</v>
      </c>
      <c r="L120" s="14">
        <v>44365</v>
      </c>
      <c r="M120" s="4">
        <v>44527</v>
      </c>
      <c r="N120" s="2">
        <v>180</v>
      </c>
      <c r="O120" s="5">
        <f t="shared" si="17"/>
        <v>162</v>
      </c>
      <c r="P120" s="2">
        <f t="shared" si="18"/>
        <v>29160</v>
      </c>
      <c r="Q120" s="2">
        <v>3952.03</v>
      </c>
      <c r="R120" s="2">
        <v>80</v>
      </c>
      <c r="S120" s="5">
        <f t="shared" si="19"/>
        <v>316162.40000000002</v>
      </c>
      <c r="T120" s="57" t="s">
        <v>378</v>
      </c>
      <c r="U120" s="2">
        <v>99.9</v>
      </c>
      <c r="V120" s="2">
        <f t="shared" si="20"/>
        <v>394807.79700000002</v>
      </c>
      <c r="W120" s="2" t="s">
        <v>90</v>
      </c>
      <c r="X120" s="5">
        <v>3714.9081999999999</v>
      </c>
      <c r="Y120" s="2">
        <v>80</v>
      </c>
      <c r="Z120" s="2">
        <v>3.2</v>
      </c>
      <c r="AA120" s="2">
        <v>0</v>
      </c>
      <c r="AB120" s="2">
        <v>0</v>
      </c>
      <c r="AC120" s="2">
        <v>83.2</v>
      </c>
      <c r="AD120" s="5">
        <f t="shared" si="21"/>
        <v>309080.36223999999</v>
      </c>
      <c r="AE120" s="2">
        <v>328808.89600000001</v>
      </c>
      <c r="AF120" s="2" t="s">
        <v>88</v>
      </c>
      <c r="AG120" s="2" t="s">
        <v>75</v>
      </c>
      <c r="AH120" s="2"/>
    </row>
    <row r="121" spans="1:34" ht="24.95" customHeight="1" x14ac:dyDescent="0.25">
      <c r="A121" s="1">
        <v>117</v>
      </c>
      <c r="B121" s="2" t="s">
        <v>89</v>
      </c>
      <c r="C121" s="1" t="s">
        <v>29</v>
      </c>
      <c r="D121" s="2" t="s">
        <v>91</v>
      </c>
      <c r="E121" s="25" t="s">
        <v>152</v>
      </c>
      <c r="F121" s="10" t="s">
        <v>259</v>
      </c>
      <c r="G121" s="5">
        <v>4.5</v>
      </c>
      <c r="H121" s="5">
        <v>2.95</v>
      </c>
      <c r="I121" s="28">
        <v>0</v>
      </c>
      <c r="J121" s="5">
        <f t="shared" si="16"/>
        <v>2.95</v>
      </c>
      <c r="K121" s="2">
        <v>10</v>
      </c>
      <c r="L121" s="15">
        <v>44362</v>
      </c>
      <c r="M121" s="4">
        <v>44526</v>
      </c>
      <c r="N121" s="2">
        <v>180</v>
      </c>
      <c r="O121" s="5">
        <f t="shared" si="17"/>
        <v>164</v>
      </c>
      <c r="P121" s="2">
        <f t="shared" si="18"/>
        <v>29520</v>
      </c>
      <c r="Q121" s="2">
        <v>678.53</v>
      </c>
      <c r="R121" s="2">
        <v>80</v>
      </c>
      <c r="S121" s="5">
        <f t="shared" si="19"/>
        <v>54282.399999999994</v>
      </c>
      <c r="T121" s="57" t="s">
        <v>378</v>
      </c>
      <c r="U121" s="2">
        <v>99.9</v>
      </c>
      <c r="V121" s="2">
        <f t="shared" si="20"/>
        <v>67785.146999999997</v>
      </c>
      <c r="W121" s="2" t="s">
        <v>90</v>
      </c>
      <c r="X121" s="5">
        <v>396.53792020332895</v>
      </c>
      <c r="Y121" s="2">
        <v>80</v>
      </c>
      <c r="Z121" s="2">
        <v>-4</v>
      </c>
      <c r="AA121" s="2">
        <v>0</v>
      </c>
      <c r="AB121" s="2">
        <v>0</v>
      </c>
      <c r="AC121" s="2">
        <v>76</v>
      </c>
      <c r="AD121" s="5">
        <f t="shared" si="21"/>
        <v>30136.881935452999</v>
      </c>
      <c r="AE121" s="2">
        <v>51568.28</v>
      </c>
      <c r="AF121" s="2" t="s">
        <v>88</v>
      </c>
      <c r="AG121" s="2" t="s">
        <v>75</v>
      </c>
      <c r="AH121" s="2"/>
    </row>
    <row r="122" spans="1:34" ht="24.95" customHeight="1" x14ac:dyDescent="0.25">
      <c r="A122" s="1">
        <v>118</v>
      </c>
      <c r="B122" s="2" t="s">
        <v>89</v>
      </c>
      <c r="C122" s="1" t="s">
        <v>29</v>
      </c>
      <c r="D122" s="2" t="s">
        <v>91</v>
      </c>
      <c r="E122" s="25" t="s">
        <v>151</v>
      </c>
      <c r="F122" s="10" t="s">
        <v>262</v>
      </c>
      <c r="G122" s="5">
        <v>3.5</v>
      </c>
      <c r="H122" s="5">
        <v>2.9</v>
      </c>
      <c r="I122" s="28">
        <v>0</v>
      </c>
      <c r="J122" s="5">
        <f t="shared" si="16"/>
        <v>2.9</v>
      </c>
      <c r="K122" s="2">
        <v>14</v>
      </c>
      <c r="L122" s="15">
        <v>44362</v>
      </c>
      <c r="M122" s="4">
        <v>44526</v>
      </c>
      <c r="N122" s="2">
        <v>180</v>
      </c>
      <c r="O122" s="5">
        <f t="shared" si="17"/>
        <v>164</v>
      </c>
      <c r="P122" s="2">
        <f t="shared" si="18"/>
        <v>29520</v>
      </c>
      <c r="Q122" s="2">
        <v>936.5</v>
      </c>
      <c r="R122" s="2">
        <v>80</v>
      </c>
      <c r="S122" s="5">
        <f t="shared" si="19"/>
        <v>74920</v>
      </c>
      <c r="T122" s="57" t="s">
        <v>378</v>
      </c>
      <c r="U122" s="2">
        <v>99.9</v>
      </c>
      <c r="V122" s="2">
        <f t="shared" si="20"/>
        <v>93556.35</v>
      </c>
      <c r="W122" s="2" t="s">
        <v>90</v>
      </c>
      <c r="X122" s="5">
        <v>827.18837011609969</v>
      </c>
      <c r="Y122" s="2">
        <v>80</v>
      </c>
      <c r="Z122" s="2">
        <v>0</v>
      </c>
      <c r="AA122" s="2">
        <v>0</v>
      </c>
      <c r="AB122" s="2">
        <v>0</v>
      </c>
      <c r="AC122" s="2">
        <v>80</v>
      </c>
      <c r="AD122" s="5">
        <f t="shared" si="21"/>
        <v>66175.069609287981</v>
      </c>
      <c r="AE122" s="2">
        <v>74920</v>
      </c>
      <c r="AF122" s="2" t="s">
        <v>88</v>
      </c>
      <c r="AG122" s="2" t="s">
        <v>75</v>
      </c>
      <c r="AH122" s="2"/>
    </row>
    <row r="123" spans="1:34" ht="24.95" customHeight="1" x14ac:dyDescent="0.25">
      <c r="A123" s="1">
        <v>119</v>
      </c>
      <c r="B123" s="2" t="s">
        <v>89</v>
      </c>
      <c r="C123" s="1" t="s">
        <v>29</v>
      </c>
      <c r="D123" s="2" t="s">
        <v>91</v>
      </c>
      <c r="E123" s="25" t="s">
        <v>150</v>
      </c>
      <c r="F123" s="10" t="s">
        <v>267</v>
      </c>
      <c r="G123" s="5">
        <v>3.5</v>
      </c>
      <c r="H123" s="5">
        <v>3.66</v>
      </c>
      <c r="I123" s="28">
        <v>0</v>
      </c>
      <c r="J123" s="5">
        <f t="shared" si="16"/>
        <v>3.66</v>
      </c>
      <c r="K123" s="2">
        <v>15</v>
      </c>
      <c r="L123" s="15">
        <v>44365</v>
      </c>
      <c r="M123" s="4">
        <v>44526</v>
      </c>
      <c r="N123" s="2">
        <v>180</v>
      </c>
      <c r="O123" s="5">
        <f t="shared" si="17"/>
        <v>161</v>
      </c>
      <c r="P123" s="2">
        <f t="shared" si="18"/>
        <v>28980</v>
      </c>
      <c r="Q123" s="2">
        <v>1016.02</v>
      </c>
      <c r="R123" s="2">
        <v>80</v>
      </c>
      <c r="S123" s="5">
        <f t="shared" si="19"/>
        <v>81281.600000000006</v>
      </c>
      <c r="T123" s="57" t="s">
        <v>378</v>
      </c>
      <c r="U123" s="2">
        <v>99.9</v>
      </c>
      <c r="V123" s="2">
        <f t="shared" si="20"/>
        <v>101500.398</v>
      </c>
      <c r="W123" s="2" t="s">
        <v>90</v>
      </c>
      <c r="X123" s="5">
        <v>680.18725938250134</v>
      </c>
      <c r="Y123" s="2">
        <v>80</v>
      </c>
      <c r="Z123" s="2">
        <v>-4</v>
      </c>
      <c r="AA123" s="2">
        <v>0</v>
      </c>
      <c r="AB123" s="2">
        <v>0</v>
      </c>
      <c r="AC123" s="2">
        <v>76</v>
      </c>
      <c r="AD123" s="5">
        <f t="shared" si="21"/>
        <v>51694.231713070105</v>
      </c>
      <c r="AE123" s="2">
        <v>77217.52</v>
      </c>
      <c r="AF123" s="2" t="s">
        <v>88</v>
      </c>
      <c r="AG123" s="2" t="s">
        <v>75</v>
      </c>
      <c r="AH123" s="2"/>
    </row>
    <row r="124" spans="1:34" ht="24.95" customHeight="1" x14ac:dyDescent="0.25">
      <c r="A124" s="1">
        <v>120</v>
      </c>
      <c r="B124" s="2" t="s">
        <v>89</v>
      </c>
      <c r="C124" s="1" t="s">
        <v>30</v>
      </c>
      <c r="D124" s="2" t="s">
        <v>91</v>
      </c>
      <c r="E124" s="25" t="s">
        <v>195</v>
      </c>
      <c r="F124" s="10" t="s">
        <v>271</v>
      </c>
      <c r="G124" s="5">
        <v>8.5</v>
      </c>
      <c r="H124" s="5">
        <v>8.65</v>
      </c>
      <c r="I124" s="28">
        <v>0</v>
      </c>
      <c r="J124" s="5">
        <f t="shared" si="16"/>
        <v>8.65</v>
      </c>
      <c r="K124" s="2">
        <v>42</v>
      </c>
      <c r="L124" s="15">
        <v>44361</v>
      </c>
      <c r="M124" s="4">
        <v>44526</v>
      </c>
      <c r="N124" s="2">
        <v>180</v>
      </c>
      <c r="O124" s="5">
        <f t="shared" si="17"/>
        <v>165</v>
      </c>
      <c r="P124" s="2">
        <f t="shared" si="18"/>
        <v>29700</v>
      </c>
      <c r="Q124" s="2">
        <v>2936.83</v>
      </c>
      <c r="R124" s="2">
        <v>80</v>
      </c>
      <c r="S124" s="5">
        <f t="shared" si="19"/>
        <v>234946.4</v>
      </c>
      <c r="T124" s="57" t="s">
        <v>378</v>
      </c>
      <c r="U124" s="2">
        <v>99.9</v>
      </c>
      <c r="V124" s="2">
        <f t="shared" si="20"/>
        <v>293389.31699999998</v>
      </c>
      <c r="W124" s="2" t="s">
        <v>90</v>
      </c>
      <c r="X124" s="5">
        <v>2610.7574386629226</v>
      </c>
      <c r="Y124" s="2">
        <v>80</v>
      </c>
      <c r="Z124" s="2">
        <v>0</v>
      </c>
      <c r="AA124" s="2">
        <v>0</v>
      </c>
      <c r="AB124" s="2">
        <v>0</v>
      </c>
      <c r="AC124" s="2">
        <v>80</v>
      </c>
      <c r="AD124" s="5">
        <f t="shared" si="21"/>
        <v>208860.5950930338</v>
      </c>
      <c r="AE124" s="2">
        <v>234946.4</v>
      </c>
      <c r="AF124" s="2" t="s">
        <v>88</v>
      </c>
      <c r="AG124" s="2" t="s">
        <v>75</v>
      </c>
      <c r="AH124" s="2"/>
    </row>
    <row r="125" spans="1:34" ht="24.95" customHeight="1" x14ac:dyDescent="0.25">
      <c r="A125" s="1">
        <v>121</v>
      </c>
      <c r="B125" s="2" t="s">
        <v>89</v>
      </c>
      <c r="C125" s="1" t="s">
        <v>30</v>
      </c>
      <c r="D125" s="2" t="s">
        <v>91</v>
      </c>
      <c r="E125" s="25" t="s">
        <v>37</v>
      </c>
      <c r="F125" s="2" t="s">
        <v>369</v>
      </c>
      <c r="G125" s="5">
        <v>0</v>
      </c>
      <c r="H125" s="5">
        <v>0</v>
      </c>
      <c r="I125" s="28">
        <v>0</v>
      </c>
      <c r="J125" s="5">
        <f t="shared" si="16"/>
        <v>0</v>
      </c>
      <c r="K125" s="2">
        <v>21</v>
      </c>
      <c r="L125" s="15">
        <v>0</v>
      </c>
      <c r="M125" s="4">
        <v>0</v>
      </c>
      <c r="N125" s="2">
        <v>180</v>
      </c>
      <c r="O125" s="5">
        <f t="shared" si="17"/>
        <v>0</v>
      </c>
      <c r="P125" s="2">
        <f t="shared" si="18"/>
        <v>0</v>
      </c>
      <c r="Q125" s="2">
        <v>1449.42</v>
      </c>
      <c r="R125" s="2">
        <v>80</v>
      </c>
      <c r="S125" s="5">
        <f t="shared" si="19"/>
        <v>115953.60000000001</v>
      </c>
      <c r="T125" s="57" t="s">
        <v>378</v>
      </c>
      <c r="U125" s="2">
        <v>99.9</v>
      </c>
      <c r="V125" s="2">
        <f t="shared" si="20"/>
        <v>144797.05800000002</v>
      </c>
      <c r="W125" s="2" t="s">
        <v>90</v>
      </c>
      <c r="X125" s="5">
        <v>1194.8120997219025</v>
      </c>
      <c r="Y125" s="2">
        <v>80</v>
      </c>
      <c r="Z125" s="2">
        <v>0</v>
      </c>
      <c r="AA125" s="2">
        <v>0</v>
      </c>
      <c r="AB125" s="2">
        <v>0</v>
      </c>
      <c r="AC125" s="2">
        <v>80</v>
      </c>
      <c r="AD125" s="5">
        <f t="shared" si="21"/>
        <v>95584.967977752211</v>
      </c>
      <c r="AE125" s="2">
        <v>115953.60000000001</v>
      </c>
      <c r="AF125" s="2" t="s">
        <v>88</v>
      </c>
      <c r="AG125" s="2" t="s">
        <v>75</v>
      </c>
      <c r="AH125" s="2" t="s">
        <v>376</v>
      </c>
    </row>
    <row r="126" spans="1:34" ht="24.95" customHeight="1" x14ac:dyDescent="0.25">
      <c r="A126" s="1">
        <v>122</v>
      </c>
      <c r="B126" s="2" t="s">
        <v>89</v>
      </c>
      <c r="C126" s="1" t="s">
        <v>30</v>
      </c>
      <c r="D126" s="2" t="s">
        <v>91</v>
      </c>
      <c r="E126" s="25" t="s">
        <v>185</v>
      </c>
      <c r="F126" s="10" t="s">
        <v>227</v>
      </c>
      <c r="G126" s="5">
        <v>6.5</v>
      </c>
      <c r="H126" s="11">
        <v>3.37</v>
      </c>
      <c r="I126" s="28">
        <v>0</v>
      </c>
      <c r="J126" s="5">
        <f t="shared" si="16"/>
        <v>3.37</v>
      </c>
      <c r="K126" s="2">
        <v>11</v>
      </c>
      <c r="L126" s="14">
        <v>44365</v>
      </c>
      <c r="M126" s="4">
        <v>44527</v>
      </c>
      <c r="N126" s="2">
        <v>180</v>
      </c>
      <c r="O126" s="5">
        <f t="shared" si="17"/>
        <v>162</v>
      </c>
      <c r="P126" s="2">
        <f t="shared" si="18"/>
        <v>29160</v>
      </c>
      <c r="Q126" s="2">
        <v>723.51</v>
      </c>
      <c r="R126" s="2">
        <v>81</v>
      </c>
      <c r="S126" s="5">
        <f t="shared" si="19"/>
        <v>58604.31</v>
      </c>
      <c r="T126" s="57" t="s">
        <v>378</v>
      </c>
      <c r="U126" s="2">
        <v>99.9</v>
      </c>
      <c r="V126" s="2">
        <f t="shared" si="20"/>
        <v>72278.649000000005</v>
      </c>
      <c r="W126" s="2" t="s">
        <v>90</v>
      </c>
      <c r="X126" s="5">
        <v>680.09940000000006</v>
      </c>
      <c r="Y126" s="2">
        <v>80</v>
      </c>
      <c r="Z126" s="2">
        <v>3.2</v>
      </c>
      <c r="AA126" s="2">
        <v>0</v>
      </c>
      <c r="AB126" s="2">
        <v>0</v>
      </c>
      <c r="AC126" s="2">
        <v>83.2</v>
      </c>
      <c r="AD126" s="5">
        <f t="shared" si="21"/>
        <v>56584.270080000009</v>
      </c>
      <c r="AE126" s="2">
        <v>60196.031999999999</v>
      </c>
      <c r="AF126" s="2" t="s">
        <v>88</v>
      </c>
      <c r="AG126" s="2" t="s">
        <v>75</v>
      </c>
      <c r="AH126" s="2"/>
    </row>
    <row r="127" spans="1:34" ht="24.95" customHeight="1" x14ac:dyDescent="0.25">
      <c r="A127" s="1">
        <v>123</v>
      </c>
      <c r="B127" s="2" t="s">
        <v>89</v>
      </c>
      <c r="C127" s="1" t="s">
        <v>30</v>
      </c>
      <c r="D127" s="2" t="s">
        <v>91</v>
      </c>
      <c r="E127" s="6" t="s">
        <v>59</v>
      </c>
      <c r="F127" s="10" t="s">
        <v>230</v>
      </c>
      <c r="G127" s="5">
        <v>8.5</v>
      </c>
      <c r="H127" s="11">
        <v>8.26</v>
      </c>
      <c r="I127" s="28">
        <v>0</v>
      </c>
      <c r="J127" s="5">
        <f t="shared" si="16"/>
        <v>8.26</v>
      </c>
      <c r="K127" s="2">
        <v>44</v>
      </c>
      <c r="L127" s="14">
        <v>44365</v>
      </c>
      <c r="M127" s="4">
        <v>44527</v>
      </c>
      <c r="N127" s="2">
        <v>180</v>
      </c>
      <c r="O127" s="5">
        <f t="shared" si="17"/>
        <v>162</v>
      </c>
      <c r="P127" s="2">
        <f t="shared" si="18"/>
        <v>29160</v>
      </c>
      <c r="Q127" s="2">
        <v>3087.34</v>
      </c>
      <c r="R127" s="2">
        <v>75</v>
      </c>
      <c r="S127" s="5">
        <f t="shared" si="19"/>
        <v>231550.5</v>
      </c>
      <c r="T127" s="57" t="s">
        <v>392</v>
      </c>
      <c r="U127" s="2">
        <v>99.9</v>
      </c>
      <c r="V127" s="2">
        <f t="shared" si="20"/>
        <v>308425.266</v>
      </c>
      <c r="W127" s="2" t="s">
        <v>90</v>
      </c>
      <c r="X127" s="5">
        <v>2890.5526753027366</v>
      </c>
      <c r="Y127" s="2">
        <v>80</v>
      </c>
      <c r="Z127" s="2">
        <v>3.2</v>
      </c>
      <c r="AA127" s="2">
        <v>-4</v>
      </c>
      <c r="AB127" s="2">
        <v>0</v>
      </c>
      <c r="AC127" s="2">
        <v>79.2</v>
      </c>
      <c r="AD127" s="5">
        <f t="shared" si="21"/>
        <v>228931.77188397673</v>
      </c>
      <c r="AE127" s="2">
        <v>244517.32800000001</v>
      </c>
      <c r="AF127" s="2" t="s">
        <v>88</v>
      </c>
      <c r="AG127" s="2" t="s">
        <v>75</v>
      </c>
      <c r="AH127" s="2"/>
    </row>
    <row r="128" spans="1:34" ht="24.95" customHeight="1" x14ac:dyDescent="0.25">
      <c r="A128" s="1">
        <v>124</v>
      </c>
      <c r="B128" s="2" t="s">
        <v>89</v>
      </c>
      <c r="C128" s="1" t="s">
        <v>30</v>
      </c>
      <c r="D128" s="2" t="s">
        <v>91</v>
      </c>
      <c r="E128" s="6" t="s">
        <v>61</v>
      </c>
      <c r="F128" s="10" t="s">
        <v>233</v>
      </c>
      <c r="G128" s="5">
        <v>7</v>
      </c>
      <c r="H128" s="11">
        <v>5.18</v>
      </c>
      <c r="I128" s="28">
        <v>0</v>
      </c>
      <c r="J128" s="5">
        <f t="shared" si="16"/>
        <v>5.18</v>
      </c>
      <c r="K128" s="2">
        <v>26</v>
      </c>
      <c r="L128" s="14">
        <v>44365</v>
      </c>
      <c r="M128" s="4">
        <v>44527</v>
      </c>
      <c r="N128" s="2">
        <v>180</v>
      </c>
      <c r="O128" s="5">
        <f t="shared" si="17"/>
        <v>162</v>
      </c>
      <c r="P128" s="2">
        <f t="shared" si="18"/>
        <v>29160</v>
      </c>
      <c r="Q128" s="2">
        <v>1823.92</v>
      </c>
      <c r="R128" s="2">
        <v>81</v>
      </c>
      <c r="S128" s="5">
        <f t="shared" si="19"/>
        <v>147737.52000000002</v>
      </c>
      <c r="T128" s="2" t="s">
        <v>378</v>
      </c>
      <c r="U128" s="2">
        <v>99.9</v>
      </c>
      <c r="V128" s="2">
        <f t="shared" si="20"/>
        <v>182209.60800000001</v>
      </c>
      <c r="W128" s="2" t="s">
        <v>90</v>
      </c>
      <c r="X128" s="5">
        <v>1714.4848000000002</v>
      </c>
      <c r="Y128" s="2">
        <v>80</v>
      </c>
      <c r="Z128" s="2">
        <v>3.2</v>
      </c>
      <c r="AA128" s="2">
        <v>0</v>
      </c>
      <c r="AB128" s="2">
        <v>0</v>
      </c>
      <c r="AC128" s="2">
        <v>83.2</v>
      </c>
      <c r="AD128" s="5">
        <f t="shared" si="21"/>
        <v>142645.13536000001</v>
      </c>
      <c r="AE128" s="2">
        <v>151750.144</v>
      </c>
      <c r="AF128" s="2" t="s">
        <v>88</v>
      </c>
      <c r="AG128" s="2" t="s">
        <v>75</v>
      </c>
      <c r="AH128" s="2"/>
    </row>
    <row r="129" spans="1:34" ht="24.95" customHeight="1" x14ac:dyDescent="0.25">
      <c r="A129" s="1">
        <v>125</v>
      </c>
      <c r="B129" s="2" t="s">
        <v>89</v>
      </c>
      <c r="C129" s="1" t="s">
        <v>30</v>
      </c>
      <c r="D129" s="2" t="s">
        <v>91</v>
      </c>
      <c r="E129" s="6" t="s">
        <v>65</v>
      </c>
      <c r="F129" s="10" t="s">
        <v>237</v>
      </c>
      <c r="G129" s="5">
        <v>18</v>
      </c>
      <c r="H129" s="11">
        <v>12.98</v>
      </c>
      <c r="I129" s="28">
        <v>0</v>
      </c>
      <c r="J129" s="5">
        <f t="shared" si="16"/>
        <v>12.98</v>
      </c>
      <c r="K129" s="2">
        <v>48</v>
      </c>
      <c r="L129" s="14">
        <v>44365</v>
      </c>
      <c r="M129" s="4">
        <v>44527</v>
      </c>
      <c r="N129" s="2">
        <v>180</v>
      </c>
      <c r="O129" s="5">
        <f t="shared" si="17"/>
        <v>162</v>
      </c>
      <c r="P129" s="2">
        <f t="shared" si="18"/>
        <v>29160</v>
      </c>
      <c r="Q129" s="2">
        <v>3314.2</v>
      </c>
      <c r="R129" s="2">
        <v>84</v>
      </c>
      <c r="S129" s="5">
        <f t="shared" si="19"/>
        <v>278392.8</v>
      </c>
      <c r="T129" s="2" t="s">
        <v>378</v>
      </c>
      <c r="U129" s="2">
        <v>99.9</v>
      </c>
      <c r="V129" s="2">
        <f t="shared" si="20"/>
        <v>331088.58</v>
      </c>
      <c r="W129" s="2" t="s">
        <v>90</v>
      </c>
      <c r="X129" s="5">
        <v>3099.2989302080114</v>
      </c>
      <c r="Y129" s="2">
        <v>80</v>
      </c>
      <c r="Z129" s="2">
        <v>3.2</v>
      </c>
      <c r="AA129" s="2">
        <v>0</v>
      </c>
      <c r="AB129" s="2">
        <v>0</v>
      </c>
      <c r="AC129" s="2">
        <v>83.2</v>
      </c>
      <c r="AD129" s="5">
        <f t="shared" si="21"/>
        <v>257861.67099330656</v>
      </c>
      <c r="AE129" s="2">
        <v>275741.44</v>
      </c>
      <c r="AF129" s="2" t="s">
        <v>88</v>
      </c>
      <c r="AG129" s="2" t="s">
        <v>75</v>
      </c>
      <c r="AH129" s="2"/>
    </row>
    <row r="130" spans="1:34" ht="24.95" customHeight="1" x14ac:dyDescent="0.25">
      <c r="A130" s="1">
        <v>126</v>
      </c>
      <c r="B130" s="2" t="s">
        <v>89</v>
      </c>
      <c r="C130" s="1" t="s">
        <v>29</v>
      </c>
      <c r="D130" s="2" t="s">
        <v>91</v>
      </c>
      <c r="E130" s="25" t="s">
        <v>170</v>
      </c>
      <c r="F130" s="10" t="s">
        <v>242</v>
      </c>
      <c r="G130" s="5">
        <v>28.5</v>
      </c>
      <c r="H130" s="5">
        <v>12.14</v>
      </c>
      <c r="I130" s="28">
        <v>0</v>
      </c>
      <c r="J130" s="5">
        <f t="shared" si="16"/>
        <v>12.14</v>
      </c>
      <c r="K130" s="2">
        <v>51</v>
      </c>
      <c r="L130" s="15">
        <v>44352</v>
      </c>
      <c r="M130" s="4">
        <v>44522</v>
      </c>
      <c r="N130" s="2">
        <v>180</v>
      </c>
      <c r="O130" s="5">
        <f t="shared" si="17"/>
        <v>170</v>
      </c>
      <c r="P130" s="2">
        <f t="shared" si="18"/>
        <v>30600</v>
      </c>
      <c r="Q130" s="2">
        <v>3575.34</v>
      </c>
      <c r="R130" s="2">
        <v>80</v>
      </c>
      <c r="S130" s="5">
        <f t="shared" si="19"/>
        <v>286027.2</v>
      </c>
      <c r="T130" s="2" t="s">
        <v>378</v>
      </c>
      <c r="U130" s="2">
        <v>99.9</v>
      </c>
      <c r="V130" s="2">
        <f t="shared" si="20"/>
        <v>357176.46600000001</v>
      </c>
      <c r="W130" s="2" t="s">
        <v>90</v>
      </c>
      <c r="X130" s="5">
        <v>2931.7788</v>
      </c>
      <c r="Y130" s="2">
        <v>80</v>
      </c>
      <c r="Z130" s="2">
        <v>0</v>
      </c>
      <c r="AA130" s="2">
        <v>0</v>
      </c>
      <c r="AB130" s="2">
        <v>0</v>
      </c>
      <c r="AC130" s="2">
        <v>80</v>
      </c>
      <c r="AD130" s="5">
        <f t="shared" si="21"/>
        <v>234542.304</v>
      </c>
      <c r="AE130" s="2">
        <v>286027.2</v>
      </c>
      <c r="AF130" s="2" t="s">
        <v>88</v>
      </c>
      <c r="AG130" s="2" t="s">
        <v>75</v>
      </c>
      <c r="AH130" s="2"/>
    </row>
    <row r="131" spans="1:34" ht="24.95" customHeight="1" x14ac:dyDescent="0.25">
      <c r="A131" s="1">
        <v>127</v>
      </c>
      <c r="B131" s="2" t="s">
        <v>89</v>
      </c>
      <c r="C131" s="1" t="s">
        <v>29</v>
      </c>
      <c r="D131" s="2" t="s">
        <v>91</v>
      </c>
      <c r="E131" s="25" t="s">
        <v>154</v>
      </c>
      <c r="F131" s="10" t="s">
        <v>263</v>
      </c>
      <c r="G131" s="5">
        <v>7</v>
      </c>
      <c r="H131" s="5">
        <v>2.93</v>
      </c>
      <c r="I131" s="28">
        <v>0</v>
      </c>
      <c r="J131" s="5">
        <f t="shared" si="16"/>
        <v>2.93</v>
      </c>
      <c r="K131" s="2">
        <v>14</v>
      </c>
      <c r="L131" s="15">
        <v>44362</v>
      </c>
      <c r="M131" s="4">
        <v>44526</v>
      </c>
      <c r="N131" s="2">
        <v>180</v>
      </c>
      <c r="O131" s="5">
        <f t="shared" si="17"/>
        <v>164</v>
      </c>
      <c r="P131" s="2">
        <f t="shared" si="18"/>
        <v>29520</v>
      </c>
      <c r="Q131" s="2">
        <v>968.79</v>
      </c>
      <c r="R131" s="2">
        <v>80</v>
      </c>
      <c r="S131" s="5">
        <f t="shared" si="19"/>
        <v>77503.199999999997</v>
      </c>
      <c r="T131" s="2" t="s">
        <v>378</v>
      </c>
      <c r="U131" s="2">
        <v>99.9</v>
      </c>
      <c r="V131" s="2">
        <f t="shared" si="20"/>
        <v>96782.120999999999</v>
      </c>
      <c r="W131" s="2" t="s">
        <v>90</v>
      </c>
      <c r="X131" s="5">
        <v>748.85540172595711</v>
      </c>
      <c r="Y131" s="2">
        <v>80</v>
      </c>
      <c r="Z131" s="2">
        <v>-2.4</v>
      </c>
      <c r="AA131" s="2">
        <v>0</v>
      </c>
      <c r="AB131" s="2">
        <v>0</v>
      </c>
      <c r="AC131" s="2">
        <v>77.599999999999994</v>
      </c>
      <c r="AD131" s="5">
        <f t="shared" si="21"/>
        <v>58111.179173934266</v>
      </c>
      <c r="AE131" s="2">
        <v>75178.103999999992</v>
      </c>
      <c r="AF131" s="2" t="s">
        <v>88</v>
      </c>
      <c r="AG131" s="2" t="s">
        <v>75</v>
      </c>
      <c r="AH131" s="2"/>
    </row>
    <row r="132" spans="1:34" ht="24.95" customHeight="1" x14ac:dyDescent="0.25">
      <c r="A132" s="1">
        <v>128</v>
      </c>
      <c r="B132" s="2" t="s">
        <v>89</v>
      </c>
      <c r="C132" s="1" t="s">
        <v>29</v>
      </c>
      <c r="D132" s="2" t="s">
        <v>91</v>
      </c>
      <c r="E132" s="25" t="s">
        <v>43</v>
      </c>
      <c r="F132" s="10" t="s">
        <v>264</v>
      </c>
      <c r="G132" s="5">
        <v>3.5</v>
      </c>
      <c r="H132" s="5">
        <v>2.8</v>
      </c>
      <c r="I132" s="28">
        <v>0</v>
      </c>
      <c r="J132" s="5">
        <f t="shared" si="16"/>
        <v>2.8</v>
      </c>
      <c r="K132" s="2">
        <v>14</v>
      </c>
      <c r="L132" s="15">
        <v>44365</v>
      </c>
      <c r="M132" s="4">
        <v>44526</v>
      </c>
      <c r="N132" s="2">
        <v>180</v>
      </c>
      <c r="O132" s="5">
        <f t="shared" si="17"/>
        <v>161</v>
      </c>
      <c r="P132" s="2">
        <f t="shared" si="18"/>
        <v>28980</v>
      </c>
      <c r="Q132" s="2">
        <v>936.73</v>
      </c>
      <c r="R132" s="2">
        <v>75</v>
      </c>
      <c r="S132" s="5">
        <f t="shared" si="19"/>
        <v>70254.75</v>
      </c>
      <c r="T132" s="2" t="s">
        <v>392</v>
      </c>
      <c r="U132" s="2">
        <v>99.9</v>
      </c>
      <c r="V132" s="2">
        <f t="shared" si="20"/>
        <v>93579.327000000005</v>
      </c>
      <c r="W132" s="2" t="s">
        <v>90</v>
      </c>
      <c r="X132" s="5">
        <v>727.31983221944358</v>
      </c>
      <c r="Y132" s="2">
        <v>80</v>
      </c>
      <c r="Z132" s="2">
        <v>-1.6</v>
      </c>
      <c r="AA132" s="2">
        <v>-4</v>
      </c>
      <c r="AB132" s="2">
        <v>0</v>
      </c>
      <c r="AC132" s="2">
        <v>74.400000000000006</v>
      </c>
      <c r="AD132" s="5">
        <f t="shared" si="21"/>
        <v>54112.595517126603</v>
      </c>
      <c r="AE132" s="2">
        <v>69692.712</v>
      </c>
      <c r="AF132" s="2" t="s">
        <v>88</v>
      </c>
      <c r="AG132" s="2" t="s">
        <v>75</v>
      </c>
      <c r="AH132" s="2"/>
    </row>
    <row r="133" spans="1:34" ht="24.95" customHeight="1" x14ac:dyDescent="0.25">
      <c r="A133" s="1">
        <v>129</v>
      </c>
      <c r="B133" s="2" t="s">
        <v>89</v>
      </c>
      <c r="C133" s="1" t="s">
        <v>30</v>
      </c>
      <c r="D133" s="2" t="s">
        <v>91</v>
      </c>
      <c r="E133" s="25" t="s">
        <v>174</v>
      </c>
      <c r="F133" s="10" t="s">
        <v>269</v>
      </c>
      <c r="G133" s="5">
        <v>5</v>
      </c>
      <c r="H133" s="5">
        <v>4.21</v>
      </c>
      <c r="I133" s="28">
        <v>0</v>
      </c>
      <c r="J133" s="5">
        <f t="shared" si="16"/>
        <v>4.21</v>
      </c>
      <c r="K133" s="2">
        <v>19</v>
      </c>
      <c r="L133" s="15">
        <v>44357</v>
      </c>
      <c r="M133" s="4">
        <v>44550</v>
      </c>
      <c r="N133" s="2">
        <v>180</v>
      </c>
      <c r="O133" s="5">
        <f t="shared" si="17"/>
        <v>193</v>
      </c>
      <c r="P133" s="2">
        <f t="shared" ref="P133:P164" si="22">N133*O133</f>
        <v>34740</v>
      </c>
      <c r="Q133" s="2">
        <v>1279.94</v>
      </c>
      <c r="R133" s="2">
        <v>75</v>
      </c>
      <c r="S133" s="5">
        <f t="shared" ref="S133:S164" si="23">Q133*R133</f>
        <v>95995.5</v>
      </c>
      <c r="T133" s="2" t="s">
        <v>394</v>
      </c>
      <c r="U133" s="2">
        <v>99.9</v>
      </c>
      <c r="V133" s="2">
        <f t="shared" ref="V133:V164" si="24">Q133*U133</f>
        <v>127866.00600000001</v>
      </c>
      <c r="W133" s="2" t="s">
        <v>90</v>
      </c>
      <c r="X133" s="5">
        <v>1154.1508825001383</v>
      </c>
      <c r="Y133" s="2">
        <v>80</v>
      </c>
      <c r="Z133" s="2">
        <v>0</v>
      </c>
      <c r="AA133" s="2">
        <v>-4</v>
      </c>
      <c r="AB133" s="2">
        <v>0</v>
      </c>
      <c r="AC133" s="2">
        <v>76</v>
      </c>
      <c r="AD133" s="5">
        <f t="shared" ref="AD133:AD164" si="25">X133*AC133</f>
        <v>87715.46707001052</v>
      </c>
      <c r="AE133" s="2">
        <v>97275.44</v>
      </c>
      <c r="AF133" s="2" t="s">
        <v>88</v>
      </c>
      <c r="AG133" s="2" t="s">
        <v>75</v>
      </c>
      <c r="AH133" s="2"/>
    </row>
    <row r="134" spans="1:34" ht="24.95" customHeight="1" x14ac:dyDescent="0.25">
      <c r="A134" s="1">
        <v>130</v>
      </c>
      <c r="B134" s="2" t="s">
        <v>89</v>
      </c>
      <c r="C134" s="1" t="s">
        <v>30</v>
      </c>
      <c r="D134" s="2" t="s">
        <v>91</v>
      </c>
      <c r="E134" s="25" t="s">
        <v>69</v>
      </c>
      <c r="F134" s="2" t="s">
        <v>370</v>
      </c>
      <c r="G134" s="5">
        <v>0</v>
      </c>
      <c r="H134" s="5"/>
      <c r="I134" s="28">
        <v>0</v>
      </c>
      <c r="J134" s="5">
        <f t="shared" ref="J134:J197" si="26">H134-I134</f>
        <v>0</v>
      </c>
      <c r="K134" s="2">
        <v>47</v>
      </c>
      <c r="L134" s="15">
        <v>0</v>
      </c>
      <c r="M134" s="4">
        <v>0</v>
      </c>
      <c r="N134" s="2">
        <v>180</v>
      </c>
      <c r="O134" s="5">
        <f t="shared" si="17"/>
        <v>0</v>
      </c>
      <c r="P134" s="2">
        <f t="shared" si="22"/>
        <v>0</v>
      </c>
      <c r="Q134" s="2">
        <v>3290.74</v>
      </c>
      <c r="R134" s="2">
        <v>82</v>
      </c>
      <c r="S134" s="5">
        <f t="shared" si="23"/>
        <v>269840.68</v>
      </c>
      <c r="T134" s="2" t="s">
        <v>378</v>
      </c>
      <c r="U134" s="2">
        <v>99.9</v>
      </c>
      <c r="V134" s="2">
        <f t="shared" si="24"/>
        <v>328744.92599999998</v>
      </c>
      <c r="W134" s="2" t="s">
        <v>90</v>
      </c>
      <c r="X134" s="5">
        <v>2764.3820041304875</v>
      </c>
      <c r="Y134" s="2">
        <v>80</v>
      </c>
      <c r="Z134" s="2">
        <v>0</v>
      </c>
      <c r="AA134" s="2">
        <v>0</v>
      </c>
      <c r="AB134" s="2">
        <v>0</v>
      </c>
      <c r="AC134" s="2">
        <v>80</v>
      </c>
      <c r="AD134" s="5">
        <f t="shared" si="25"/>
        <v>221150.56033043901</v>
      </c>
      <c r="AE134" s="2">
        <v>263259.19999999995</v>
      </c>
      <c r="AF134" s="2" t="s">
        <v>88</v>
      </c>
      <c r="AG134" s="2" t="s">
        <v>75</v>
      </c>
      <c r="AH134" s="2" t="s">
        <v>376</v>
      </c>
    </row>
    <row r="135" spans="1:34" ht="24.95" customHeight="1" x14ac:dyDescent="0.25">
      <c r="A135" s="1">
        <v>131</v>
      </c>
      <c r="B135" s="2" t="s">
        <v>89</v>
      </c>
      <c r="C135" s="1" t="s">
        <v>30</v>
      </c>
      <c r="D135" s="2" t="s">
        <v>91</v>
      </c>
      <c r="E135" s="25" t="s">
        <v>68</v>
      </c>
      <c r="F135" s="2" t="s">
        <v>372</v>
      </c>
      <c r="G135" s="5">
        <v>0</v>
      </c>
      <c r="H135" s="5"/>
      <c r="I135" s="28">
        <v>0</v>
      </c>
      <c r="J135" s="5">
        <f t="shared" si="26"/>
        <v>0</v>
      </c>
      <c r="K135" s="2">
        <v>24</v>
      </c>
      <c r="L135" s="15">
        <v>0</v>
      </c>
      <c r="M135" s="4">
        <v>0</v>
      </c>
      <c r="N135" s="2">
        <v>180</v>
      </c>
      <c r="O135" s="5">
        <f t="shared" si="17"/>
        <v>0</v>
      </c>
      <c r="P135" s="2">
        <f t="shared" si="22"/>
        <v>0</v>
      </c>
      <c r="Q135" s="2">
        <v>1653.49</v>
      </c>
      <c r="R135" s="2">
        <v>80</v>
      </c>
      <c r="S135" s="5">
        <f t="shared" si="23"/>
        <v>132279.20000000001</v>
      </c>
      <c r="T135" s="2" t="s">
        <v>378</v>
      </c>
      <c r="U135" s="2">
        <v>99.9</v>
      </c>
      <c r="V135" s="2">
        <f t="shared" si="24"/>
        <v>165183.65100000001</v>
      </c>
      <c r="W135" s="2" t="s">
        <v>90</v>
      </c>
      <c r="X135" s="5">
        <v>1393.0542150531724</v>
      </c>
      <c r="Y135" s="2">
        <v>80</v>
      </c>
      <c r="Z135" s="2">
        <v>0</v>
      </c>
      <c r="AA135" s="2">
        <v>0</v>
      </c>
      <c r="AB135" s="2">
        <v>0</v>
      </c>
      <c r="AC135" s="2">
        <v>80</v>
      </c>
      <c r="AD135" s="5">
        <f t="shared" si="25"/>
        <v>111444.3372042538</v>
      </c>
      <c r="AE135" s="2">
        <v>132279.20000000001</v>
      </c>
      <c r="AF135" s="2" t="s">
        <v>88</v>
      </c>
      <c r="AG135" s="2" t="s">
        <v>75</v>
      </c>
      <c r="AH135" s="2" t="s">
        <v>376</v>
      </c>
    </row>
    <row r="136" spans="1:34" ht="24.95" customHeight="1" x14ac:dyDescent="0.25">
      <c r="A136" s="1">
        <v>132</v>
      </c>
      <c r="B136" s="70" t="s">
        <v>89</v>
      </c>
      <c r="C136" s="69" t="s">
        <v>30</v>
      </c>
      <c r="D136" s="70" t="s">
        <v>91</v>
      </c>
      <c r="E136" s="71" t="s">
        <v>183</v>
      </c>
      <c r="F136" s="72" t="s">
        <v>210</v>
      </c>
      <c r="G136" s="73">
        <v>3.5</v>
      </c>
      <c r="H136" s="74">
        <v>2.87</v>
      </c>
      <c r="I136" s="75">
        <v>0</v>
      </c>
      <c r="J136" s="5">
        <f t="shared" si="26"/>
        <v>2.87</v>
      </c>
      <c r="K136" s="70">
        <v>0</v>
      </c>
      <c r="L136" s="76">
        <v>44357</v>
      </c>
      <c r="M136" s="4">
        <v>0</v>
      </c>
      <c r="N136" s="2">
        <v>180</v>
      </c>
      <c r="O136" s="5">
        <v>0</v>
      </c>
      <c r="P136" s="2">
        <f t="shared" si="22"/>
        <v>0</v>
      </c>
      <c r="Q136" s="2">
        <v>0</v>
      </c>
      <c r="R136" s="2">
        <v>0</v>
      </c>
      <c r="S136" s="5">
        <f t="shared" si="23"/>
        <v>0</v>
      </c>
      <c r="T136" s="2" t="s">
        <v>90</v>
      </c>
      <c r="U136" s="2">
        <v>0</v>
      </c>
      <c r="V136" s="2">
        <f t="shared" si="24"/>
        <v>0</v>
      </c>
      <c r="W136" s="2" t="s">
        <v>90</v>
      </c>
      <c r="X136" s="5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5">
        <f t="shared" si="25"/>
        <v>0</v>
      </c>
      <c r="AE136" s="2">
        <v>0</v>
      </c>
      <c r="AF136" s="70" t="s">
        <v>88</v>
      </c>
      <c r="AG136" s="70" t="s">
        <v>75</v>
      </c>
      <c r="AH136" s="70"/>
    </row>
    <row r="137" spans="1:34" ht="24.95" customHeight="1" x14ac:dyDescent="0.25">
      <c r="A137" s="1">
        <v>133</v>
      </c>
      <c r="B137" s="70" t="s">
        <v>89</v>
      </c>
      <c r="C137" s="69" t="s">
        <v>29</v>
      </c>
      <c r="D137" s="70" t="s">
        <v>91</v>
      </c>
      <c r="E137" s="78" t="s">
        <v>33</v>
      </c>
      <c r="F137" s="70" t="s">
        <v>90</v>
      </c>
      <c r="G137" s="73">
        <v>9.5</v>
      </c>
      <c r="H137" s="73">
        <v>7.6</v>
      </c>
      <c r="I137" s="73">
        <v>7.6</v>
      </c>
      <c r="J137" s="5">
        <f t="shared" si="26"/>
        <v>0</v>
      </c>
      <c r="K137" s="70">
        <v>0</v>
      </c>
      <c r="L137" s="79">
        <v>44369</v>
      </c>
      <c r="M137" s="4">
        <v>0</v>
      </c>
      <c r="N137" s="2">
        <v>180</v>
      </c>
      <c r="O137" s="5">
        <v>0</v>
      </c>
      <c r="P137" s="2">
        <f t="shared" si="22"/>
        <v>0</v>
      </c>
      <c r="Q137" s="2">
        <v>0</v>
      </c>
      <c r="R137" s="2">
        <v>0</v>
      </c>
      <c r="S137" s="5">
        <f t="shared" si="23"/>
        <v>0</v>
      </c>
      <c r="T137" s="2" t="s">
        <v>90</v>
      </c>
      <c r="U137" s="2">
        <v>0</v>
      </c>
      <c r="V137" s="2">
        <f t="shared" si="24"/>
        <v>0</v>
      </c>
      <c r="W137" s="2" t="s">
        <v>90</v>
      </c>
      <c r="X137" s="5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5">
        <f t="shared" si="25"/>
        <v>0</v>
      </c>
      <c r="AE137" s="2">
        <v>0</v>
      </c>
      <c r="AF137" s="70" t="s">
        <v>88</v>
      </c>
      <c r="AG137" s="70" t="s">
        <v>75</v>
      </c>
      <c r="AH137" s="70" t="s">
        <v>28</v>
      </c>
    </row>
    <row r="138" spans="1:34" ht="24.95" customHeight="1" x14ac:dyDescent="0.25">
      <c r="A138" s="1">
        <v>134</v>
      </c>
      <c r="B138" s="2" t="s">
        <v>89</v>
      </c>
      <c r="C138" s="1" t="s">
        <v>76</v>
      </c>
      <c r="D138" s="2" t="s">
        <v>92</v>
      </c>
      <c r="E138" s="18" t="s">
        <v>179</v>
      </c>
      <c r="F138" s="10" t="s">
        <v>321</v>
      </c>
      <c r="G138" s="11">
        <v>1.5</v>
      </c>
      <c r="H138" s="11">
        <v>1.33</v>
      </c>
      <c r="I138" s="11">
        <v>0</v>
      </c>
      <c r="J138" s="5">
        <f t="shared" si="26"/>
        <v>1.33</v>
      </c>
      <c r="K138" s="2">
        <v>9</v>
      </c>
      <c r="L138" s="14">
        <v>44362</v>
      </c>
      <c r="M138" s="4">
        <v>44498</v>
      </c>
      <c r="N138" s="2">
        <v>180</v>
      </c>
      <c r="O138" s="5">
        <f t="shared" ref="O138:O169" si="27">M138-L138</f>
        <v>136</v>
      </c>
      <c r="P138" s="2">
        <f t="shared" si="22"/>
        <v>24480</v>
      </c>
      <c r="Q138" s="36">
        <v>617.64</v>
      </c>
      <c r="R138" s="2">
        <v>80</v>
      </c>
      <c r="S138" s="5">
        <f t="shared" si="23"/>
        <v>49411.199999999997</v>
      </c>
      <c r="T138" s="40" t="s">
        <v>361</v>
      </c>
      <c r="U138" s="2">
        <v>99.9</v>
      </c>
      <c r="V138" s="2">
        <f t="shared" si="24"/>
        <v>61702.236000000004</v>
      </c>
      <c r="W138" s="40" t="s">
        <v>90</v>
      </c>
      <c r="X138" s="5">
        <v>543.52319999999997</v>
      </c>
      <c r="Y138" s="2">
        <v>80</v>
      </c>
      <c r="Z138" s="2">
        <v>0</v>
      </c>
      <c r="AA138" s="2">
        <v>0</v>
      </c>
      <c r="AB138" s="40" t="s">
        <v>90</v>
      </c>
      <c r="AC138" s="2">
        <v>80</v>
      </c>
      <c r="AD138" s="5">
        <f t="shared" si="25"/>
        <v>43481.856</v>
      </c>
      <c r="AE138" s="5">
        <v>49411.199999999997</v>
      </c>
      <c r="AF138" s="2" t="s">
        <v>88</v>
      </c>
      <c r="AG138" s="2" t="s">
        <v>87</v>
      </c>
      <c r="AH138" s="2"/>
    </row>
    <row r="139" spans="1:34" ht="24.95" customHeight="1" x14ac:dyDescent="0.25">
      <c r="A139" s="1">
        <v>135</v>
      </c>
      <c r="B139" s="2" t="s">
        <v>89</v>
      </c>
      <c r="C139" s="1" t="s">
        <v>76</v>
      </c>
      <c r="D139" s="2" t="s">
        <v>92</v>
      </c>
      <c r="E139" s="13" t="s">
        <v>77</v>
      </c>
      <c r="F139" s="10" t="s">
        <v>325</v>
      </c>
      <c r="G139" s="11">
        <v>10.5</v>
      </c>
      <c r="H139" s="11">
        <v>17.93</v>
      </c>
      <c r="I139" s="11">
        <v>0</v>
      </c>
      <c r="J139" s="5">
        <f t="shared" si="26"/>
        <v>17.93</v>
      </c>
      <c r="K139" s="2">
        <v>131</v>
      </c>
      <c r="L139" s="15">
        <v>44365</v>
      </c>
      <c r="M139" s="4">
        <v>44502</v>
      </c>
      <c r="N139" s="2">
        <v>180</v>
      </c>
      <c r="O139" s="5">
        <f t="shared" si="27"/>
        <v>137</v>
      </c>
      <c r="P139" s="2">
        <f t="shared" si="22"/>
        <v>24660</v>
      </c>
      <c r="Q139" s="36">
        <v>9161.4599999999991</v>
      </c>
      <c r="R139" s="2">
        <v>80</v>
      </c>
      <c r="S139" s="5">
        <f t="shared" si="23"/>
        <v>732916.79999999993</v>
      </c>
      <c r="T139" s="111" t="s">
        <v>361</v>
      </c>
      <c r="U139" s="2">
        <v>99.9</v>
      </c>
      <c r="V139" s="2">
        <f t="shared" si="24"/>
        <v>915229.85399999993</v>
      </c>
      <c r="W139" s="40" t="s">
        <v>90</v>
      </c>
      <c r="X139" s="5">
        <v>8153.6993999999995</v>
      </c>
      <c r="Y139" s="2">
        <v>80</v>
      </c>
      <c r="Z139" s="2">
        <v>0</v>
      </c>
      <c r="AA139" s="2">
        <v>0</v>
      </c>
      <c r="AB139" s="40" t="s">
        <v>90</v>
      </c>
      <c r="AC139" s="2">
        <v>80</v>
      </c>
      <c r="AD139" s="5">
        <f t="shared" si="25"/>
        <v>652295.95199999993</v>
      </c>
      <c r="AE139" s="5">
        <v>732916.79999999993</v>
      </c>
      <c r="AF139" s="2" t="s">
        <v>88</v>
      </c>
      <c r="AG139" s="2" t="s">
        <v>87</v>
      </c>
      <c r="AH139" s="2"/>
    </row>
    <row r="140" spans="1:34" ht="24.95" customHeight="1" x14ac:dyDescent="0.25">
      <c r="A140" s="1">
        <v>136</v>
      </c>
      <c r="B140" s="2" t="s">
        <v>89</v>
      </c>
      <c r="C140" s="1" t="s">
        <v>76</v>
      </c>
      <c r="D140" s="2" t="s">
        <v>92</v>
      </c>
      <c r="E140" s="13" t="s">
        <v>78</v>
      </c>
      <c r="F140" s="10" t="s">
        <v>326</v>
      </c>
      <c r="G140" s="11">
        <v>10.5</v>
      </c>
      <c r="H140" s="11">
        <v>7.96</v>
      </c>
      <c r="I140" s="11">
        <v>0</v>
      </c>
      <c r="J140" s="5">
        <f t="shared" si="26"/>
        <v>7.96</v>
      </c>
      <c r="K140" s="2">
        <v>41</v>
      </c>
      <c r="L140" s="15">
        <v>44360</v>
      </c>
      <c r="M140" s="4">
        <v>44498</v>
      </c>
      <c r="N140" s="2">
        <v>180</v>
      </c>
      <c r="O140" s="5">
        <f t="shared" si="27"/>
        <v>138</v>
      </c>
      <c r="P140" s="2">
        <f t="shared" si="22"/>
        <v>24840</v>
      </c>
      <c r="Q140" s="36">
        <v>2890.92</v>
      </c>
      <c r="R140" s="2">
        <v>81</v>
      </c>
      <c r="S140" s="5">
        <f t="shared" si="23"/>
        <v>234164.52000000002</v>
      </c>
      <c r="T140" s="40" t="s">
        <v>361</v>
      </c>
      <c r="U140" s="2">
        <v>99.9</v>
      </c>
      <c r="V140" s="2">
        <f t="shared" si="24"/>
        <v>288802.908</v>
      </c>
      <c r="W140" s="40" t="s">
        <v>90</v>
      </c>
      <c r="X140" s="5">
        <v>2659.6464000000001</v>
      </c>
      <c r="Y140" s="2">
        <v>80</v>
      </c>
      <c r="Z140" s="2">
        <v>1.6</v>
      </c>
      <c r="AA140" s="2">
        <v>0</v>
      </c>
      <c r="AB140" s="40" t="s">
        <v>90</v>
      </c>
      <c r="AC140" s="2">
        <v>81.599999999999994</v>
      </c>
      <c r="AD140" s="5">
        <f t="shared" si="25"/>
        <v>217027.14624</v>
      </c>
      <c r="AE140" s="5">
        <v>235899.07199999999</v>
      </c>
      <c r="AF140" s="2" t="s">
        <v>88</v>
      </c>
      <c r="AG140" s="2" t="s">
        <v>87</v>
      </c>
      <c r="AH140" s="2"/>
    </row>
    <row r="141" spans="1:34" ht="24.95" customHeight="1" x14ac:dyDescent="0.25">
      <c r="A141" s="1">
        <v>137</v>
      </c>
      <c r="B141" s="2" t="s">
        <v>89</v>
      </c>
      <c r="C141" s="1" t="s">
        <v>76</v>
      </c>
      <c r="D141" s="2" t="s">
        <v>92</v>
      </c>
      <c r="E141" s="13" t="s">
        <v>190</v>
      </c>
      <c r="F141" s="10" t="s">
        <v>327</v>
      </c>
      <c r="G141" s="11">
        <v>15</v>
      </c>
      <c r="H141" s="11">
        <v>10.37</v>
      </c>
      <c r="I141" s="11">
        <v>0</v>
      </c>
      <c r="J141" s="5">
        <f t="shared" si="26"/>
        <v>10.37</v>
      </c>
      <c r="K141" s="2">
        <v>43</v>
      </c>
      <c r="L141" s="15">
        <v>44362</v>
      </c>
      <c r="M141" s="4">
        <v>44498</v>
      </c>
      <c r="N141" s="2">
        <v>180</v>
      </c>
      <c r="O141" s="5">
        <f t="shared" si="27"/>
        <v>136</v>
      </c>
      <c r="P141" s="2">
        <f t="shared" si="22"/>
        <v>24480</v>
      </c>
      <c r="Q141" s="36">
        <v>3016.89</v>
      </c>
      <c r="R141" s="2">
        <v>84</v>
      </c>
      <c r="S141" s="5">
        <f t="shared" si="23"/>
        <v>253418.75999999998</v>
      </c>
      <c r="T141" s="6" t="s">
        <v>361</v>
      </c>
      <c r="U141" s="2">
        <v>99.9</v>
      </c>
      <c r="V141" s="2">
        <f t="shared" si="24"/>
        <v>301387.31099999999</v>
      </c>
      <c r="W141" s="40" t="s">
        <v>90</v>
      </c>
      <c r="X141" s="5">
        <v>2775.5388000000003</v>
      </c>
      <c r="Y141" s="2">
        <v>80</v>
      </c>
      <c r="Z141" s="2">
        <v>1.6</v>
      </c>
      <c r="AA141" s="2">
        <v>0</v>
      </c>
      <c r="AB141" s="40" t="s">
        <v>90</v>
      </c>
      <c r="AC141" s="2">
        <v>81.599999999999994</v>
      </c>
      <c r="AD141" s="5">
        <f t="shared" si="25"/>
        <v>226483.96608000001</v>
      </c>
      <c r="AE141" s="5">
        <v>246178.22399999996</v>
      </c>
      <c r="AF141" s="2" t="s">
        <v>88</v>
      </c>
      <c r="AG141" s="2" t="s">
        <v>87</v>
      </c>
      <c r="AH141" s="2"/>
    </row>
    <row r="142" spans="1:34" ht="24.95" customHeight="1" x14ac:dyDescent="0.25">
      <c r="A142" s="1">
        <v>138</v>
      </c>
      <c r="B142" s="2" t="s">
        <v>89</v>
      </c>
      <c r="C142" s="1" t="s">
        <v>76</v>
      </c>
      <c r="D142" s="2" t="s">
        <v>92</v>
      </c>
      <c r="E142" s="13" t="s">
        <v>388</v>
      </c>
      <c r="F142" s="10" t="s">
        <v>328</v>
      </c>
      <c r="G142" s="11">
        <v>23</v>
      </c>
      <c r="H142" s="11">
        <v>18.12</v>
      </c>
      <c r="I142" s="11">
        <v>0</v>
      </c>
      <c r="J142" s="5">
        <f t="shared" si="26"/>
        <v>18.12</v>
      </c>
      <c r="K142" s="2">
        <v>88</v>
      </c>
      <c r="L142" s="15">
        <v>44365</v>
      </c>
      <c r="M142" s="4">
        <v>44498</v>
      </c>
      <c r="N142" s="2">
        <v>180</v>
      </c>
      <c r="O142" s="5">
        <f t="shared" si="27"/>
        <v>133</v>
      </c>
      <c r="P142" s="2">
        <f t="shared" si="22"/>
        <v>23940</v>
      </c>
      <c r="Q142" s="36">
        <v>6145.65</v>
      </c>
      <c r="R142" s="2">
        <v>86</v>
      </c>
      <c r="S142" s="5">
        <f t="shared" si="23"/>
        <v>528525.9</v>
      </c>
      <c r="T142" s="40" t="s">
        <v>361</v>
      </c>
      <c r="U142" s="2">
        <v>99.9</v>
      </c>
      <c r="V142" s="2">
        <f t="shared" si="24"/>
        <v>613950.43500000006</v>
      </c>
      <c r="W142" s="40" t="s">
        <v>90</v>
      </c>
      <c r="X142" s="5">
        <v>5408.1719999999996</v>
      </c>
      <c r="Y142" s="2">
        <v>80</v>
      </c>
      <c r="Z142" s="2">
        <v>0</v>
      </c>
      <c r="AA142" s="2">
        <v>2</v>
      </c>
      <c r="AB142" s="40" t="s">
        <v>90</v>
      </c>
      <c r="AC142" s="2">
        <v>82</v>
      </c>
      <c r="AD142" s="5">
        <f t="shared" si="25"/>
        <v>443470.10399999999</v>
      </c>
      <c r="AE142" s="5">
        <v>503943.3</v>
      </c>
      <c r="AF142" s="2" t="s">
        <v>88</v>
      </c>
      <c r="AG142" s="2" t="s">
        <v>87</v>
      </c>
      <c r="AH142" s="2"/>
    </row>
    <row r="143" spans="1:34" ht="24.95" customHeight="1" x14ac:dyDescent="0.25">
      <c r="A143" s="1">
        <v>139</v>
      </c>
      <c r="B143" s="2" t="s">
        <v>89</v>
      </c>
      <c r="C143" s="1" t="s">
        <v>76</v>
      </c>
      <c r="D143" s="2" t="s">
        <v>92</v>
      </c>
      <c r="E143" s="13" t="s">
        <v>189</v>
      </c>
      <c r="F143" s="10" t="s">
        <v>339</v>
      </c>
      <c r="G143" s="11">
        <v>15.5</v>
      </c>
      <c r="H143" s="11">
        <v>14.43</v>
      </c>
      <c r="I143" s="11">
        <v>0</v>
      </c>
      <c r="J143" s="5">
        <f t="shared" si="26"/>
        <v>14.43</v>
      </c>
      <c r="K143" s="2">
        <v>101</v>
      </c>
      <c r="L143" s="15">
        <v>44365</v>
      </c>
      <c r="M143" s="4">
        <v>44498</v>
      </c>
      <c r="N143" s="2">
        <v>180</v>
      </c>
      <c r="O143" s="5">
        <f t="shared" si="27"/>
        <v>133</v>
      </c>
      <c r="P143" s="2">
        <f t="shared" si="22"/>
        <v>23940</v>
      </c>
      <c r="Q143" s="36">
        <v>7097.43</v>
      </c>
      <c r="R143" s="2">
        <v>80</v>
      </c>
      <c r="S143" s="5">
        <f t="shared" si="23"/>
        <v>567794.4</v>
      </c>
      <c r="T143" s="40" t="s">
        <v>361</v>
      </c>
      <c r="U143" s="2">
        <v>99.9</v>
      </c>
      <c r="V143" s="2">
        <f t="shared" si="24"/>
        <v>709033.2570000001</v>
      </c>
      <c r="W143" s="40" t="s">
        <v>90</v>
      </c>
      <c r="X143" s="5">
        <v>6032.8155000000006</v>
      </c>
      <c r="Y143" s="2">
        <v>80</v>
      </c>
      <c r="Z143" s="2">
        <v>0</v>
      </c>
      <c r="AA143" s="2">
        <v>0</v>
      </c>
      <c r="AB143" s="40" t="s">
        <v>90</v>
      </c>
      <c r="AC143" s="2">
        <v>80</v>
      </c>
      <c r="AD143" s="5">
        <f t="shared" si="25"/>
        <v>482625.24000000005</v>
      </c>
      <c r="AE143" s="5">
        <v>567794.4</v>
      </c>
      <c r="AF143" s="2" t="s">
        <v>88</v>
      </c>
      <c r="AG143" s="2" t="s">
        <v>87</v>
      </c>
      <c r="AH143" s="2"/>
    </row>
    <row r="144" spans="1:34" ht="24.95" customHeight="1" x14ac:dyDescent="0.25">
      <c r="A144" s="1">
        <v>140</v>
      </c>
      <c r="B144" s="2" t="s">
        <v>89</v>
      </c>
      <c r="C144" s="1" t="s">
        <v>76</v>
      </c>
      <c r="D144" s="2" t="s">
        <v>92</v>
      </c>
      <c r="E144" s="13" t="s">
        <v>357</v>
      </c>
      <c r="F144" s="10" t="s">
        <v>358</v>
      </c>
      <c r="G144" s="11">
        <v>15</v>
      </c>
      <c r="H144" s="11">
        <v>14</v>
      </c>
      <c r="I144" s="11">
        <v>0</v>
      </c>
      <c r="J144" s="5">
        <f t="shared" si="26"/>
        <v>14</v>
      </c>
      <c r="K144" s="2">
        <v>111</v>
      </c>
      <c r="L144" s="15">
        <v>44365</v>
      </c>
      <c r="M144" s="4">
        <v>44498</v>
      </c>
      <c r="N144" s="2">
        <v>180</v>
      </c>
      <c r="O144" s="5">
        <f t="shared" si="27"/>
        <v>133</v>
      </c>
      <c r="P144" s="2">
        <f t="shared" si="22"/>
        <v>23940</v>
      </c>
      <c r="Q144" s="36">
        <v>7801.36</v>
      </c>
      <c r="R144" s="2">
        <v>80</v>
      </c>
      <c r="S144" s="5">
        <f t="shared" si="23"/>
        <v>624108.79999999993</v>
      </c>
      <c r="T144" s="40" t="s">
        <v>361</v>
      </c>
      <c r="U144" s="2">
        <v>99.9</v>
      </c>
      <c r="V144" s="2">
        <f t="shared" si="24"/>
        <v>779355.86400000006</v>
      </c>
      <c r="W144" s="40" t="s">
        <v>90</v>
      </c>
      <c r="X144" s="5">
        <v>7333.2783999999992</v>
      </c>
      <c r="Y144" s="2">
        <v>80</v>
      </c>
      <c r="Z144" s="2">
        <v>3.2</v>
      </c>
      <c r="AA144" s="2">
        <v>0</v>
      </c>
      <c r="AB144" s="40" t="s">
        <v>90</v>
      </c>
      <c r="AC144" s="2">
        <v>83.2</v>
      </c>
      <c r="AD144" s="5">
        <f t="shared" si="25"/>
        <v>610128.76287999994</v>
      </c>
      <c r="AE144" s="5">
        <v>649073.152</v>
      </c>
      <c r="AF144" s="2" t="s">
        <v>88</v>
      </c>
      <c r="AG144" s="2" t="s">
        <v>87</v>
      </c>
      <c r="AH144" s="2"/>
    </row>
    <row r="145" spans="1:34" ht="24.95" customHeight="1" x14ac:dyDescent="0.25">
      <c r="A145" s="1">
        <v>141</v>
      </c>
      <c r="B145" s="2" t="s">
        <v>89</v>
      </c>
      <c r="C145" s="1" t="s">
        <v>76</v>
      </c>
      <c r="D145" s="2" t="s">
        <v>92</v>
      </c>
      <c r="E145" s="13" t="s">
        <v>198</v>
      </c>
      <c r="F145" s="10" t="s">
        <v>340</v>
      </c>
      <c r="G145" s="11">
        <v>2.5</v>
      </c>
      <c r="H145" s="11">
        <v>3.08</v>
      </c>
      <c r="I145" s="11">
        <v>0</v>
      </c>
      <c r="J145" s="5">
        <f t="shared" si="26"/>
        <v>3.08</v>
      </c>
      <c r="K145" s="2">
        <v>28</v>
      </c>
      <c r="L145" s="15">
        <v>44363</v>
      </c>
      <c r="M145" s="4">
        <v>44502</v>
      </c>
      <c r="N145" s="2">
        <v>180</v>
      </c>
      <c r="O145" s="5">
        <f t="shared" si="27"/>
        <v>139</v>
      </c>
      <c r="P145" s="2">
        <f t="shared" si="22"/>
        <v>25020</v>
      </c>
      <c r="Q145" s="36">
        <v>1948.29</v>
      </c>
      <c r="R145" s="2">
        <v>80</v>
      </c>
      <c r="S145" s="5">
        <f t="shared" si="23"/>
        <v>155863.20000000001</v>
      </c>
      <c r="T145" s="111" t="s">
        <v>361</v>
      </c>
      <c r="U145" s="2">
        <v>99.9</v>
      </c>
      <c r="V145" s="2">
        <f t="shared" si="24"/>
        <v>194634.171</v>
      </c>
      <c r="W145" s="40" t="s">
        <v>90</v>
      </c>
      <c r="X145" s="5">
        <v>1792.4268</v>
      </c>
      <c r="Y145" s="2">
        <v>80</v>
      </c>
      <c r="Z145" s="2">
        <v>1.6</v>
      </c>
      <c r="AA145" s="2">
        <v>0</v>
      </c>
      <c r="AB145" s="40" t="s">
        <v>90</v>
      </c>
      <c r="AC145" s="2">
        <v>81.599999999999994</v>
      </c>
      <c r="AD145" s="5">
        <f t="shared" si="25"/>
        <v>146262.02687999999</v>
      </c>
      <c r="AE145" s="5">
        <v>158980.46399999998</v>
      </c>
      <c r="AF145" s="2" t="s">
        <v>88</v>
      </c>
      <c r="AG145" s="2" t="s">
        <v>87</v>
      </c>
      <c r="AH145" s="2"/>
    </row>
    <row r="146" spans="1:34" ht="24.95" customHeight="1" x14ac:dyDescent="0.25">
      <c r="A146" s="1">
        <v>142</v>
      </c>
      <c r="B146" s="2" t="s">
        <v>89</v>
      </c>
      <c r="C146" s="1" t="s">
        <v>76</v>
      </c>
      <c r="D146" s="2" t="s">
        <v>92</v>
      </c>
      <c r="E146" s="13" t="s">
        <v>190</v>
      </c>
      <c r="F146" s="10" t="s">
        <v>359</v>
      </c>
      <c r="G146" s="11">
        <v>0</v>
      </c>
      <c r="H146" s="11">
        <v>0</v>
      </c>
      <c r="I146" s="11">
        <v>0</v>
      </c>
      <c r="J146" s="5">
        <f t="shared" si="26"/>
        <v>0</v>
      </c>
      <c r="K146" s="2">
        <v>2</v>
      </c>
      <c r="L146" s="15">
        <v>44362</v>
      </c>
      <c r="M146" s="4">
        <v>44498</v>
      </c>
      <c r="N146" s="2">
        <v>180</v>
      </c>
      <c r="O146" s="5">
        <f t="shared" si="27"/>
        <v>136</v>
      </c>
      <c r="P146" s="2">
        <f t="shared" si="22"/>
        <v>24480</v>
      </c>
      <c r="Q146" s="36">
        <v>140.57</v>
      </c>
      <c r="R146" s="2">
        <v>80</v>
      </c>
      <c r="S146" s="5">
        <f t="shared" si="23"/>
        <v>11245.599999999999</v>
      </c>
      <c r="T146" s="6" t="s">
        <v>361</v>
      </c>
      <c r="U146" s="2">
        <v>99.9</v>
      </c>
      <c r="V146" s="2">
        <f t="shared" si="24"/>
        <v>14042.942999999999</v>
      </c>
      <c r="W146" s="40" t="s">
        <v>90</v>
      </c>
      <c r="X146" s="5">
        <v>99.804699999999997</v>
      </c>
      <c r="Y146" s="2">
        <v>80</v>
      </c>
      <c r="Z146" s="2">
        <v>-11.2</v>
      </c>
      <c r="AA146" s="2">
        <v>0</v>
      </c>
      <c r="AB146" s="40" t="s">
        <v>90</v>
      </c>
      <c r="AC146" s="2">
        <v>68.8</v>
      </c>
      <c r="AD146" s="5">
        <f t="shared" si="25"/>
        <v>6866.5633599999992</v>
      </c>
      <c r="AE146" s="5">
        <v>9671.2159999999985</v>
      </c>
      <c r="AF146" s="2" t="s">
        <v>88</v>
      </c>
      <c r="AG146" s="2" t="s">
        <v>87</v>
      </c>
      <c r="AH146" s="2" t="s">
        <v>360</v>
      </c>
    </row>
    <row r="147" spans="1:34" ht="24.95" customHeight="1" x14ac:dyDescent="0.25">
      <c r="A147" s="1">
        <v>143</v>
      </c>
      <c r="B147" s="2" t="s">
        <v>89</v>
      </c>
      <c r="C147" s="1" t="s">
        <v>76</v>
      </c>
      <c r="D147" s="2" t="s">
        <v>92</v>
      </c>
      <c r="E147" s="18" t="s">
        <v>178</v>
      </c>
      <c r="F147" s="10" t="s">
        <v>322</v>
      </c>
      <c r="G147" s="11">
        <v>1</v>
      </c>
      <c r="H147" s="11">
        <v>1.29</v>
      </c>
      <c r="I147" s="11">
        <v>0</v>
      </c>
      <c r="J147" s="5">
        <f t="shared" si="26"/>
        <v>1.29</v>
      </c>
      <c r="K147" s="2">
        <v>10</v>
      </c>
      <c r="L147" s="14">
        <v>44362</v>
      </c>
      <c r="M147" s="4">
        <v>44519</v>
      </c>
      <c r="N147" s="2">
        <v>180</v>
      </c>
      <c r="O147" s="5">
        <f t="shared" si="27"/>
        <v>157</v>
      </c>
      <c r="P147" s="2">
        <f t="shared" si="22"/>
        <v>28260</v>
      </c>
      <c r="Q147" s="36">
        <v>708.8</v>
      </c>
      <c r="R147" s="2">
        <v>80</v>
      </c>
      <c r="S147" s="5">
        <f t="shared" si="23"/>
        <v>56704</v>
      </c>
      <c r="T147" s="113" t="s">
        <v>361</v>
      </c>
      <c r="U147" s="2">
        <v>99.9</v>
      </c>
      <c r="V147" s="2">
        <f t="shared" si="24"/>
        <v>70809.119999999995</v>
      </c>
      <c r="W147" s="40" t="s">
        <v>90</v>
      </c>
      <c r="X147" s="5">
        <v>616.65599999999995</v>
      </c>
      <c r="Y147" s="2">
        <v>80</v>
      </c>
      <c r="Z147" s="2">
        <v>0</v>
      </c>
      <c r="AA147" s="2">
        <v>0</v>
      </c>
      <c r="AB147" s="40" t="s">
        <v>90</v>
      </c>
      <c r="AC147" s="2">
        <v>80</v>
      </c>
      <c r="AD147" s="5">
        <f t="shared" si="25"/>
        <v>49332.479999999996</v>
      </c>
      <c r="AE147" s="5">
        <v>56704</v>
      </c>
      <c r="AF147" s="2" t="s">
        <v>88</v>
      </c>
      <c r="AG147" s="2" t="s">
        <v>87</v>
      </c>
      <c r="AH147" s="2"/>
    </row>
    <row r="148" spans="1:34" ht="24.95" customHeight="1" x14ac:dyDescent="0.25">
      <c r="A148" s="1">
        <v>144</v>
      </c>
      <c r="B148" s="2" t="s">
        <v>89</v>
      </c>
      <c r="C148" s="1" t="s">
        <v>76</v>
      </c>
      <c r="D148" s="2" t="s">
        <v>92</v>
      </c>
      <c r="E148" s="13" t="s">
        <v>187</v>
      </c>
      <c r="F148" s="10" t="s">
        <v>323</v>
      </c>
      <c r="G148" s="11">
        <v>2</v>
      </c>
      <c r="H148" s="19">
        <v>2.87</v>
      </c>
      <c r="I148" s="11">
        <v>0</v>
      </c>
      <c r="J148" s="5">
        <f t="shared" si="26"/>
        <v>2.87</v>
      </c>
      <c r="K148" s="2">
        <v>18</v>
      </c>
      <c r="L148" s="15">
        <v>44365</v>
      </c>
      <c r="M148" s="4">
        <v>44519</v>
      </c>
      <c r="N148" s="2">
        <v>180</v>
      </c>
      <c r="O148" s="5">
        <f t="shared" si="27"/>
        <v>154</v>
      </c>
      <c r="P148" s="2">
        <f t="shared" si="22"/>
        <v>27720</v>
      </c>
      <c r="Q148" s="36">
        <v>1264.96</v>
      </c>
      <c r="R148" s="2">
        <v>80</v>
      </c>
      <c r="S148" s="5">
        <f t="shared" si="23"/>
        <v>101196.8</v>
      </c>
      <c r="T148" s="113" t="s">
        <v>361</v>
      </c>
      <c r="U148" s="2">
        <v>99.9</v>
      </c>
      <c r="V148" s="2">
        <f t="shared" si="24"/>
        <v>126369.50400000002</v>
      </c>
      <c r="W148" s="40" t="s">
        <v>90</v>
      </c>
      <c r="X148" s="5">
        <v>1151.1135999999999</v>
      </c>
      <c r="Y148" s="2">
        <v>80</v>
      </c>
      <c r="Z148" s="2">
        <v>0.8</v>
      </c>
      <c r="AA148" s="2">
        <v>0</v>
      </c>
      <c r="AB148" s="40" t="s">
        <v>90</v>
      </c>
      <c r="AC148" s="2">
        <v>80.8</v>
      </c>
      <c r="AD148" s="5">
        <f t="shared" si="25"/>
        <v>93009.978879999995</v>
      </c>
      <c r="AE148" s="5">
        <v>102208.768</v>
      </c>
      <c r="AF148" s="2" t="s">
        <v>88</v>
      </c>
      <c r="AG148" s="2" t="s">
        <v>87</v>
      </c>
      <c r="AH148" s="2"/>
    </row>
    <row r="149" spans="1:34" ht="24.95" customHeight="1" x14ac:dyDescent="0.25">
      <c r="A149" s="1">
        <v>145</v>
      </c>
      <c r="B149" s="2" t="s">
        <v>89</v>
      </c>
      <c r="C149" s="1" t="s">
        <v>76</v>
      </c>
      <c r="D149" s="2" t="s">
        <v>92</v>
      </c>
      <c r="E149" s="13" t="s">
        <v>186</v>
      </c>
      <c r="F149" s="10" t="s">
        <v>324</v>
      </c>
      <c r="G149" s="11">
        <v>7</v>
      </c>
      <c r="H149" s="11">
        <v>2.52</v>
      </c>
      <c r="I149" s="11">
        <v>0</v>
      </c>
      <c r="J149" s="5">
        <f t="shared" si="26"/>
        <v>2.52</v>
      </c>
      <c r="K149" s="2">
        <v>22</v>
      </c>
      <c r="L149" s="15">
        <v>44365</v>
      </c>
      <c r="M149" s="4">
        <v>44519</v>
      </c>
      <c r="N149" s="2">
        <v>180</v>
      </c>
      <c r="O149" s="5">
        <f t="shared" si="27"/>
        <v>154</v>
      </c>
      <c r="P149" s="2">
        <f t="shared" si="22"/>
        <v>27720</v>
      </c>
      <c r="Q149" s="36">
        <v>1537.19</v>
      </c>
      <c r="R149" s="2">
        <v>92</v>
      </c>
      <c r="S149" s="5">
        <f t="shared" si="23"/>
        <v>141421.48000000001</v>
      </c>
      <c r="T149" s="113" t="s">
        <v>361</v>
      </c>
      <c r="U149" s="2">
        <v>99.9</v>
      </c>
      <c r="V149" s="2">
        <f t="shared" si="24"/>
        <v>153565.28100000002</v>
      </c>
      <c r="W149" s="40" t="s">
        <v>90</v>
      </c>
      <c r="X149" s="5">
        <v>1383.471</v>
      </c>
      <c r="Y149" s="2">
        <v>80</v>
      </c>
      <c r="Z149" s="2">
        <v>0</v>
      </c>
      <c r="AA149" s="2">
        <v>2</v>
      </c>
      <c r="AB149" s="40" t="s">
        <v>90</v>
      </c>
      <c r="AC149" s="2">
        <v>82</v>
      </c>
      <c r="AD149" s="5">
        <f t="shared" si="25"/>
        <v>113444.622</v>
      </c>
      <c r="AE149" s="5">
        <v>126049.58</v>
      </c>
      <c r="AF149" s="2" t="s">
        <v>88</v>
      </c>
      <c r="AG149" s="2" t="s">
        <v>87</v>
      </c>
      <c r="AH149" s="2"/>
    </row>
    <row r="150" spans="1:34" ht="24.95" customHeight="1" x14ac:dyDescent="0.25">
      <c r="A150" s="1">
        <v>146</v>
      </c>
      <c r="B150" s="2" t="s">
        <v>89</v>
      </c>
      <c r="C150" s="1" t="s">
        <v>76</v>
      </c>
      <c r="D150" s="2" t="s">
        <v>92</v>
      </c>
      <c r="E150" s="13" t="s">
        <v>103</v>
      </c>
      <c r="F150" s="10" t="s">
        <v>329</v>
      </c>
      <c r="G150" s="11">
        <v>9</v>
      </c>
      <c r="H150" s="11">
        <v>9.6999999999999993</v>
      </c>
      <c r="I150" s="11">
        <v>0</v>
      </c>
      <c r="J150" s="5">
        <f t="shared" si="26"/>
        <v>9.6999999999999993</v>
      </c>
      <c r="K150" s="2">
        <v>65</v>
      </c>
      <c r="L150" s="15">
        <v>44365</v>
      </c>
      <c r="M150" s="4">
        <v>44519</v>
      </c>
      <c r="N150" s="2">
        <v>180</v>
      </c>
      <c r="O150" s="5">
        <f t="shared" si="27"/>
        <v>154</v>
      </c>
      <c r="P150" s="2">
        <f t="shared" si="22"/>
        <v>27720</v>
      </c>
      <c r="Q150" s="37">
        <v>4546.9399999999996</v>
      </c>
      <c r="R150" s="2">
        <v>89</v>
      </c>
      <c r="S150" s="5">
        <f t="shared" si="23"/>
        <v>404677.66</v>
      </c>
      <c r="T150" s="113" t="s">
        <v>361</v>
      </c>
      <c r="U150" s="2">
        <v>99.9</v>
      </c>
      <c r="V150" s="2">
        <f t="shared" si="24"/>
        <v>454239.30599999998</v>
      </c>
      <c r="W150" s="40" t="s">
        <v>90</v>
      </c>
      <c r="X150" s="5">
        <v>4046.7765999999997</v>
      </c>
      <c r="Y150" s="2">
        <v>80</v>
      </c>
      <c r="Z150" s="2">
        <v>0</v>
      </c>
      <c r="AA150" s="2">
        <v>2</v>
      </c>
      <c r="AB150" s="40" t="s">
        <v>90</v>
      </c>
      <c r="AC150" s="2">
        <v>82</v>
      </c>
      <c r="AD150" s="5">
        <f t="shared" si="25"/>
        <v>331835.68119999999</v>
      </c>
      <c r="AE150" s="5">
        <v>372849.07999999996</v>
      </c>
      <c r="AF150" s="2" t="s">
        <v>88</v>
      </c>
      <c r="AG150" s="2" t="s">
        <v>87</v>
      </c>
      <c r="AH150" s="2"/>
    </row>
    <row r="151" spans="1:34" ht="24.95" customHeight="1" x14ac:dyDescent="0.25">
      <c r="A151" s="1">
        <v>147</v>
      </c>
      <c r="B151" s="2" t="s">
        <v>89</v>
      </c>
      <c r="C151" s="1" t="s">
        <v>76</v>
      </c>
      <c r="D151" s="2" t="s">
        <v>92</v>
      </c>
      <c r="E151" s="13" t="s">
        <v>79</v>
      </c>
      <c r="F151" s="10" t="s">
        <v>341</v>
      </c>
      <c r="G151" s="11">
        <v>10.5</v>
      </c>
      <c r="H151" s="11">
        <v>9.84</v>
      </c>
      <c r="I151" s="11">
        <v>0</v>
      </c>
      <c r="J151" s="5">
        <f t="shared" si="26"/>
        <v>9.84</v>
      </c>
      <c r="K151" s="2">
        <v>71</v>
      </c>
      <c r="L151" s="15">
        <v>44363</v>
      </c>
      <c r="M151" s="4">
        <v>44519</v>
      </c>
      <c r="N151" s="2">
        <v>180</v>
      </c>
      <c r="O151" s="5">
        <f t="shared" si="27"/>
        <v>156</v>
      </c>
      <c r="P151" s="2">
        <f t="shared" si="22"/>
        <v>28080</v>
      </c>
      <c r="Q151" s="37">
        <v>4966.3900000000003</v>
      </c>
      <c r="R151" s="2">
        <v>85</v>
      </c>
      <c r="S151" s="5">
        <f t="shared" si="23"/>
        <v>422143.15</v>
      </c>
      <c r="T151" s="113" t="s">
        <v>361</v>
      </c>
      <c r="U151" s="2">
        <v>99.9</v>
      </c>
      <c r="V151" s="2">
        <f t="shared" si="24"/>
        <v>496142.36100000003</v>
      </c>
      <c r="W151" s="40" t="s">
        <v>90</v>
      </c>
      <c r="X151" s="5">
        <v>4618.7426999999998</v>
      </c>
      <c r="Y151" s="2">
        <v>80</v>
      </c>
      <c r="Z151" s="2">
        <v>2.4</v>
      </c>
      <c r="AA151" s="2">
        <v>2</v>
      </c>
      <c r="AB151" s="40" t="s">
        <v>90</v>
      </c>
      <c r="AC151" s="2">
        <v>84.4</v>
      </c>
      <c r="AD151" s="5">
        <f t="shared" si="25"/>
        <v>389821.88387999998</v>
      </c>
      <c r="AE151" s="5">
        <v>419163.31600000005</v>
      </c>
      <c r="AF151" s="2" t="s">
        <v>88</v>
      </c>
      <c r="AG151" s="2" t="s">
        <v>87</v>
      </c>
      <c r="AH151" s="2"/>
    </row>
    <row r="152" spans="1:34" ht="24.95" customHeight="1" x14ac:dyDescent="0.25">
      <c r="A152" s="1">
        <v>148</v>
      </c>
      <c r="B152" s="2" t="s">
        <v>89</v>
      </c>
      <c r="C152" s="1" t="s">
        <v>76</v>
      </c>
      <c r="D152" s="2" t="s">
        <v>92</v>
      </c>
      <c r="E152" s="13" t="s">
        <v>190</v>
      </c>
      <c r="F152" s="10" t="s">
        <v>363</v>
      </c>
      <c r="G152" s="12">
        <v>0</v>
      </c>
      <c r="H152" s="12">
        <v>0</v>
      </c>
      <c r="I152" s="11">
        <v>0</v>
      </c>
      <c r="J152" s="5">
        <f t="shared" si="26"/>
        <v>0</v>
      </c>
      <c r="K152" s="2">
        <v>26</v>
      </c>
      <c r="L152" s="80">
        <v>44377</v>
      </c>
      <c r="M152" s="4">
        <v>44519</v>
      </c>
      <c r="N152" s="2">
        <v>180</v>
      </c>
      <c r="O152" s="5">
        <f t="shared" si="27"/>
        <v>142</v>
      </c>
      <c r="P152" s="2">
        <f t="shared" si="22"/>
        <v>25560</v>
      </c>
      <c r="Q152" s="37">
        <v>1778.46</v>
      </c>
      <c r="R152" s="2">
        <v>85</v>
      </c>
      <c r="S152" s="5">
        <f t="shared" si="23"/>
        <v>151169.1</v>
      </c>
      <c r="T152" s="113" t="s">
        <v>361</v>
      </c>
      <c r="U152" s="2">
        <v>99.9</v>
      </c>
      <c r="V152" s="2">
        <f t="shared" si="24"/>
        <v>177668.15400000001</v>
      </c>
      <c r="W152" s="40" t="s">
        <v>90</v>
      </c>
      <c r="X152" s="5">
        <v>1387.1988000000001</v>
      </c>
      <c r="Y152" s="2">
        <v>80</v>
      </c>
      <c r="Z152" s="2">
        <v>-7</v>
      </c>
      <c r="AA152" s="2">
        <v>2</v>
      </c>
      <c r="AB152" s="40" t="s">
        <v>90</v>
      </c>
      <c r="AC152" s="2">
        <v>75</v>
      </c>
      <c r="AD152" s="5">
        <f t="shared" si="25"/>
        <v>104039.91</v>
      </c>
      <c r="AE152" s="5">
        <v>133384.5</v>
      </c>
      <c r="AF152" s="2" t="s">
        <v>88</v>
      </c>
      <c r="AG152" s="2" t="s">
        <v>87</v>
      </c>
      <c r="AH152" s="2" t="s">
        <v>362</v>
      </c>
    </row>
    <row r="153" spans="1:34" ht="24.95" customHeight="1" x14ac:dyDescent="0.25">
      <c r="A153" s="1">
        <v>149</v>
      </c>
      <c r="B153" s="2" t="s">
        <v>89</v>
      </c>
      <c r="C153" s="1" t="s">
        <v>76</v>
      </c>
      <c r="D153" s="2" t="s">
        <v>92</v>
      </c>
      <c r="E153" s="13" t="s">
        <v>78</v>
      </c>
      <c r="F153" s="10" t="s">
        <v>364</v>
      </c>
      <c r="G153" s="12">
        <v>0</v>
      </c>
      <c r="H153" s="12">
        <v>0</v>
      </c>
      <c r="I153" s="11">
        <v>0</v>
      </c>
      <c r="J153" s="5">
        <f t="shared" si="26"/>
        <v>0</v>
      </c>
      <c r="K153" s="2">
        <v>16</v>
      </c>
      <c r="L153" s="80">
        <v>44377</v>
      </c>
      <c r="M153" s="4">
        <v>44519</v>
      </c>
      <c r="N153" s="2">
        <v>180</v>
      </c>
      <c r="O153" s="5">
        <f t="shared" si="27"/>
        <v>142</v>
      </c>
      <c r="P153" s="2">
        <f t="shared" si="22"/>
        <v>25560</v>
      </c>
      <c r="Q153" s="37">
        <v>1128.05</v>
      </c>
      <c r="R153" s="2">
        <v>90</v>
      </c>
      <c r="S153" s="5">
        <f t="shared" si="23"/>
        <v>101524.5</v>
      </c>
      <c r="T153" s="113" t="s">
        <v>361</v>
      </c>
      <c r="U153" s="2">
        <v>99.9</v>
      </c>
      <c r="V153" s="2">
        <f t="shared" si="24"/>
        <v>112692.19500000001</v>
      </c>
      <c r="W153" s="40" t="s">
        <v>90</v>
      </c>
      <c r="X153" s="5">
        <v>1049.0864999999999</v>
      </c>
      <c r="Y153" s="2">
        <v>80</v>
      </c>
      <c r="Z153" s="2">
        <v>2.4</v>
      </c>
      <c r="AA153" s="2">
        <v>2</v>
      </c>
      <c r="AB153" s="40" t="s">
        <v>90</v>
      </c>
      <c r="AC153" s="2">
        <v>84.4</v>
      </c>
      <c r="AD153" s="5">
        <f t="shared" si="25"/>
        <v>88542.900599999994</v>
      </c>
      <c r="AE153" s="5">
        <v>95207.42</v>
      </c>
      <c r="AF153" s="2" t="s">
        <v>88</v>
      </c>
      <c r="AG153" s="2" t="s">
        <v>87</v>
      </c>
      <c r="AH153" s="2" t="s">
        <v>360</v>
      </c>
    </row>
    <row r="154" spans="1:34" ht="24.95" customHeight="1" x14ac:dyDescent="0.25">
      <c r="A154" s="1">
        <v>150</v>
      </c>
      <c r="B154" s="2" t="s">
        <v>89</v>
      </c>
      <c r="C154" s="1" t="s">
        <v>76</v>
      </c>
      <c r="D154" s="2" t="s">
        <v>92</v>
      </c>
      <c r="E154" s="18" t="s">
        <v>109</v>
      </c>
      <c r="F154" s="10" t="s">
        <v>332</v>
      </c>
      <c r="G154" s="11">
        <v>4</v>
      </c>
      <c r="H154" s="11">
        <v>7.15</v>
      </c>
      <c r="I154" s="11">
        <v>0</v>
      </c>
      <c r="J154" s="5">
        <f t="shared" si="26"/>
        <v>7.15</v>
      </c>
      <c r="K154" s="2">
        <v>40</v>
      </c>
      <c r="L154" s="14">
        <v>44365</v>
      </c>
      <c r="M154" s="4">
        <v>44553</v>
      </c>
      <c r="N154" s="2">
        <v>180</v>
      </c>
      <c r="O154" s="5">
        <f t="shared" si="27"/>
        <v>188</v>
      </c>
      <c r="P154" s="2">
        <f t="shared" si="22"/>
        <v>33840</v>
      </c>
      <c r="Q154" s="36">
        <v>2755.78</v>
      </c>
      <c r="R154" s="2">
        <v>82</v>
      </c>
      <c r="S154" s="5">
        <f t="shared" si="23"/>
        <v>225973.96000000002</v>
      </c>
      <c r="T154" s="2" t="s">
        <v>361</v>
      </c>
      <c r="U154" s="2">
        <v>99.9</v>
      </c>
      <c r="V154" s="2">
        <f t="shared" si="24"/>
        <v>275302.42200000002</v>
      </c>
      <c r="W154" s="40" t="s">
        <v>90</v>
      </c>
      <c r="X154" s="5">
        <v>2463.7784326151213</v>
      </c>
      <c r="Y154" s="2">
        <v>80</v>
      </c>
      <c r="Z154" s="2">
        <v>0</v>
      </c>
      <c r="AA154" s="2">
        <v>0</v>
      </c>
      <c r="AB154" s="40" t="s">
        <v>90</v>
      </c>
      <c r="AC154" s="2">
        <v>80</v>
      </c>
      <c r="AD154" s="5">
        <f t="shared" si="25"/>
        <v>197102.27460920971</v>
      </c>
      <c r="AE154" s="5">
        <v>220462.40000000002</v>
      </c>
      <c r="AF154" s="2" t="s">
        <v>88</v>
      </c>
      <c r="AG154" s="2" t="s">
        <v>87</v>
      </c>
      <c r="AH154" s="2"/>
    </row>
    <row r="155" spans="1:34" ht="24.95" customHeight="1" x14ac:dyDescent="0.25">
      <c r="A155" s="1">
        <v>151</v>
      </c>
      <c r="B155" s="2" t="s">
        <v>89</v>
      </c>
      <c r="C155" s="1" t="s">
        <v>76</v>
      </c>
      <c r="D155" s="2" t="s">
        <v>92</v>
      </c>
      <c r="E155" s="18" t="s">
        <v>108</v>
      </c>
      <c r="F155" s="10" t="s">
        <v>337</v>
      </c>
      <c r="G155" s="11">
        <v>2.5</v>
      </c>
      <c r="H155" s="11">
        <v>4.83</v>
      </c>
      <c r="I155" s="11">
        <v>0</v>
      </c>
      <c r="J155" s="5">
        <f t="shared" si="26"/>
        <v>4.83</v>
      </c>
      <c r="K155" s="2">
        <v>31</v>
      </c>
      <c r="L155" s="14">
        <v>44365</v>
      </c>
      <c r="M155" s="4">
        <v>44553</v>
      </c>
      <c r="N155" s="2">
        <v>180</v>
      </c>
      <c r="O155" s="5">
        <f t="shared" si="27"/>
        <v>188</v>
      </c>
      <c r="P155" s="2">
        <f t="shared" si="22"/>
        <v>33840</v>
      </c>
      <c r="Q155" s="36">
        <v>2133.06</v>
      </c>
      <c r="R155" s="2">
        <v>72</v>
      </c>
      <c r="S155" s="5">
        <f t="shared" si="23"/>
        <v>153580.32</v>
      </c>
      <c r="T155" s="2" t="s">
        <v>394</v>
      </c>
      <c r="U155" s="2">
        <v>99.9</v>
      </c>
      <c r="V155" s="2">
        <f t="shared" si="24"/>
        <v>213092.69400000002</v>
      </c>
      <c r="W155" s="40" t="s">
        <v>90</v>
      </c>
      <c r="X155" s="5">
        <v>1839.1523121368439</v>
      </c>
      <c r="Y155" s="2">
        <v>80</v>
      </c>
      <c r="Z155" s="2">
        <v>0</v>
      </c>
      <c r="AA155" s="2">
        <v>-8</v>
      </c>
      <c r="AB155" s="40" t="s">
        <v>90</v>
      </c>
      <c r="AC155" s="2">
        <v>72</v>
      </c>
      <c r="AD155" s="5">
        <f t="shared" si="25"/>
        <v>132418.96647385275</v>
      </c>
      <c r="AE155" s="5">
        <v>153580.32</v>
      </c>
      <c r="AF155" s="2" t="s">
        <v>88</v>
      </c>
      <c r="AG155" s="2" t="s">
        <v>87</v>
      </c>
      <c r="AH155" s="2"/>
    </row>
    <row r="156" spans="1:34" ht="24.95" customHeight="1" x14ac:dyDescent="0.25">
      <c r="A156" s="1">
        <v>152</v>
      </c>
      <c r="B156" s="2" t="s">
        <v>89</v>
      </c>
      <c r="C156" s="1" t="s">
        <v>76</v>
      </c>
      <c r="D156" s="2" t="s">
        <v>92</v>
      </c>
      <c r="E156" s="18" t="s">
        <v>110</v>
      </c>
      <c r="F156" s="10" t="s">
        <v>338</v>
      </c>
      <c r="G156" s="11">
        <v>3</v>
      </c>
      <c r="H156" s="11">
        <v>5.19</v>
      </c>
      <c r="I156" s="11">
        <v>0</v>
      </c>
      <c r="J156" s="5">
        <f t="shared" si="26"/>
        <v>5.19</v>
      </c>
      <c r="K156" s="2">
        <v>41</v>
      </c>
      <c r="L156" s="14">
        <v>44365</v>
      </c>
      <c r="M156" s="4">
        <v>44553</v>
      </c>
      <c r="N156" s="2">
        <v>180</v>
      </c>
      <c r="O156" s="5">
        <f t="shared" si="27"/>
        <v>188</v>
      </c>
      <c r="P156" s="2">
        <f t="shared" si="22"/>
        <v>33840</v>
      </c>
      <c r="Q156" s="36">
        <v>2878.8</v>
      </c>
      <c r="R156" s="2">
        <v>80</v>
      </c>
      <c r="S156" s="5">
        <f t="shared" si="23"/>
        <v>230304</v>
      </c>
      <c r="T156" s="2" t="s">
        <v>394</v>
      </c>
      <c r="U156" s="2">
        <v>99.9</v>
      </c>
      <c r="V156" s="2">
        <f t="shared" si="24"/>
        <v>287592.12000000005</v>
      </c>
      <c r="W156" s="40" t="s">
        <v>90</v>
      </c>
      <c r="X156" s="5">
        <v>2604.9625910635887</v>
      </c>
      <c r="Y156" s="2">
        <v>80</v>
      </c>
      <c r="Z156" s="2">
        <v>0</v>
      </c>
      <c r="AA156" s="2">
        <v>0</v>
      </c>
      <c r="AB156" s="40" t="s">
        <v>90</v>
      </c>
      <c r="AC156" s="2">
        <v>80</v>
      </c>
      <c r="AD156" s="5">
        <f t="shared" si="25"/>
        <v>208397.00728508708</v>
      </c>
      <c r="AE156" s="5">
        <v>230304</v>
      </c>
      <c r="AF156" s="2" t="s">
        <v>88</v>
      </c>
      <c r="AG156" s="2" t="s">
        <v>87</v>
      </c>
      <c r="AH156" s="2"/>
    </row>
    <row r="157" spans="1:34" ht="24.95" customHeight="1" x14ac:dyDescent="0.25">
      <c r="A157" s="1">
        <v>153</v>
      </c>
      <c r="B157" s="2" t="s">
        <v>89</v>
      </c>
      <c r="C157" s="1" t="s">
        <v>76</v>
      </c>
      <c r="D157" s="2" t="s">
        <v>92</v>
      </c>
      <c r="E157" s="13" t="s">
        <v>97</v>
      </c>
      <c r="F157" s="10" t="s">
        <v>330</v>
      </c>
      <c r="G157" s="11">
        <v>18</v>
      </c>
      <c r="H157" s="11">
        <v>13.33</v>
      </c>
      <c r="I157" s="11">
        <v>0</v>
      </c>
      <c r="J157" s="5">
        <f t="shared" si="26"/>
        <v>13.33</v>
      </c>
      <c r="K157" s="2">
        <v>93</v>
      </c>
      <c r="L157" s="15">
        <v>44362</v>
      </c>
      <c r="M157" s="4">
        <v>44519</v>
      </c>
      <c r="N157" s="2">
        <v>180</v>
      </c>
      <c r="O157" s="5">
        <f t="shared" si="27"/>
        <v>157</v>
      </c>
      <c r="P157" s="2">
        <f t="shared" si="22"/>
        <v>28260</v>
      </c>
      <c r="Q157" s="37">
        <v>6512.56</v>
      </c>
      <c r="R157" s="2">
        <v>81</v>
      </c>
      <c r="S157" s="5">
        <f t="shared" si="23"/>
        <v>527517.36</v>
      </c>
      <c r="T157" s="113" t="s">
        <v>361</v>
      </c>
      <c r="U157" s="2">
        <v>99.9</v>
      </c>
      <c r="V157" s="2">
        <f t="shared" si="24"/>
        <v>650604.74400000006</v>
      </c>
      <c r="W157" s="40" t="s">
        <v>90</v>
      </c>
      <c r="X157" s="5">
        <v>5665.927200000001</v>
      </c>
      <c r="Y157" s="2">
        <v>80</v>
      </c>
      <c r="Z157" s="2">
        <v>0</v>
      </c>
      <c r="AA157" s="2">
        <v>0</v>
      </c>
      <c r="AB157" s="40" t="s">
        <v>90</v>
      </c>
      <c r="AC157" s="2">
        <v>80</v>
      </c>
      <c r="AD157" s="5">
        <f t="shared" si="25"/>
        <v>453274.17600000009</v>
      </c>
      <c r="AE157" s="5">
        <v>521004.80000000005</v>
      </c>
      <c r="AF157" s="2" t="s">
        <v>88</v>
      </c>
      <c r="AG157" s="2" t="s">
        <v>87</v>
      </c>
      <c r="AH157" s="2"/>
    </row>
    <row r="158" spans="1:34" ht="24.95" customHeight="1" x14ac:dyDescent="0.25">
      <c r="A158" s="1">
        <v>154</v>
      </c>
      <c r="B158" s="2" t="s">
        <v>89</v>
      </c>
      <c r="C158" s="1" t="s">
        <v>76</v>
      </c>
      <c r="D158" s="2" t="s">
        <v>92</v>
      </c>
      <c r="E158" s="18" t="s">
        <v>112</v>
      </c>
      <c r="F158" s="10" t="s">
        <v>331</v>
      </c>
      <c r="G158" s="11">
        <v>11</v>
      </c>
      <c r="H158" s="11">
        <v>17.760000000000002</v>
      </c>
      <c r="I158" s="11">
        <v>0</v>
      </c>
      <c r="J158" s="5">
        <f t="shared" si="26"/>
        <v>17.760000000000002</v>
      </c>
      <c r="K158" s="2">
        <v>140</v>
      </c>
      <c r="L158" s="14">
        <v>44365</v>
      </c>
      <c r="M158" s="4">
        <v>44553</v>
      </c>
      <c r="N158" s="2">
        <v>180</v>
      </c>
      <c r="O158" s="5">
        <f t="shared" si="27"/>
        <v>188</v>
      </c>
      <c r="P158" s="2">
        <f t="shared" si="22"/>
        <v>33840</v>
      </c>
      <c r="Q158" s="36">
        <v>9842.76</v>
      </c>
      <c r="R158" s="2">
        <v>80</v>
      </c>
      <c r="S158" s="5">
        <f t="shared" si="23"/>
        <v>787420.8</v>
      </c>
      <c r="T158" s="2" t="s">
        <v>361</v>
      </c>
      <c r="U158" s="2">
        <v>99.9</v>
      </c>
      <c r="V158" s="2">
        <f t="shared" si="24"/>
        <v>983291.72400000005</v>
      </c>
      <c r="W158" s="40" t="s">
        <v>90</v>
      </c>
      <c r="X158" s="5">
        <v>8766.8154342987382</v>
      </c>
      <c r="Y158" s="2">
        <v>80</v>
      </c>
      <c r="Z158" s="2">
        <v>0</v>
      </c>
      <c r="AA158" s="2">
        <v>0</v>
      </c>
      <c r="AB158" s="40" t="s">
        <v>90</v>
      </c>
      <c r="AC158" s="2">
        <v>80</v>
      </c>
      <c r="AD158" s="5">
        <f t="shared" si="25"/>
        <v>701345.23474389908</v>
      </c>
      <c r="AE158" s="5">
        <v>787420.8</v>
      </c>
      <c r="AF158" s="2" t="s">
        <v>88</v>
      </c>
      <c r="AG158" s="2" t="s">
        <v>87</v>
      </c>
      <c r="AH158" s="2"/>
    </row>
    <row r="159" spans="1:34" ht="24.95" customHeight="1" x14ac:dyDescent="0.25">
      <c r="A159" s="1">
        <v>155</v>
      </c>
      <c r="B159" s="2" t="s">
        <v>89</v>
      </c>
      <c r="C159" s="1" t="s">
        <v>76</v>
      </c>
      <c r="D159" s="2" t="s">
        <v>92</v>
      </c>
      <c r="E159" s="18" t="s">
        <v>106</v>
      </c>
      <c r="F159" s="10" t="s">
        <v>333</v>
      </c>
      <c r="G159" s="11">
        <v>4</v>
      </c>
      <c r="H159" s="11">
        <v>3.92</v>
      </c>
      <c r="I159" s="11">
        <v>0</v>
      </c>
      <c r="J159" s="5">
        <f t="shared" si="26"/>
        <v>3.92</v>
      </c>
      <c r="K159" s="2">
        <v>28</v>
      </c>
      <c r="L159" s="14">
        <v>44365</v>
      </c>
      <c r="M159" s="4">
        <v>44553</v>
      </c>
      <c r="N159" s="2">
        <v>180</v>
      </c>
      <c r="O159" s="5">
        <f t="shared" si="27"/>
        <v>188</v>
      </c>
      <c r="P159" s="2">
        <f t="shared" si="22"/>
        <v>33840</v>
      </c>
      <c r="Q159" s="36">
        <v>1916.12</v>
      </c>
      <c r="R159" s="2">
        <v>81</v>
      </c>
      <c r="S159" s="5">
        <f t="shared" si="23"/>
        <v>155205.72</v>
      </c>
      <c r="T159" s="2" t="s">
        <v>361</v>
      </c>
      <c r="U159" s="2">
        <v>99.9</v>
      </c>
      <c r="V159" s="2">
        <f t="shared" si="24"/>
        <v>191420.38800000001</v>
      </c>
      <c r="W159" s="40" t="s">
        <v>90</v>
      </c>
      <c r="X159" s="5">
        <v>1716.2589763212902</v>
      </c>
      <c r="Y159" s="2">
        <v>80</v>
      </c>
      <c r="Z159" s="2">
        <v>0</v>
      </c>
      <c r="AA159" s="2">
        <v>0</v>
      </c>
      <c r="AB159" s="40" t="s">
        <v>90</v>
      </c>
      <c r="AC159" s="2">
        <v>80</v>
      </c>
      <c r="AD159" s="5">
        <f t="shared" si="25"/>
        <v>137300.71810570321</v>
      </c>
      <c r="AE159" s="5">
        <v>153289.59999999998</v>
      </c>
      <c r="AF159" s="2" t="s">
        <v>88</v>
      </c>
      <c r="AG159" s="2" t="s">
        <v>87</v>
      </c>
      <c r="AH159" s="2"/>
    </row>
    <row r="160" spans="1:34" ht="24.95" customHeight="1" x14ac:dyDescent="0.25">
      <c r="A160" s="1">
        <v>156</v>
      </c>
      <c r="B160" s="2" t="s">
        <v>89</v>
      </c>
      <c r="C160" s="1" t="s">
        <v>76</v>
      </c>
      <c r="D160" s="2" t="s">
        <v>92</v>
      </c>
      <c r="E160" s="18" t="s">
        <v>111</v>
      </c>
      <c r="F160" s="10" t="s">
        <v>334</v>
      </c>
      <c r="G160" s="11">
        <v>4</v>
      </c>
      <c r="H160" s="11">
        <v>6.94</v>
      </c>
      <c r="I160" s="11">
        <v>0</v>
      </c>
      <c r="J160" s="5">
        <f t="shared" si="26"/>
        <v>6.94</v>
      </c>
      <c r="K160" s="2">
        <v>55</v>
      </c>
      <c r="L160" s="14">
        <v>44365</v>
      </c>
      <c r="M160" s="4">
        <v>44553</v>
      </c>
      <c r="N160" s="2">
        <v>180</v>
      </c>
      <c r="O160" s="5">
        <f t="shared" si="27"/>
        <v>188</v>
      </c>
      <c r="P160" s="2">
        <f t="shared" si="22"/>
        <v>33840</v>
      </c>
      <c r="Q160" s="36">
        <v>3869.36</v>
      </c>
      <c r="R160" s="2">
        <v>81</v>
      </c>
      <c r="S160" s="5">
        <f t="shared" si="23"/>
        <v>313418.16000000003</v>
      </c>
      <c r="T160" s="2" t="s">
        <v>361</v>
      </c>
      <c r="U160" s="2">
        <v>99.9</v>
      </c>
      <c r="V160" s="2">
        <f t="shared" si="24"/>
        <v>386549.06400000001</v>
      </c>
      <c r="W160" s="40" t="s">
        <v>90</v>
      </c>
      <c r="X160" s="5">
        <v>3525.5468094307648</v>
      </c>
      <c r="Y160" s="2">
        <v>80</v>
      </c>
      <c r="Z160" s="2">
        <v>0.8</v>
      </c>
      <c r="AA160" s="2">
        <v>0</v>
      </c>
      <c r="AB160" s="40" t="s">
        <v>90</v>
      </c>
      <c r="AC160" s="2">
        <v>80.8</v>
      </c>
      <c r="AD160" s="5">
        <f t="shared" si="25"/>
        <v>284864.18220200576</v>
      </c>
      <c r="AE160" s="5">
        <v>312644.288</v>
      </c>
      <c r="AF160" s="2" t="s">
        <v>88</v>
      </c>
      <c r="AG160" s="2" t="s">
        <v>87</v>
      </c>
      <c r="AH160" s="2"/>
    </row>
    <row r="161" spans="1:34" ht="24.95" customHeight="1" x14ac:dyDescent="0.25">
      <c r="A161" s="1">
        <v>157</v>
      </c>
      <c r="B161" s="2" t="s">
        <v>89</v>
      </c>
      <c r="C161" s="1" t="s">
        <v>76</v>
      </c>
      <c r="D161" s="2" t="s">
        <v>92</v>
      </c>
      <c r="E161" s="18" t="s">
        <v>105</v>
      </c>
      <c r="F161" s="10" t="s">
        <v>335</v>
      </c>
      <c r="G161" s="11">
        <v>2.5</v>
      </c>
      <c r="H161" s="11">
        <v>2.2599999999999998</v>
      </c>
      <c r="I161" s="11">
        <v>0</v>
      </c>
      <c r="J161" s="5">
        <f t="shared" si="26"/>
        <v>2.2599999999999998</v>
      </c>
      <c r="K161" s="2">
        <v>23</v>
      </c>
      <c r="L161" s="14">
        <v>44365</v>
      </c>
      <c r="M161" s="4">
        <v>44553</v>
      </c>
      <c r="N161" s="2">
        <v>180</v>
      </c>
      <c r="O161" s="5">
        <f t="shared" si="27"/>
        <v>188</v>
      </c>
      <c r="P161" s="2">
        <f t="shared" si="22"/>
        <v>33840</v>
      </c>
      <c r="Q161" s="36">
        <v>1584.06</v>
      </c>
      <c r="R161" s="2">
        <v>83</v>
      </c>
      <c r="S161" s="5">
        <f t="shared" si="23"/>
        <v>131476.97999999998</v>
      </c>
      <c r="T161" s="2" t="s">
        <v>361</v>
      </c>
      <c r="U161" s="2">
        <v>99.9</v>
      </c>
      <c r="V161" s="2">
        <f t="shared" si="24"/>
        <v>158247.59400000001</v>
      </c>
      <c r="W161" s="40" t="s">
        <v>90</v>
      </c>
      <c r="X161" s="5">
        <v>1424.9584928031506</v>
      </c>
      <c r="Y161" s="2">
        <v>80</v>
      </c>
      <c r="Z161" s="2">
        <v>0</v>
      </c>
      <c r="AA161" s="2">
        <v>0</v>
      </c>
      <c r="AB161" s="40" t="s">
        <v>90</v>
      </c>
      <c r="AC161" s="2">
        <v>80</v>
      </c>
      <c r="AD161" s="5">
        <f t="shared" si="25"/>
        <v>113996.67942425206</v>
      </c>
      <c r="AE161" s="5">
        <v>126724.79999999999</v>
      </c>
      <c r="AF161" s="2" t="s">
        <v>88</v>
      </c>
      <c r="AG161" s="2" t="s">
        <v>87</v>
      </c>
      <c r="AH161" s="2"/>
    </row>
    <row r="162" spans="1:34" ht="24.95" customHeight="1" x14ac:dyDescent="0.25">
      <c r="A162" s="1">
        <v>158</v>
      </c>
      <c r="B162" s="2" t="s">
        <v>89</v>
      </c>
      <c r="C162" s="1" t="s">
        <v>76</v>
      </c>
      <c r="D162" s="2" t="s">
        <v>92</v>
      </c>
      <c r="E162" s="18" t="s">
        <v>107</v>
      </c>
      <c r="F162" s="10" t="s">
        <v>336</v>
      </c>
      <c r="G162" s="11">
        <v>5</v>
      </c>
      <c r="H162" s="11">
        <v>6.03</v>
      </c>
      <c r="I162" s="11">
        <v>0</v>
      </c>
      <c r="J162" s="5">
        <f t="shared" si="26"/>
        <v>6.03</v>
      </c>
      <c r="K162" s="2">
        <v>22</v>
      </c>
      <c r="L162" s="14">
        <v>44365</v>
      </c>
      <c r="M162" s="4">
        <v>44553</v>
      </c>
      <c r="N162" s="2">
        <v>180</v>
      </c>
      <c r="O162" s="5">
        <f t="shared" si="27"/>
        <v>188</v>
      </c>
      <c r="P162" s="2">
        <f t="shared" si="22"/>
        <v>33840</v>
      </c>
      <c r="Q162" s="36">
        <v>1526.6</v>
      </c>
      <c r="R162" s="2">
        <v>89</v>
      </c>
      <c r="S162" s="5">
        <f t="shared" si="23"/>
        <v>135867.4</v>
      </c>
      <c r="T162" s="2" t="s">
        <v>361</v>
      </c>
      <c r="U162" s="2">
        <v>99.9</v>
      </c>
      <c r="V162" s="2">
        <f t="shared" si="24"/>
        <v>152507.34</v>
      </c>
      <c r="W162" s="40" t="s">
        <v>90</v>
      </c>
      <c r="X162" s="5">
        <v>1335.1908142232614</v>
      </c>
      <c r="Y162" s="2">
        <v>80</v>
      </c>
      <c r="Z162" s="2">
        <v>0</v>
      </c>
      <c r="AA162" s="2">
        <v>2</v>
      </c>
      <c r="AB162" s="40" t="s">
        <v>90</v>
      </c>
      <c r="AC162" s="2">
        <v>82</v>
      </c>
      <c r="AD162" s="5">
        <f t="shared" si="25"/>
        <v>109485.64676630744</v>
      </c>
      <c r="AE162" s="5">
        <v>125181.2</v>
      </c>
      <c r="AF162" s="2" t="s">
        <v>88</v>
      </c>
      <c r="AG162" s="2" t="s">
        <v>87</v>
      </c>
      <c r="AH162" s="2"/>
    </row>
    <row r="163" spans="1:34" ht="24.95" customHeight="1" x14ac:dyDescent="0.25">
      <c r="A163" s="1">
        <v>159</v>
      </c>
      <c r="B163" s="2" t="s">
        <v>89</v>
      </c>
      <c r="C163" s="1" t="s">
        <v>76</v>
      </c>
      <c r="D163" s="2" t="s">
        <v>92</v>
      </c>
      <c r="E163" s="13" t="s">
        <v>189</v>
      </c>
      <c r="F163" s="10" t="s">
        <v>365</v>
      </c>
      <c r="G163" s="2">
        <v>0</v>
      </c>
      <c r="H163" s="2">
        <v>0</v>
      </c>
      <c r="I163" s="2">
        <v>0</v>
      </c>
      <c r="J163" s="5">
        <f t="shared" si="26"/>
        <v>0</v>
      </c>
      <c r="K163" s="2">
        <v>11</v>
      </c>
      <c r="L163" s="15">
        <v>0</v>
      </c>
      <c r="M163" s="4">
        <v>0</v>
      </c>
      <c r="N163" s="2">
        <v>0</v>
      </c>
      <c r="O163" s="5">
        <f t="shared" si="27"/>
        <v>0</v>
      </c>
      <c r="P163" s="2">
        <f t="shared" si="22"/>
        <v>0</v>
      </c>
      <c r="Q163" s="36">
        <v>721.1</v>
      </c>
      <c r="R163" s="2">
        <v>80</v>
      </c>
      <c r="S163" s="5">
        <f t="shared" si="23"/>
        <v>57688</v>
      </c>
      <c r="T163" s="2" t="s">
        <v>361</v>
      </c>
      <c r="U163" s="2">
        <v>99.9</v>
      </c>
      <c r="V163" s="2">
        <f t="shared" si="24"/>
        <v>72037.89</v>
      </c>
      <c r="W163" s="40" t="s">
        <v>90</v>
      </c>
      <c r="X163" s="5">
        <v>657.12589501839841</v>
      </c>
      <c r="Y163" s="2">
        <v>80</v>
      </c>
      <c r="Z163" s="2">
        <v>0.8</v>
      </c>
      <c r="AA163" s="2">
        <v>0</v>
      </c>
      <c r="AB163" s="40" t="s">
        <v>90</v>
      </c>
      <c r="AC163" s="2">
        <v>80.8</v>
      </c>
      <c r="AD163" s="5">
        <f t="shared" si="25"/>
        <v>53095.77231748659</v>
      </c>
      <c r="AE163" s="5">
        <v>58264.88</v>
      </c>
      <c r="AF163" s="2" t="s">
        <v>88</v>
      </c>
      <c r="AG163" s="2" t="s">
        <v>87</v>
      </c>
      <c r="AH163" s="2" t="s">
        <v>360</v>
      </c>
    </row>
    <row r="164" spans="1:34" ht="24.95" customHeight="1" x14ac:dyDescent="0.25">
      <c r="A164" s="1">
        <v>160</v>
      </c>
      <c r="B164" s="2" t="s">
        <v>89</v>
      </c>
      <c r="C164" s="1" t="s">
        <v>76</v>
      </c>
      <c r="D164" s="2" t="s">
        <v>92</v>
      </c>
      <c r="E164" s="13" t="s">
        <v>388</v>
      </c>
      <c r="F164" s="10" t="s">
        <v>377</v>
      </c>
      <c r="G164" s="2">
        <v>0</v>
      </c>
      <c r="H164" s="2">
        <v>0</v>
      </c>
      <c r="I164" s="2">
        <v>0</v>
      </c>
      <c r="J164" s="5">
        <f t="shared" si="26"/>
        <v>0</v>
      </c>
      <c r="K164" s="2">
        <v>17</v>
      </c>
      <c r="L164" s="15">
        <v>0</v>
      </c>
      <c r="M164" s="4">
        <v>0</v>
      </c>
      <c r="N164" s="2">
        <v>0</v>
      </c>
      <c r="O164" s="5">
        <f t="shared" si="27"/>
        <v>0</v>
      </c>
      <c r="P164" s="2">
        <f t="shared" si="22"/>
        <v>0</v>
      </c>
      <c r="Q164" s="36">
        <v>1151.42</v>
      </c>
      <c r="R164" s="2">
        <v>80</v>
      </c>
      <c r="S164" s="5">
        <f t="shared" si="23"/>
        <v>92113.600000000006</v>
      </c>
      <c r="T164" s="2" t="s">
        <v>361</v>
      </c>
      <c r="U164" s="2">
        <v>99.9</v>
      </c>
      <c r="V164" s="2">
        <f t="shared" si="24"/>
        <v>115026.85800000001</v>
      </c>
      <c r="W164" s="40" t="s">
        <v>90</v>
      </c>
      <c r="X164" s="5">
        <v>1023.2041309406521</v>
      </c>
      <c r="Y164" s="2">
        <v>80</v>
      </c>
      <c r="Z164" s="2">
        <v>0</v>
      </c>
      <c r="AA164" s="2">
        <v>0</v>
      </c>
      <c r="AB164" s="40" t="s">
        <v>90</v>
      </c>
      <c r="AC164" s="2">
        <v>80</v>
      </c>
      <c r="AD164" s="5">
        <f t="shared" si="25"/>
        <v>81856.330475252165</v>
      </c>
      <c r="AE164" s="5">
        <v>92113.600000000006</v>
      </c>
      <c r="AF164" s="2" t="s">
        <v>88</v>
      </c>
      <c r="AG164" s="2" t="s">
        <v>87</v>
      </c>
      <c r="AH164" s="2" t="s">
        <v>360</v>
      </c>
    </row>
    <row r="165" spans="1:34" ht="24.95" customHeight="1" x14ac:dyDescent="0.25">
      <c r="A165" s="1">
        <v>161</v>
      </c>
      <c r="B165" s="2" t="s">
        <v>89</v>
      </c>
      <c r="C165" s="1" t="s">
        <v>76</v>
      </c>
      <c r="D165" s="2" t="s">
        <v>92</v>
      </c>
      <c r="E165" s="18" t="s">
        <v>109</v>
      </c>
      <c r="F165" s="10" t="s">
        <v>385</v>
      </c>
      <c r="G165" s="2">
        <v>0</v>
      </c>
      <c r="H165" s="2">
        <v>0</v>
      </c>
      <c r="I165" s="2">
        <v>0</v>
      </c>
      <c r="J165" s="5">
        <f t="shared" si="26"/>
        <v>0</v>
      </c>
      <c r="K165" s="2">
        <v>16</v>
      </c>
      <c r="L165" s="15">
        <v>0</v>
      </c>
      <c r="M165" s="4">
        <v>0</v>
      </c>
      <c r="N165" s="2">
        <v>0</v>
      </c>
      <c r="O165" s="5">
        <f t="shared" si="27"/>
        <v>0</v>
      </c>
      <c r="P165" s="2">
        <f t="shared" ref="P165:P196" si="28">N165*O165</f>
        <v>0</v>
      </c>
      <c r="Q165" s="36">
        <v>1124.52</v>
      </c>
      <c r="R165" s="2">
        <v>88</v>
      </c>
      <c r="S165" s="5">
        <f t="shared" ref="S165:S196" si="29">Q165*R165</f>
        <v>98957.759999999995</v>
      </c>
      <c r="T165" s="2" t="s">
        <v>361</v>
      </c>
      <c r="U165" s="2">
        <v>99.9</v>
      </c>
      <c r="V165" s="2">
        <f t="shared" ref="V165:V196" si="30">Q165*U165</f>
        <v>112339.54800000001</v>
      </c>
      <c r="W165" s="40" t="s">
        <v>90</v>
      </c>
      <c r="X165" s="5">
        <v>1057.924715759156</v>
      </c>
      <c r="Y165" s="2">
        <v>80</v>
      </c>
      <c r="Z165" s="2">
        <v>3.2</v>
      </c>
      <c r="AA165" s="2">
        <v>2</v>
      </c>
      <c r="AB165" s="40" t="s">
        <v>90</v>
      </c>
      <c r="AC165" s="2">
        <v>85.2</v>
      </c>
      <c r="AD165" s="5">
        <f t="shared" ref="AD165:AD196" si="31">X165*AC165</f>
        <v>90135.185782680099</v>
      </c>
      <c r="AE165" s="5">
        <v>95809.104000000007</v>
      </c>
      <c r="AF165" s="2" t="s">
        <v>88</v>
      </c>
      <c r="AG165" s="2" t="s">
        <v>87</v>
      </c>
      <c r="AH165" s="2" t="s">
        <v>390</v>
      </c>
    </row>
    <row r="166" spans="1:34" ht="24.95" customHeight="1" x14ac:dyDescent="0.25">
      <c r="A166" s="1">
        <v>162</v>
      </c>
      <c r="B166" s="2" t="s">
        <v>89</v>
      </c>
      <c r="C166" s="1" t="s">
        <v>76</v>
      </c>
      <c r="D166" s="2" t="s">
        <v>92</v>
      </c>
      <c r="E166" s="18" t="s">
        <v>107</v>
      </c>
      <c r="F166" s="10" t="s">
        <v>386</v>
      </c>
      <c r="G166" s="2">
        <v>0</v>
      </c>
      <c r="H166" s="2">
        <v>0</v>
      </c>
      <c r="I166" s="2">
        <v>0</v>
      </c>
      <c r="J166" s="5">
        <f t="shared" si="26"/>
        <v>0</v>
      </c>
      <c r="K166" s="2">
        <v>22</v>
      </c>
      <c r="L166" s="15">
        <v>0</v>
      </c>
      <c r="M166" s="4">
        <v>0</v>
      </c>
      <c r="N166" s="2">
        <v>0</v>
      </c>
      <c r="O166" s="5">
        <f t="shared" si="27"/>
        <v>0</v>
      </c>
      <c r="P166" s="2">
        <f t="shared" si="28"/>
        <v>0</v>
      </c>
      <c r="Q166" s="36">
        <v>1490.42</v>
      </c>
      <c r="R166" s="2">
        <v>84</v>
      </c>
      <c r="S166" s="5">
        <f t="shared" si="29"/>
        <v>125195.28</v>
      </c>
      <c r="T166" s="2" t="s">
        <v>361</v>
      </c>
      <c r="U166" s="2">
        <v>99.9</v>
      </c>
      <c r="V166" s="2">
        <f t="shared" si="30"/>
        <v>148892.95800000001</v>
      </c>
      <c r="W166" s="40" t="s">
        <v>90</v>
      </c>
      <c r="X166" s="5">
        <v>1407.0817945201034</v>
      </c>
      <c r="Y166" s="2">
        <v>80</v>
      </c>
      <c r="Z166" s="2">
        <v>3.2</v>
      </c>
      <c r="AA166" s="2">
        <v>0</v>
      </c>
      <c r="AB166" s="40" t="s">
        <v>90</v>
      </c>
      <c r="AC166" s="2">
        <v>83.2</v>
      </c>
      <c r="AD166" s="5">
        <f t="shared" si="31"/>
        <v>117069.2053040726</v>
      </c>
      <c r="AE166" s="5">
        <v>124002.944</v>
      </c>
      <c r="AF166" s="2" t="s">
        <v>88</v>
      </c>
      <c r="AG166" s="2" t="s">
        <v>87</v>
      </c>
      <c r="AH166" s="2" t="s">
        <v>390</v>
      </c>
    </row>
    <row r="167" spans="1:34" ht="24.95" customHeight="1" x14ac:dyDescent="0.25">
      <c r="A167" s="1">
        <v>163</v>
      </c>
      <c r="B167" s="2" t="s">
        <v>89</v>
      </c>
      <c r="C167" s="1" t="s">
        <v>76</v>
      </c>
      <c r="D167" s="2" t="s">
        <v>92</v>
      </c>
      <c r="E167" s="13" t="s">
        <v>78</v>
      </c>
      <c r="F167" s="10" t="s">
        <v>389</v>
      </c>
      <c r="G167" s="2">
        <v>0</v>
      </c>
      <c r="H167" s="2">
        <v>0</v>
      </c>
      <c r="I167" s="2">
        <v>0</v>
      </c>
      <c r="J167" s="5">
        <f t="shared" si="26"/>
        <v>0</v>
      </c>
      <c r="K167" s="2">
        <v>3</v>
      </c>
      <c r="L167" s="15">
        <v>0</v>
      </c>
      <c r="M167" s="4">
        <v>0</v>
      </c>
      <c r="N167" s="2">
        <v>0</v>
      </c>
      <c r="O167" s="5">
        <f t="shared" si="27"/>
        <v>0</v>
      </c>
      <c r="P167" s="2">
        <f t="shared" si="28"/>
        <v>0</v>
      </c>
      <c r="Q167" s="37">
        <v>214.98</v>
      </c>
      <c r="R167" s="2">
        <v>92</v>
      </c>
      <c r="S167" s="5">
        <f t="shared" si="29"/>
        <v>19778.16</v>
      </c>
      <c r="T167" s="2" t="s">
        <v>361</v>
      </c>
      <c r="U167" s="2">
        <v>99.9</v>
      </c>
      <c r="V167" s="2">
        <f t="shared" si="30"/>
        <v>21476.502</v>
      </c>
      <c r="W167" s="40" t="s">
        <v>90</v>
      </c>
      <c r="X167" s="5">
        <v>184.47676086893077</v>
      </c>
      <c r="Y167" s="2">
        <v>80</v>
      </c>
      <c r="Z167" s="2">
        <v>0</v>
      </c>
      <c r="AA167" s="2">
        <v>2</v>
      </c>
      <c r="AB167" s="40" t="s">
        <v>90</v>
      </c>
      <c r="AC167" s="2">
        <v>82</v>
      </c>
      <c r="AD167" s="5">
        <f t="shared" si="31"/>
        <v>15127.094391252323</v>
      </c>
      <c r="AE167" s="5">
        <v>17628.36</v>
      </c>
      <c r="AF167" s="2" t="s">
        <v>88</v>
      </c>
      <c r="AG167" s="2" t="s">
        <v>87</v>
      </c>
      <c r="AH167" s="2" t="s">
        <v>360</v>
      </c>
    </row>
    <row r="168" spans="1:34" ht="24.95" customHeight="1" x14ac:dyDescent="0.25">
      <c r="A168" s="1">
        <v>164</v>
      </c>
      <c r="B168" s="2" t="s">
        <v>89</v>
      </c>
      <c r="C168" s="16" t="s">
        <v>80</v>
      </c>
      <c r="D168" s="2" t="s">
        <v>93</v>
      </c>
      <c r="E168" s="17" t="s">
        <v>175</v>
      </c>
      <c r="F168" s="10" t="s">
        <v>343</v>
      </c>
      <c r="G168" s="20">
        <v>4</v>
      </c>
      <c r="H168" s="20">
        <v>6.07</v>
      </c>
      <c r="I168" s="20">
        <v>0</v>
      </c>
      <c r="J168" s="5">
        <f t="shared" si="26"/>
        <v>6.07</v>
      </c>
      <c r="K168" s="2">
        <v>43</v>
      </c>
      <c r="L168" s="22">
        <v>44374</v>
      </c>
      <c r="M168" s="4">
        <v>44546</v>
      </c>
      <c r="N168" s="2">
        <v>180</v>
      </c>
      <c r="O168" s="5">
        <f t="shared" si="27"/>
        <v>172</v>
      </c>
      <c r="P168" s="2">
        <f t="shared" si="28"/>
        <v>30960</v>
      </c>
      <c r="Q168" s="2">
        <v>2984.3</v>
      </c>
      <c r="R168" s="2">
        <v>88</v>
      </c>
      <c r="S168" s="5">
        <f t="shared" si="29"/>
        <v>262618.40000000002</v>
      </c>
      <c r="T168" s="2" t="s">
        <v>378</v>
      </c>
      <c r="U168" s="2">
        <v>99.9</v>
      </c>
      <c r="V168" s="2">
        <f t="shared" si="30"/>
        <v>298131.57</v>
      </c>
      <c r="W168" s="2" t="s">
        <v>90</v>
      </c>
      <c r="X168" s="5">
        <v>2805.2420000000002</v>
      </c>
      <c r="Y168" s="2">
        <v>80</v>
      </c>
      <c r="Z168" s="2">
        <v>0</v>
      </c>
      <c r="AA168" s="2">
        <v>2</v>
      </c>
      <c r="AB168" s="2" t="s">
        <v>90</v>
      </c>
      <c r="AC168" s="2">
        <v>85.2</v>
      </c>
      <c r="AD168" s="5">
        <f t="shared" si="31"/>
        <v>239006.61840000004</v>
      </c>
      <c r="AE168" s="5">
        <f>VLOOKUP(F168,[1]Sheet1!$L$131:$AB$316,17,FALSE)</f>
        <v>254262.36000000002</v>
      </c>
      <c r="AF168" s="2" t="s">
        <v>88</v>
      </c>
      <c r="AG168" s="2" t="s">
        <v>87</v>
      </c>
      <c r="AH168" s="2"/>
    </row>
    <row r="169" spans="1:34" ht="24.95" customHeight="1" x14ac:dyDescent="0.25">
      <c r="A169" s="1">
        <v>165</v>
      </c>
      <c r="B169" s="2" t="s">
        <v>89</v>
      </c>
      <c r="C169" s="16" t="s">
        <v>80</v>
      </c>
      <c r="D169" s="2" t="s">
        <v>93</v>
      </c>
      <c r="E169" s="17" t="s">
        <v>177</v>
      </c>
      <c r="F169" s="10" t="s">
        <v>344</v>
      </c>
      <c r="G169" s="20">
        <v>4</v>
      </c>
      <c r="H169" s="20">
        <v>4.53</v>
      </c>
      <c r="I169" s="20">
        <v>0</v>
      </c>
      <c r="J169" s="5">
        <f t="shared" si="26"/>
        <v>4.53</v>
      </c>
      <c r="K169" s="2">
        <v>27</v>
      </c>
      <c r="L169" s="22">
        <v>44374</v>
      </c>
      <c r="M169" s="4">
        <v>44546</v>
      </c>
      <c r="N169" s="2">
        <v>180</v>
      </c>
      <c r="O169" s="5">
        <f t="shared" si="27"/>
        <v>172</v>
      </c>
      <c r="P169" s="2">
        <f t="shared" si="28"/>
        <v>30960</v>
      </c>
      <c r="Q169" s="2">
        <v>1860.58</v>
      </c>
      <c r="R169" s="2">
        <v>81</v>
      </c>
      <c r="S169" s="5">
        <f t="shared" si="29"/>
        <v>150706.97999999998</v>
      </c>
      <c r="T169" s="2" t="s">
        <v>378</v>
      </c>
      <c r="U169" s="2">
        <v>99.9</v>
      </c>
      <c r="V169" s="2">
        <f t="shared" si="30"/>
        <v>185871.94200000001</v>
      </c>
      <c r="W169" s="2" t="s">
        <v>90</v>
      </c>
      <c r="X169" s="5">
        <v>1748.9451999999999</v>
      </c>
      <c r="Y169" s="2">
        <v>80</v>
      </c>
      <c r="Z169" s="2">
        <v>0</v>
      </c>
      <c r="AA169" s="2">
        <v>0</v>
      </c>
      <c r="AB169" s="2" t="s">
        <v>90</v>
      </c>
      <c r="AC169" s="2">
        <v>83.2</v>
      </c>
      <c r="AD169" s="5">
        <f t="shared" si="31"/>
        <v>145512.24064</v>
      </c>
      <c r="AE169" s="5">
        <f>VLOOKUP(F169,[1]Sheet1!$L$131:$AB$316,17,FALSE)</f>
        <v>154800.25599999999</v>
      </c>
      <c r="AF169" s="2" t="s">
        <v>88</v>
      </c>
      <c r="AG169" s="2" t="s">
        <v>87</v>
      </c>
      <c r="AH169" s="2"/>
    </row>
    <row r="170" spans="1:34" ht="24.95" customHeight="1" x14ac:dyDescent="0.25">
      <c r="A170" s="1">
        <v>166</v>
      </c>
      <c r="B170" s="2" t="s">
        <v>89</v>
      </c>
      <c r="C170" s="16" t="s">
        <v>80</v>
      </c>
      <c r="D170" s="2" t="s">
        <v>93</v>
      </c>
      <c r="E170" s="3" t="s">
        <v>81</v>
      </c>
      <c r="F170" s="10" t="s">
        <v>346</v>
      </c>
      <c r="G170" s="20">
        <v>4.5</v>
      </c>
      <c r="H170" s="20">
        <v>10.08</v>
      </c>
      <c r="I170" s="20">
        <v>0</v>
      </c>
      <c r="J170" s="5">
        <f t="shared" si="26"/>
        <v>10.08</v>
      </c>
      <c r="K170" s="2">
        <v>56</v>
      </c>
      <c r="L170" s="23">
        <v>44360</v>
      </c>
      <c r="M170" s="4">
        <v>44539</v>
      </c>
      <c r="N170" s="2">
        <v>180</v>
      </c>
      <c r="O170" s="5">
        <f t="shared" ref="O170:O193" si="32">M170-L170</f>
        <v>179</v>
      </c>
      <c r="P170" s="2">
        <f t="shared" si="28"/>
        <v>32220</v>
      </c>
      <c r="Q170" s="2">
        <v>3948.04</v>
      </c>
      <c r="R170" s="2">
        <v>88</v>
      </c>
      <c r="S170" s="5">
        <f t="shared" si="29"/>
        <v>347427.52</v>
      </c>
      <c r="T170" s="2" t="s">
        <v>378</v>
      </c>
      <c r="U170" s="2">
        <v>99.9</v>
      </c>
      <c r="V170" s="2">
        <f t="shared" si="30"/>
        <v>394409.196</v>
      </c>
      <c r="W170" s="2" t="s">
        <v>90</v>
      </c>
      <c r="X170" s="5">
        <v>3711.1576</v>
      </c>
      <c r="Y170" s="2">
        <v>80</v>
      </c>
      <c r="Z170" s="2">
        <v>0</v>
      </c>
      <c r="AA170" s="2">
        <v>2</v>
      </c>
      <c r="AB170" s="2" t="s">
        <v>90</v>
      </c>
      <c r="AC170" s="2">
        <v>85.2</v>
      </c>
      <c r="AD170" s="5">
        <f t="shared" si="31"/>
        <v>316190.62752000004</v>
      </c>
      <c r="AE170" s="5">
        <f>VLOOKUP(F170,[1]Sheet1!$L$131:$AB$316,17,FALSE)</f>
        <v>336373.00800000003</v>
      </c>
      <c r="AF170" s="2" t="s">
        <v>88</v>
      </c>
      <c r="AG170" s="2" t="s">
        <v>87</v>
      </c>
      <c r="AH170" s="2"/>
    </row>
    <row r="171" spans="1:34" ht="24.95" customHeight="1" x14ac:dyDescent="0.25">
      <c r="A171" s="1">
        <v>167</v>
      </c>
      <c r="B171" s="2" t="s">
        <v>89</v>
      </c>
      <c r="C171" s="1" t="s">
        <v>80</v>
      </c>
      <c r="D171" s="2" t="s">
        <v>93</v>
      </c>
      <c r="E171" s="3" t="s">
        <v>81</v>
      </c>
      <c r="F171" s="2" t="s">
        <v>375</v>
      </c>
      <c r="G171" s="21">
        <v>0</v>
      </c>
      <c r="H171" s="21">
        <v>0</v>
      </c>
      <c r="I171" s="20">
        <v>0</v>
      </c>
      <c r="J171" s="5">
        <f t="shared" si="26"/>
        <v>0</v>
      </c>
      <c r="K171" s="2">
        <v>6</v>
      </c>
      <c r="L171" s="22">
        <v>44377</v>
      </c>
      <c r="M171" s="4">
        <v>44539</v>
      </c>
      <c r="N171" s="2">
        <v>180</v>
      </c>
      <c r="O171" s="5">
        <f t="shared" si="32"/>
        <v>162</v>
      </c>
      <c r="P171" s="2">
        <f t="shared" si="28"/>
        <v>29160</v>
      </c>
      <c r="Q171" s="2">
        <v>397.72</v>
      </c>
      <c r="R171" s="2">
        <v>87</v>
      </c>
      <c r="S171" s="5">
        <f t="shared" si="29"/>
        <v>34601.64</v>
      </c>
      <c r="T171" s="2" t="s">
        <v>378</v>
      </c>
      <c r="U171" s="2">
        <v>99.9</v>
      </c>
      <c r="V171" s="2">
        <f t="shared" si="30"/>
        <v>39732.228000000003</v>
      </c>
      <c r="W171" s="2" t="s">
        <v>90</v>
      </c>
      <c r="X171" s="5">
        <v>365.90240000000006</v>
      </c>
      <c r="Y171" s="2">
        <v>80</v>
      </c>
      <c r="Z171" s="2">
        <v>0</v>
      </c>
      <c r="AA171" s="2">
        <v>2</v>
      </c>
      <c r="AB171" s="2" t="s">
        <v>90</v>
      </c>
      <c r="AC171" s="2">
        <v>83.6</v>
      </c>
      <c r="AD171" s="5">
        <f t="shared" si="31"/>
        <v>30589.440640000004</v>
      </c>
      <c r="AE171" s="5">
        <f>VLOOKUP(F171,[1]Sheet1!$L$131:$AB$316,17,FALSE)</f>
        <v>33249.392</v>
      </c>
      <c r="AF171" s="2" t="s">
        <v>88</v>
      </c>
      <c r="AG171" s="2" t="s">
        <v>87</v>
      </c>
      <c r="AH171" s="2" t="s">
        <v>376</v>
      </c>
    </row>
    <row r="172" spans="1:34" ht="24.95" customHeight="1" x14ac:dyDescent="0.25">
      <c r="A172" s="1">
        <v>168</v>
      </c>
      <c r="B172" s="2" t="s">
        <v>89</v>
      </c>
      <c r="C172" s="16" t="s">
        <v>80</v>
      </c>
      <c r="D172" s="2" t="s">
        <v>93</v>
      </c>
      <c r="E172" s="17" t="s">
        <v>176</v>
      </c>
      <c r="F172" s="10" t="s">
        <v>342</v>
      </c>
      <c r="G172" s="20">
        <v>9.5</v>
      </c>
      <c r="H172" s="20">
        <v>15.23</v>
      </c>
      <c r="I172" s="20">
        <v>0</v>
      </c>
      <c r="J172" s="5">
        <f t="shared" si="26"/>
        <v>15.23</v>
      </c>
      <c r="K172" s="2">
        <v>71</v>
      </c>
      <c r="L172" s="22">
        <v>44365</v>
      </c>
      <c r="M172" s="4">
        <v>44546</v>
      </c>
      <c r="N172" s="2">
        <v>180</v>
      </c>
      <c r="O172" s="5">
        <f t="shared" si="32"/>
        <v>181</v>
      </c>
      <c r="P172" s="2">
        <f t="shared" si="28"/>
        <v>32580</v>
      </c>
      <c r="Q172" s="2">
        <v>5001.72</v>
      </c>
      <c r="R172" s="2">
        <v>90</v>
      </c>
      <c r="S172" s="5">
        <f t="shared" si="29"/>
        <v>450154.80000000005</v>
      </c>
      <c r="T172" s="2" t="s">
        <v>378</v>
      </c>
      <c r="U172" s="2">
        <v>99.9</v>
      </c>
      <c r="V172" s="2">
        <f t="shared" si="30"/>
        <v>499671.82800000004</v>
      </c>
      <c r="W172" s="2" t="s">
        <v>90</v>
      </c>
      <c r="X172" s="5">
        <v>4551.5652</v>
      </c>
      <c r="Y172" s="2">
        <v>80</v>
      </c>
      <c r="Z172" s="2">
        <v>0</v>
      </c>
      <c r="AA172" s="2">
        <v>2</v>
      </c>
      <c r="AB172" s="2" t="s">
        <v>90</v>
      </c>
      <c r="AC172" s="2">
        <v>82.8</v>
      </c>
      <c r="AD172" s="5">
        <f t="shared" si="31"/>
        <v>376869.59856000001</v>
      </c>
      <c r="AE172" s="5">
        <f>VLOOKUP(F172,[1]Sheet1!$L$131:$AB$316,17,FALSE)</f>
        <v>414142.41600000003</v>
      </c>
      <c r="AF172" s="2" t="s">
        <v>88</v>
      </c>
      <c r="AG172" s="2" t="s">
        <v>87</v>
      </c>
      <c r="AH172" s="2"/>
    </row>
    <row r="173" spans="1:34" ht="24.95" customHeight="1" x14ac:dyDescent="0.25">
      <c r="A173" s="1">
        <v>169</v>
      </c>
      <c r="B173" s="2" t="s">
        <v>89</v>
      </c>
      <c r="C173" s="16" t="s">
        <v>80</v>
      </c>
      <c r="D173" s="2" t="s">
        <v>93</v>
      </c>
      <c r="E173" s="17" t="s">
        <v>168</v>
      </c>
      <c r="F173" s="10" t="s">
        <v>349</v>
      </c>
      <c r="G173" s="20">
        <v>10</v>
      </c>
      <c r="H173" s="20">
        <v>4.8600000000000003</v>
      </c>
      <c r="I173" s="20">
        <v>0</v>
      </c>
      <c r="J173" s="5">
        <f t="shared" si="26"/>
        <v>4.8600000000000003</v>
      </c>
      <c r="K173" s="2">
        <v>43</v>
      </c>
      <c r="L173" s="22">
        <v>44362</v>
      </c>
      <c r="M173" s="4">
        <v>44534</v>
      </c>
      <c r="N173" s="2">
        <v>180</v>
      </c>
      <c r="O173" s="5">
        <f t="shared" si="32"/>
        <v>172</v>
      </c>
      <c r="P173" s="2">
        <f t="shared" si="28"/>
        <v>30960</v>
      </c>
      <c r="Q173" s="2">
        <v>3018.07</v>
      </c>
      <c r="R173" s="2">
        <v>88</v>
      </c>
      <c r="S173" s="5">
        <f t="shared" si="29"/>
        <v>265590.16000000003</v>
      </c>
      <c r="T173" s="2" t="s">
        <v>378</v>
      </c>
      <c r="U173" s="2">
        <v>99.9</v>
      </c>
      <c r="V173" s="2">
        <f t="shared" si="30"/>
        <v>301505.19300000003</v>
      </c>
      <c r="W173" s="2" t="s">
        <v>90</v>
      </c>
      <c r="X173" s="5">
        <v>2716.2629999999999</v>
      </c>
      <c r="Y173" s="2">
        <v>80</v>
      </c>
      <c r="Z173" s="2">
        <v>0</v>
      </c>
      <c r="AA173" s="2">
        <v>2</v>
      </c>
      <c r="AB173" s="2" t="s">
        <v>90</v>
      </c>
      <c r="AC173" s="2">
        <v>82</v>
      </c>
      <c r="AD173" s="5">
        <f t="shared" si="31"/>
        <v>222733.56599999999</v>
      </c>
      <c r="AE173" s="5">
        <f>VLOOKUP(F173,[1]Sheet1!$L$131:$AB$316,17,FALSE)</f>
        <v>247481.74000000002</v>
      </c>
      <c r="AF173" s="2" t="s">
        <v>88</v>
      </c>
      <c r="AG173" s="2" t="s">
        <v>87</v>
      </c>
      <c r="AH173" s="2" t="s">
        <v>169</v>
      </c>
    </row>
    <row r="174" spans="1:34" ht="24.95" customHeight="1" x14ac:dyDescent="0.25">
      <c r="A174" s="1">
        <v>170</v>
      </c>
      <c r="B174" s="2" t="s">
        <v>89</v>
      </c>
      <c r="C174" s="16" t="s">
        <v>80</v>
      </c>
      <c r="D174" s="2" t="s">
        <v>93</v>
      </c>
      <c r="E174" s="17" t="s">
        <v>180</v>
      </c>
      <c r="F174" s="10" t="s">
        <v>350</v>
      </c>
      <c r="G174" s="20">
        <v>2.5</v>
      </c>
      <c r="H174" s="20">
        <v>4.8600000000000003</v>
      </c>
      <c r="I174" s="20">
        <v>0</v>
      </c>
      <c r="J174" s="5">
        <f t="shared" si="26"/>
        <v>4.8600000000000003</v>
      </c>
      <c r="K174" s="2">
        <v>43</v>
      </c>
      <c r="L174" s="22">
        <v>44362</v>
      </c>
      <c r="M174" s="4">
        <v>44534</v>
      </c>
      <c r="N174" s="2">
        <v>180</v>
      </c>
      <c r="O174" s="5">
        <f t="shared" si="32"/>
        <v>172</v>
      </c>
      <c r="P174" s="2">
        <f t="shared" si="28"/>
        <v>30960</v>
      </c>
      <c r="Q174" s="2">
        <v>3017.61</v>
      </c>
      <c r="R174" s="2">
        <v>90</v>
      </c>
      <c r="S174" s="5">
        <f t="shared" si="29"/>
        <v>271584.90000000002</v>
      </c>
      <c r="T174" s="2" t="s">
        <v>378</v>
      </c>
      <c r="U174" s="2">
        <v>99.9</v>
      </c>
      <c r="V174" s="2">
        <f t="shared" si="30"/>
        <v>301459.239</v>
      </c>
      <c r="W174" s="2" t="s">
        <v>90</v>
      </c>
      <c r="X174" s="5">
        <v>2715.8490000000002</v>
      </c>
      <c r="Y174" s="2">
        <v>80</v>
      </c>
      <c r="Z174" s="2">
        <v>0</v>
      </c>
      <c r="AA174" s="2">
        <v>2</v>
      </c>
      <c r="AB174" s="2" t="s">
        <v>90</v>
      </c>
      <c r="AC174" s="2">
        <v>82</v>
      </c>
      <c r="AD174" s="5">
        <f t="shared" si="31"/>
        <v>222699.61800000002</v>
      </c>
      <c r="AE174" s="5">
        <f>VLOOKUP(F174,[1]Sheet1!$L$131:$AB$316,17,FALSE)</f>
        <v>247444.02000000002</v>
      </c>
      <c r="AF174" s="2" t="s">
        <v>88</v>
      </c>
      <c r="AG174" s="2" t="s">
        <v>87</v>
      </c>
      <c r="AH174" s="2"/>
    </row>
    <row r="175" spans="1:34" ht="24.95" customHeight="1" x14ac:dyDescent="0.25">
      <c r="A175" s="1">
        <v>171</v>
      </c>
      <c r="B175" s="2" t="s">
        <v>89</v>
      </c>
      <c r="C175" s="16" t="s">
        <v>80</v>
      </c>
      <c r="D175" s="2" t="s">
        <v>93</v>
      </c>
      <c r="E175" s="17" t="s">
        <v>181</v>
      </c>
      <c r="F175" s="10" t="s">
        <v>351</v>
      </c>
      <c r="G175" s="20">
        <v>2.5</v>
      </c>
      <c r="H175" s="20">
        <v>4.8600000000000003</v>
      </c>
      <c r="I175" s="20">
        <v>0</v>
      </c>
      <c r="J175" s="5">
        <f t="shared" si="26"/>
        <v>4.8600000000000003</v>
      </c>
      <c r="K175" s="2">
        <v>42</v>
      </c>
      <c r="L175" s="22">
        <v>44362</v>
      </c>
      <c r="M175" s="4">
        <v>44534</v>
      </c>
      <c r="N175" s="2">
        <v>180</v>
      </c>
      <c r="O175" s="5">
        <f t="shared" si="32"/>
        <v>172</v>
      </c>
      <c r="P175" s="2">
        <f t="shared" si="28"/>
        <v>30960</v>
      </c>
      <c r="Q175" s="2">
        <v>2945.3</v>
      </c>
      <c r="R175" s="2">
        <v>83</v>
      </c>
      <c r="S175" s="5">
        <f t="shared" si="29"/>
        <v>244459.90000000002</v>
      </c>
      <c r="T175" s="2" t="s">
        <v>378</v>
      </c>
      <c r="U175" s="2">
        <v>99.9</v>
      </c>
      <c r="V175" s="2">
        <f t="shared" si="30"/>
        <v>294235.47000000003</v>
      </c>
      <c r="W175" s="2" t="s">
        <v>90</v>
      </c>
      <c r="X175" s="5">
        <v>2650.77</v>
      </c>
      <c r="Y175" s="2">
        <v>80</v>
      </c>
      <c r="Z175" s="2">
        <v>0</v>
      </c>
      <c r="AA175" s="2">
        <v>0</v>
      </c>
      <c r="AB175" s="2" t="s">
        <v>90</v>
      </c>
      <c r="AC175" s="2">
        <v>80</v>
      </c>
      <c r="AD175" s="5">
        <f t="shared" si="31"/>
        <v>212061.6</v>
      </c>
      <c r="AE175" s="5">
        <f>VLOOKUP(F175,[1]Sheet1!$L$131:$AB$316,17,FALSE)</f>
        <v>235624</v>
      </c>
      <c r="AF175" s="2" t="s">
        <v>88</v>
      </c>
      <c r="AG175" s="2" t="s">
        <v>87</v>
      </c>
      <c r="AH175" s="2"/>
    </row>
    <row r="176" spans="1:34" ht="24.95" customHeight="1" x14ac:dyDescent="0.25">
      <c r="A176" s="1">
        <v>172</v>
      </c>
      <c r="B176" s="2" t="s">
        <v>89</v>
      </c>
      <c r="C176" s="16" t="s">
        <v>80</v>
      </c>
      <c r="D176" s="2" t="s">
        <v>93</v>
      </c>
      <c r="E176" s="17" t="s">
        <v>82</v>
      </c>
      <c r="F176" s="10" t="s">
        <v>353</v>
      </c>
      <c r="G176" s="20">
        <v>5.5</v>
      </c>
      <c r="H176" s="20">
        <v>14.99</v>
      </c>
      <c r="I176" s="20">
        <v>0</v>
      </c>
      <c r="J176" s="5">
        <f t="shared" si="26"/>
        <v>14.99</v>
      </c>
      <c r="K176" s="2">
        <v>43</v>
      </c>
      <c r="L176" s="22">
        <v>44362</v>
      </c>
      <c r="M176" s="4">
        <v>44534</v>
      </c>
      <c r="N176" s="2">
        <v>180</v>
      </c>
      <c r="O176" s="5">
        <f t="shared" si="32"/>
        <v>172</v>
      </c>
      <c r="P176" s="2">
        <f t="shared" si="28"/>
        <v>30960</v>
      </c>
      <c r="Q176" s="2">
        <v>3011.92</v>
      </c>
      <c r="R176" s="2">
        <v>81</v>
      </c>
      <c r="S176" s="5">
        <f t="shared" si="29"/>
        <v>243965.52000000002</v>
      </c>
      <c r="T176" s="2" t="s">
        <v>378</v>
      </c>
      <c r="U176" s="2">
        <v>99.9</v>
      </c>
      <c r="V176" s="2">
        <f t="shared" si="30"/>
        <v>300890.80800000002</v>
      </c>
      <c r="W176" s="2" t="s">
        <v>90</v>
      </c>
      <c r="X176" s="5">
        <v>2680.6088</v>
      </c>
      <c r="Y176" s="2">
        <v>80</v>
      </c>
      <c r="Z176" s="2">
        <v>0</v>
      </c>
      <c r="AA176" s="2">
        <v>0</v>
      </c>
      <c r="AB176" s="2" t="s">
        <v>90</v>
      </c>
      <c r="AC176" s="2">
        <v>80</v>
      </c>
      <c r="AD176" s="5">
        <f t="shared" si="31"/>
        <v>214448.704</v>
      </c>
      <c r="AE176" s="5">
        <f>VLOOKUP(F176,[1]Sheet1!$L$131:$AB$316,17,FALSE)</f>
        <v>240953.60000000001</v>
      </c>
      <c r="AF176" s="2" t="s">
        <v>88</v>
      </c>
      <c r="AG176" s="2" t="s">
        <v>87</v>
      </c>
      <c r="AH176" s="2"/>
    </row>
    <row r="177" spans="1:34" ht="24.95" customHeight="1" x14ac:dyDescent="0.25">
      <c r="A177" s="1">
        <v>173</v>
      </c>
      <c r="B177" s="2" t="s">
        <v>89</v>
      </c>
      <c r="C177" s="16" t="s">
        <v>80</v>
      </c>
      <c r="D177" s="2" t="s">
        <v>93</v>
      </c>
      <c r="E177" s="17" t="s">
        <v>85</v>
      </c>
      <c r="F177" s="10" t="s">
        <v>347</v>
      </c>
      <c r="G177" s="20">
        <v>11.5</v>
      </c>
      <c r="H177" s="20">
        <v>11.5</v>
      </c>
      <c r="I177" s="20">
        <v>0</v>
      </c>
      <c r="J177" s="5">
        <f t="shared" si="26"/>
        <v>11.5</v>
      </c>
      <c r="K177" s="2">
        <v>49</v>
      </c>
      <c r="L177" s="22">
        <v>44372</v>
      </c>
      <c r="M177" s="4">
        <v>44546</v>
      </c>
      <c r="N177" s="2">
        <v>180</v>
      </c>
      <c r="O177" s="5">
        <f t="shared" si="32"/>
        <v>174</v>
      </c>
      <c r="P177" s="2">
        <f t="shared" si="28"/>
        <v>31320</v>
      </c>
      <c r="Q177" s="2">
        <v>3418.58</v>
      </c>
      <c r="R177" s="2">
        <v>83</v>
      </c>
      <c r="S177" s="5">
        <f t="shared" si="29"/>
        <v>283742.14</v>
      </c>
      <c r="T177" s="2" t="s">
        <v>378</v>
      </c>
      <c r="U177" s="2">
        <v>99.9</v>
      </c>
      <c r="V177" s="2">
        <f t="shared" si="30"/>
        <v>341516.14199999999</v>
      </c>
      <c r="W177" s="2" t="s">
        <v>90</v>
      </c>
      <c r="X177" s="5">
        <v>2837.4214000000002</v>
      </c>
      <c r="Y177" s="2">
        <v>80</v>
      </c>
      <c r="Z177" s="2">
        <v>0</v>
      </c>
      <c r="AA177" s="2">
        <v>0</v>
      </c>
      <c r="AB177" s="2" t="s">
        <v>90</v>
      </c>
      <c r="AC177" s="2">
        <v>78.400000000000006</v>
      </c>
      <c r="AD177" s="5">
        <f t="shared" si="31"/>
        <v>222453.83776000002</v>
      </c>
      <c r="AE177" s="5">
        <f>VLOOKUP(F177,[1]Sheet1!$L$131:$AB$316,17,FALSE)</f>
        <v>268016.67200000002</v>
      </c>
      <c r="AF177" s="2" t="s">
        <v>88</v>
      </c>
      <c r="AG177" s="2" t="s">
        <v>87</v>
      </c>
      <c r="AH177" s="2"/>
    </row>
    <row r="178" spans="1:34" ht="24.95" customHeight="1" x14ac:dyDescent="0.25">
      <c r="A178" s="1">
        <v>174</v>
      </c>
      <c r="B178" s="2" t="s">
        <v>89</v>
      </c>
      <c r="C178" s="16" t="s">
        <v>80</v>
      </c>
      <c r="D178" s="2" t="s">
        <v>93</v>
      </c>
      <c r="E178" s="3" t="s">
        <v>193</v>
      </c>
      <c r="F178" s="10" t="s">
        <v>345</v>
      </c>
      <c r="G178" s="20">
        <v>4</v>
      </c>
      <c r="H178" s="20">
        <v>8.4</v>
      </c>
      <c r="I178" s="20">
        <v>0</v>
      </c>
      <c r="J178" s="5">
        <f t="shared" si="26"/>
        <v>8.4</v>
      </c>
      <c r="K178" s="2">
        <v>41</v>
      </c>
      <c r="L178" s="23">
        <v>44360</v>
      </c>
      <c r="M178" s="4">
        <v>44539</v>
      </c>
      <c r="N178" s="2">
        <v>180</v>
      </c>
      <c r="O178" s="5">
        <f t="shared" si="32"/>
        <v>179</v>
      </c>
      <c r="P178" s="2">
        <f t="shared" si="28"/>
        <v>32220</v>
      </c>
      <c r="Q178" s="2">
        <v>2848.51</v>
      </c>
      <c r="R178" s="2">
        <v>72</v>
      </c>
      <c r="S178" s="5">
        <f t="shared" si="29"/>
        <v>205092.72000000003</v>
      </c>
      <c r="T178" s="2" t="s">
        <v>394</v>
      </c>
      <c r="U178" s="2">
        <v>99.9</v>
      </c>
      <c r="V178" s="2">
        <f t="shared" si="30"/>
        <v>284566.14900000003</v>
      </c>
      <c r="W178" s="2" t="s">
        <v>90</v>
      </c>
      <c r="X178" s="5">
        <v>2563.6590000000001</v>
      </c>
      <c r="Y178" s="2">
        <v>80</v>
      </c>
      <c r="Z178" s="2">
        <v>0</v>
      </c>
      <c r="AA178" s="2">
        <v>-8</v>
      </c>
      <c r="AB178" s="2" t="s">
        <v>90</v>
      </c>
      <c r="AC178" s="2">
        <v>72</v>
      </c>
      <c r="AD178" s="5">
        <f t="shared" si="31"/>
        <v>184583.448</v>
      </c>
      <c r="AE178" s="5">
        <f>VLOOKUP(F178,[1]Sheet1!$L$131:$AB$316,17,FALSE)</f>
        <v>205092.72000000003</v>
      </c>
      <c r="AF178" s="2" t="s">
        <v>88</v>
      </c>
      <c r="AG178" s="2" t="s">
        <v>87</v>
      </c>
      <c r="AH178" s="2"/>
    </row>
    <row r="179" spans="1:34" ht="24.95" customHeight="1" x14ac:dyDescent="0.25">
      <c r="A179" s="1">
        <v>175</v>
      </c>
      <c r="B179" s="2" t="s">
        <v>89</v>
      </c>
      <c r="C179" s="16" t="s">
        <v>80</v>
      </c>
      <c r="D179" s="2" t="s">
        <v>93</v>
      </c>
      <c r="E179" s="17" t="s">
        <v>113</v>
      </c>
      <c r="F179" s="10" t="s">
        <v>348</v>
      </c>
      <c r="G179" s="20">
        <v>14.5</v>
      </c>
      <c r="H179" s="20">
        <v>14.96</v>
      </c>
      <c r="I179" s="20">
        <v>0</v>
      </c>
      <c r="J179" s="5">
        <f t="shared" si="26"/>
        <v>14.96</v>
      </c>
      <c r="K179" s="2">
        <v>103</v>
      </c>
      <c r="L179" s="22">
        <v>44362</v>
      </c>
      <c r="M179" s="4">
        <v>44550</v>
      </c>
      <c r="N179" s="2">
        <v>180</v>
      </c>
      <c r="O179" s="5">
        <f t="shared" si="32"/>
        <v>188</v>
      </c>
      <c r="P179" s="2">
        <f t="shared" si="28"/>
        <v>33840</v>
      </c>
      <c r="Q179" s="2">
        <v>7180.65</v>
      </c>
      <c r="R179" s="2">
        <v>80</v>
      </c>
      <c r="S179" s="5">
        <f t="shared" si="29"/>
        <v>574452</v>
      </c>
      <c r="T179" s="2" t="s">
        <v>378</v>
      </c>
      <c r="U179" s="2">
        <v>99.9</v>
      </c>
      <c r="V179" s="2">
        <f t="shared" si="30"/>
        <v>717346.93500000006</v>
      </c>
      <c r="W179" s="2" t="s">
        <v>90</v>
      </c>
      <c r="X179" s="5">
        <v>6462.585</v>
      </c>
      <c r="Y179" s="2">
        <v>80</v>
      </c>
      <c r="Z179" s="2">
        <v>0</v>
      </c>
      <c r="AA179" s="2">
        <v>0</v>
      </c>
      <c r="AB179" s="2" t="s">
        <v>90</v>
      </c>
      <c r="AC179" s="2">
        <v>80</v>
      </c>
      <c r="AD179" s="5">
        <f t="shared" si="31"/>
        <v>517006.8</v>
      </c>
      <c r="AE179" s="5">
        <f>VLOOKUP(F179,[1]Sheet1!$L$131:$AB$316,17,FALSE)</f>
        <v>574452</v>
      </c>
      <c r="AF179" s="2" t="s">
        <v>88</v>
      </c>
      <c r="AG179" s="2" t="s">
        <v>87</v>
      </c>
      <c r="AH179" s="2"/>
    </row>
    <row r="180" spans="1:34" ht="24.95" customHeight="1" x14ac:dyDescent="0.25">
      <c r="A180" s="1">
        <v>176</v>
      </c>
      <c r="B180" s="2" t="s">
        <v>89</v>
      </c>
      <c r="C180" s="16" t="s">
        <v>80</v>
      </c>
      <c r="D180" s="2" t="s">
        <v>93</v>
      </c>
      <c r="E180" s="17" t="s">
        <v>182</v>
      </c>
      <c r="F180" s="10" t="s">
        <v>352</v>
      </c>
      <c r="G180" s="20">
        <v>2.5</v>
      </c>
      <c r="H180" s="20">
        <v>4.8600000000000003</v>
      </c>
      <c r="I180" s="20">
        <v>0</v>
      </c>
      <c r="J180" s="5">
        <f t="shared" si="26"/>
        <v>4.8600000000000003</v>
      </c>
      <c r="K180" s="2">
        <v>12</v>
      </c>
      <c r="L180" s="22">
        <v>44362</v>
      </c>
      <c r="M180" s="4">
        <v>44550</v>
      </c>
      <c r="N180" s="2">
        <v>180</v>
      </c>
      <c r="O180" s="5">
        <f t="shared" si="32"/>
        <v>188</v>
      </c>
      <c r="P180" s="2">
        <f t="shared" si="28"/>
        <v>33840</v>
      </c>
      <c r="Q180" s="2">
        <v>798.26</v>
      </c>
      <c r="R180" s="2">
        <v>81</v>
      </c>
      <c r="S180" s="5">
        <f t="shared" si="29"/>
        <v>64659.06</v>
      </c>
      <c r="T180" s="2" t="s">
        <v>378</v>
      </c>
      <c r="U180" s="2">
        <v>99.9</v>
      </c>
      <c r="V180" s="2">
        <f t="shared" si="30"/>
        <v>79746.173999999999</v>
      </c>
      <c r="W180" s="2" t="s">
        <v>90</v>
      </c>
      <c r="X180" s="5">
        <v>662.55579999999998</v>
      </c>
      <c r="Y180" s="2">
        <v>80</v>
      </c>
      <c r="Z180" s="2">
        <v>0</v>
      </c>
      <c r="AA180" s="2">
        <v>0</v>
      </c>
      <c r="AB180" s="2" t="s">
        <v>90</v>
      </c>
      <c r="AC180" s="2">
        <v>78.400000000000006</v>
      </c>
      <c r="AD180" s="5">
        <f t="shared" si="31"/>
        <v>51944.37472</v>
      </c>
      <c r="AE180" s="5">
        <f>VLOOKUP(F180,[1]Sheet1!$L$131:$AB$316,17,FALSE)</f>
        <v>62583.584000000003</v>
      </c>
      <c r="AF180" s="2" t="s">
        <v>88</v>
      </c>
      <c r="AG180" s="2" t="s">
        <v>87</v>
      </c>
      <c r="AH180" s="2"/>
    </row>
    <row r="181" spans="1:34" ht="24.95" customHeight="1" x14ac:dyDescent="0.25">
      <c r="A181" s="1">
        <v>177</v>
      </c>
      <c r="B181" s="2" t="s">
        <v>89</v>
      </c>
      <c r="C181" s="16" t="s">
        <v>80</v>
      </c>
      <c r="D181" s="2" t="s">
        <v>93</v>
      </c>
      <c r="E181" s="17" t="s">
        <v>83</v>
      </c>
      <c r="F181" s="10" t="s">
        <v>354</v>
      </c>
      <c r="G181" s="20">
        <v>6</v>
      </c>
      <c r="H181" s="20">
        <v>6.98</v>
      </c>
      <c r="I181" s="20">
        <v>0</v>
      </c>
      <c r="J181" s="5">
        <f t="shared" si="26"/>
        <v>6.98</v>
      </c>
      <c r="K181" s="2">
        <v>49</v>
      </c>
      <c r="L181" s="22">
        <v>44362</v>
      </c>
      <c r="M181" s="4">
        <v>44550</v>
      </c>
      <c r="N181" s="2">
        <v>180</v>
      </c>
      <c r="O181" s="5">
        <f t="shared" si="32"/>
        <v>188</v>
      </c>
      <c r="P181" s="2">
        <f t="shared" si="28"/>
        <v>33840</v>
      </c>
      <c r="Q181" s="2">
        <v>3448.24</v>
      </c>
      <c r="R181" s="2">
        <v>87</v>
      </c>
      <c r="S181" s="5">
        <f t="shared" si="29"/>
        <v>299996.88</v>
      </c>
      <c r="T181" s="2" t="s">
        <v>378</v>
      </c>
      <c r="U181" s="2">
        <v>99.9</v>
      </c>
      <c r="V181" s="2">
        <f t="shared" si="30"/>
        <v>344479.17599999998</v>
      </c>
      <c r="W181" s="2" t="s">
        <v>90</v>
      </c>
      <c r="X181" s="5">
        <v>2999.9688000000001</v>
      </c>
      <c r="Y181" s="2">
        <v>80</v>
      </c>
      <c r="Z181" s="2">
        <v>0</v>
      </c>
      <c r="AA181" s="2">
        <v>2</v>
      </c>
      <c r="AB181" s="2" t="s">
        <v>90</v>
      </c>
      <c r="AC181" s="2">
        <v>82</v>
      </c>
      <c r="AD181" s="5">
        <f t="shared" si="31"/>
        <v>245997.44160000002</v>
      </c>
      <c r="AE181" s="5">
        <f>VLOOKUP(F181,[1]Sheet1!$L$131:$AB$316,17,FALSE)</f>
        <v>282755.68</v>
      </c>
      <c r="AF181" s="2" t="s">
        <v>88</v>
      </c>
      <c r="AG181" s="2" t="s">
        <v>87</v>
      </c>
      <c r="AH181" s="2"/>
    </row>
    <row r="182" spans="1:34" ht="24.95" customHeight="1" x14ac:dyDescent="0.25">
      <c r="A182" s="1">
        <v>178</v>
      </c>
      <c r="B182" s="2" t="s">
        <v>89</v>
      </c>
      <c r="C182" s="16" t="s">
        <v>80</v>
      </c>
      <c r="D182" s="2" t="s">
        <v>93</v>
      </c>
      <c r="E182" s="17" t="s">
        <v>114</v>
      </c>
      <c r="F182" s="10" t="s">
        <v>355</v>
      </c>
      <c r="G182" s="20">
        <v>5</v>
      </c>
      <c r="H182" s="20">
        <v>4.1399999999999997</v>
      </c>
      <c r="I182" s="20">
        <v>0</v>
      </c>
      <c r="J182" s="5">
        <f t="shared" si="26"/>
        <v>4.1399999999999997</v>
      </c>
      <c r="K182" s="2">
        <v>75</v>
      </c>
      <c r="L182" s="22">
        <v>44362</v>
      </c>
      <c r="M182" s="4">
        <v>44550</v>
      </c>
      <c r="N182" s="2">
        <v>180</v>
      </c>
      <c r="O182" s="5">
        <f t="shared" si="32"/>
        <v>188</v>
      </c>
      <c r="P182" s="2">
        <f t="shared" si="28"/>
        <v>33840</v>
      </c>
      <c r="Q182" s="2">
        <v>5243.98</v>
      </c>
      <c r="R182" s="2">
        <v>83</v>
      </c>
      <c r="S182" s="5">
        <f t="shared" si="29"/>
        <v>435250.33999999997</v>
      </c>
      <c r="T182" s="2" t="s">
        <v>378</v>
      </c>
      <c r="U182" s="2">
        <v>99.9</v>
      </c>
      <c r="V182" s="2">
        <f t="shared" si="30"/>
        <v>523873.60200000001</v>
      </c>
      <c r="W182" s="2" t="s">
        <v>90</v>
      </c>
      <c r="X182" s="5">
        <v>4772.0217999999995</v>
      </c>
      <c r="Y182" s="2">
        <v>80</v>
      </c>
      <c r="Z182" s="2">
        <v>0</v>
      </c>
      <c r="AA182" s="2">
        <v>0</v>
      </c>
      <c r="AB182" s="2" t="s">
        <v>90</v>
      </c>
      <c r="AC182" s="2">
        <v>80.8</v>
      </c>
      <c r="AD182" s="5">
        <f t="shared" si="31"/>
        <v>385579.36143999995</v>
      </c>
      <c r="AE182" s="5">
        <f>VLOOKUP(F182,[1]Sheet1!$L$131:$AB$316,17,FALSE)</f>
        <v>423713.58399999997</v>
      </c>
      <c r="AF182" s="2" t="s">
        <v>88</v>
      </c>
      <c r="AG182" s="2" t="s">
        <v>87</v>
      </c>
      <c r="AH182" s="2"/>
    </row>
    <row r="183" spans="1:34" ht="24.95" customHeight="1" x14ac:dyDescent="0.25">
      <c r="A183" s="1">
        <v>179</v>
      </c>
      <c r="B183" s="2" t="s">
        <v>89</v>
      </c>
      <c r="C183" s="16" t="s">
        <v>80</v>
      </c>
      <c r="D183" s="2" t="s">
        <v>93</v>
      </c>
      <c r="E183" s="17" t="s">
        <v>84</v>
      </c>
      <c r="F183" s="10" t="s">
        <v>356</v>
      </c>
      <c r="G183" s="20">
        <v>2.5</v>
      </c>
      <c r="H183" s="20">
        <v>2.69</v>
      </c>
      <c r="I183" s="20">
        <v>0</v>
      </c>
      <c r="J183" s="5">
        <f t="shared" si="26"/>
        <v>2.69</v>
      </c>
      <c r="K183" s="2">
        <v>19</v>
      </c>
      <c r="L183" s="22">
        <v>44362</v>
      </c>
      <c r="M183" s="4">
        <v>44550</v>
      </c>
      <c r="N183" s="2">
        <v>180</v>
      </c>
      <c r="O183" s="5">
        <f t="shared" si="32"/>
        <v>188</v>
      </c>
      <c r="P183" s="2">
        <f t="shared" si="28"/>
        <v>33840</v>
      </c>
      <c r="Q183" s="2">
        <v>1317.7</v>
      </c>
      <c r="R183" s="2">
        <v>89</v>
      </c>
      <c r="S183" s="5">
        <f t="shared" si="29"/>
        <v>117275.3</v>
      </c>
      <c r="T183" s="2" t="s">
        <v>378</v>
      </c>
      <c r="U183" s="2">
        <v>99.9</v>
      </c>
      <c r="V183" s="2">
        <f t="shared" si="30"/>
        <v>131638.23000000001</v>
      </c>
      <c r="W183" s="2" t="s">
        <v>90</v>
      </c>
      <c r="X183" s="5">
        <v>1212.2840000000001</v>
      </c>
      <c r="Y183" s="2">
        <v>80</v>
      </c>
      <c r="Z183" s="2">
        <v>0</v>
      </c>
      <c r="AA183" s="2">
        <v>2</v>
      </c>
      <c r="AB183" s="2" t="s">
        <v>90</v>
      </c>
      <c r="AC183" s="2">
        <v>83.6</v>
      </c>
      <c r="AD183" s="5">
        <f t="shared" si="31"/>
        <v>101346.9424</v>
      </c>
      <c r="AE183" s="5">
        <f>VLOOKUP(F183,[1]Sheet1!$L$131:$AB$316,17,FALSE)</f>
        <v>110159.72</v>
      </c>
      <c r="AF183" s="2" t="s">
        <v>88</v>
      </c>
      <c r="AG183" s="2" t="s">
        <v>87</v>
      </c>
      <c r="AH183" s="2"/>
    </row>
    <row r="184" spans="1:34" ht="24.95" customHeight="1" x14ac:dyDescent="0.25">
      <c r="A184" s="1">
        <v>180</v>
      </c>
      <c r="B184" s="2" t="s">
        <v>89</v>
      </c>
      <c r="C184" s="1" t="s">
        <v>80</v>
      </c>
      <c r="D184" s="2" t="s">
        <v>93</v>
      </c>
      <c r="E184" s="17" t="s">
        <v>83</v>
      </c>
      <c r="F184" s="2" t="s">
        <v>382</v>
      </c>
      <c r="G184" s="21">
        <v>0</v>
      </c>
      <c r="H184" s="21">
        <v>0</v>
      </c>
      <c r="I184" s="20">
        <v>0</v>
      </c>
      <c r="J184" s="5">
        <f t="shared" si="26"/>
        <v>0</v>
      </c>
      <c r="K184" s="2">
        <v>4</v>
      </c>
      <c r="L184" s="22">
        <v>44377</v>
      </c>
      <c r="M184" s="4">
        <v>44550</v>
      </c>
      <c r="N184" s="2">
        <v>180</v>
      </c>
      <c r="O184" s="5">
        <f t="shared" si="32"/>
        <v>173</v>
      </c>
      <c r="P184" s="2">
        <f t="shared" si="28"/>
        <v>31140</v>
      </c>
      <c r="Q184" s="2">
        <v>274.8</v>
      </c>
      <c r="R184" s="2">
        <v>82</v>
      </c>
      <c r="S184" s="5">
        <f t="shared" si="29"/>
        <v>22533.600000000002</v>
      </c>
      <c r="T184" s="2" t="s">
        <v>378</v>
      </c>
      <c r="U184" s="2">
        <v>99.9</v>
      </c>
      <c r="V184" s="2">
        <f t="shared" si="30"/>
        <v>27452.520000000004</v>
      </c>
      <c r="W184" s="2" t="s">
        <v>90</v>
      </c>
      <c r="X184" s="5">
        <v>203.352</v>
      </c>
      <c r="Y184" s="2">
        <v>80</v>
      </c>
      <c r="Z184" s="2">
        <v>0</v>
      </c>
      <c r="AA184" s="2">
        <v>0</v>
      </c>
      <c r="AB184" s="2" t="s">
        <v>90</v>
      </c>
      <c r="AC184" s="2">
        <v>71.2</v>
      </c>
      <c r="AD184" s="5">
        <f t="shared" si="31"/>
        <v>14478.662400000001</v>
      </c>
      <c r="AE184" s="5">
        <f>VLOOKUP(F184,[1]Sheet1!$L$131:$AB$316,17,FALSE)</f>
        <v>19565.760000000002</v>
      </c>
      <c r="AF184" s="2" t="s">
        <v>88</v>
      </c>
      <c r="AG184" s="2" t="s">
        <v>87</v>
      </c>
      <c r="AH184" s="2" t="s">
        <v>376</v>
      </c>
    </row>
    <row r="185" spans="1:34" ht="24.95" customHeight="1" x14ac:dyDescent="0.25">
      <c r="A185" s="1">
        <v>181</v>
      </c>
      <c r="B185" s="43" t="s">
        <v>395</v>
      </c>
      <c r="C185" s="43" t="s">
        <v>396</v>
      </c>
      <c r="D185" s="43" t="s">
        <v>397</v>
      </c>
      <c r="E185" s="48" t="s">
        <v>398</v>
      </c>
      <c r="F185" s="2" t="s">
        <v>399</v>
      </c>
      <c r="G185" s="17">
        <v>0.3</v>
      </c>
      <c r="H185" s="17">
        <v>0.3</v>
      </c>
      <c r="I185" s="17">
        <v>0</v>
      </c>
      <c r="J185" s="5">
        <f t="shared" si="26"/>
        <v>0.3</v>
      </c>
      <c r="K185" s="2">
        <v>1</v>
      </c>
      <c r="L185" s="24">
        <v>44597</v>
      </c>
      <c r="M185" s="4">
        <v>44727</v>
      </c>
      <c r="N185" s="2">
        <v>150</v>
      </c>
      <c r="O185" s="5">
        <f t="shared" si="32"/>
        <v>130</v>
      </c>
      <c r="P185" s="2">
        <f t="shared" si="28"/>
        <v>19500</v>
      </c>
      <c r="Q185" s="2">
        <v>21.96</v>
      </c>
      <c r="R185" s="2">
        <v>98</v>
      </c>
      <c r="S185" s="5">
        <f t="shared" si="29"/>
        <v>2152.08</v>
      </c>
      <c r="T185" s="2" t="s">
        <v>361</v>
      </c>
      <c r="U185" s="2">
        <v>100</v>
      </c>
      <c r="V185" s="2">
        <f t="shared" si="30"/>
        <v>2196</v>
      </c>
      <c r="W185" s="2" t="s">
        <v>361</v>
      </c>
      <c r="X185" s="5">
        <v>21.069661191539439</v>
      </c>
      <c r="Y185" s="2">
        <v>900</v>
      </c>
      <c r="Z185" s="2">
        <v>0</v>
      </c>
      <c r="AA185" s="2">
        <v>45</v>
      </c>
      <c r="AB185" s="2">
        <v>45</v>
      </c>
      <c r="AC185" s="2">
        <v>990</v>
      </c>
      <c r="AD185" s="5">
        <f t="shared" si="31"/>
        <v>20858.964579624044</v>
      </c>
      <c r="AE185" s="5">
        <v>20858.964579624044</v>
      </c>
      <c r="AF185" s="2" t="s">
        <v>88</v>
      </c>
      <c r="AG185" s="2" t="s">
        <v>87</v>
      </c>
      <c r="AH185" s="2"/>
    </row>
    <row r="186" spans="1:34" ht="24.95" customHeight="1" x14ac:dyDescent="0.25">
      <c r="A186" s="1">
        <v>182</v>
      </c>
      <c r="B186" s="43" t="s">
        <v>395</v>
      </c>
      <c r="C186" s="43" t="s">
        <v>396</v>
      </c>
      <c r="D186" s="43" t="s">
        <v>397</v>
      </c>
      <c r="E186" s="48" t="s">
        <v>400</v>
      </c>
      <c r="F186" s="2" t="s">
        <v>401</v>
      </c>
      <c r="G186" s="17">
        <v>0.36</v>
      </c>
      <c r="H186" s="17">
        <v>0.36</v>
      </c>
      <c r="I186" s="17">
        <v>0</v>
      </c>
      <c r="J186" s="5">
        <f t="shared" si="26"/>
        <v>0.36</v>
      </c>
      <c r="K186" s="2">
        <v>1</v>
      </c>
      <c r="L186" s="24">
        <v>44597</v>
      </c>
      <c r="M186" s="4">
        <v>44727</v>
      </c>
      <c r="N186" s="2">
        <v>150</v>
      </c>
      <c r="O186" s="5">
        <f t="shared" si="32"/>
        <v>130</v>
      </c>
      <c r="P186" s="2">
        <f t="shared" si="28"/>
        <v>19500</v>
      </c>
      <c r="Q186" s="2">
        <v>39.74</v>
      </c>
      <c r="R186" s="2">
        <v>96</v>
      </c>
      <c r="S186" s="5">
        <f t="shared" si="29"/>
        <v>3815.04</v>
      </c>
      <c r="T186" s="2" t="s">
        <v>361</v>
      </c>
      <c r="U186" s="2">
        <v>100</v>
      </c>
      <c r="V186" s="2">
        <f t="shared" si="30"/>
        <v>3974</v>
      </c>
      <c r="W186" s="2" t="s">
        <v>361</v>
      </c>
      <c r="X186" s="5">
        <v>37.493509864258186</v>
      </c>
      <c r="Y186" s="2">
        <v>900</v>
      </c>
      <c r="Z186" s="2">
        <v>0</v>
      </c>
      <c r="AA186" s="2">
        <v>45</v>
      </c>
      <c r="AB186" s="2">
        <v>45</v>
      </c>
      <c r="AC186" s="2">
        <v>990</v>
      </c>
      <c r="AD186" s="5">
        <f t="shared" si="31"/>
        <v>37118.574765615602</v>
      </c>
      <c r="AE186" s="5">
        <v>37118.574765615602</v>
      </c>
      <c r="AF186" s="2" t="s">
        <v>88</v>
      </c>
      <c r="AG186" s="2" t="s">
        <v>87</v>
      </c>
      <c r="AH186" s="2"/>
    </row>
    <row r="187" spans="1:34" ht="24.95" customHeight="1" x14ac:dyDescent="0.25">
      <c r="A187" s="1">
        <v>183</v>
      </c>
      <c r="B187" s="43" t="s">
        <v>395</v>
      </c>
      <c r="C187" s="43" t="s">
        <v>396</v>
      </c>
      <c r="D187" s="43" t="s">
        <v>397</v>
      </c>
      <c r="E187" s="48" t="s">
        <v>402</v>
      </c>
      <c r="F187" s="2" t="s">
        <v>403</v>
      </c>
      <c r="G187" s="17">
        <v>0.38</v>
      </c>
      <c r="H187" s="17">
        <v>0.38</v>
      </c>
      <c r="I187" s="17">
        <v>0</v>
      </c>
      <c r="J187" s="5">
        <f t="shared" si="26"/>
        <v>0.38</v>
      </c>
      <c r="K187" s="2">
        <v>2</v>
      </c>
      <c r="L187" s="24">
        <v>44594</v>
      </c>
      <c r="M187" s="4">
        <v>44727</v>
      </c>
      <c r="N187" s="2">
        <v>150</v>
      </c>
      <c r="O187" s="5">
        <f t="shared" si="32"/>
        <v>133</v>
      </c>
      <c r="P187" s="2">
        <f t="shared" si="28"/>
        <v>19950</v>
      </c>
      <c r="Q187" s="2">
        <v>83.91</v>
      </c>
      <c r="R187" s="2">
        <v>94</v>
      </c>
      <c r="S187" s="5">
        <f t="shared" si="29"/>
        <v>7887.54</v>
      </c>
      <c r="T187" s="2" t="s">
        <v>361</v>
      </c>
      <c r="U187" s="2">
        <v>100</v>
      </c>
      <c r="V187" s="2">
        <f t="shared" si="30"/>
        <v>8391</v>
      </c>
      <c r="W187" s="2" t="s">
        <v>361</v>
      </c>
      <c r="X187" s="5">
        <v>81.006702603655881</v>
      </c>
      <c r="Y187" s="2">
        <v>900</v>
      </c>
      <c r="Z187" s="2">
        <v>0</v>
      </c>
      <c r="AA187" s="2">
        <v>0</v>
      </c>
      <c r="AB187" s="2">
        <v>45</v>
      </c>
      <c r="AC187" s="2">
        <v>945</v>
      </c>
      <c r="AD187" s="5">
        <f t="shared" si="31"/>
        <v>76551.333960454809</v>
      </c>
      <c r="AE187" s="5">
        <v>76551.333960454809</v>
      </c>
      <c r="AF187" s="2" t="s">
        <v>88</v>
      </c>
      <c r="AG187" s="2" t="s">
        <v>87</v>
      </c>
      <c r="AH187" s="2"/>
    </row>
    <row r="188" spans="1:34" ht="24.95" customHeight="1" x14ac:dyDescent="0.25">
      <c r="A188" s="1">
        <v>184</v>
      </c>
      <c r="B188" s="43" t="s">
        <v>395</v>
      </c>
      <c r="C188" s="43" t="s">
        <v>396</v>
      </c>
      <c r="D188" s="43" t="s">
        <v>397</v>
      </c>
      <c r="E188" s="48" t="s">
        <v>404</v>
      </c>
      <c r="F188" s="2" t="s">
        <v>405</v>
      </c>
      <c r="G188" s="17">
        <v>0.42</v>
      </c>
      <c r="H188" s="17">
        <v>0.42</v>
      </c>
      <c r="I188" s="17">
        <v>0</v>
      </c>
      <c r="J188" s="5">
        <f t="shared" si="26"/>
        <v>0.42</v>
      </c>
      <c r="K188" s="2">
        <v>2</v>
      </c>
      <c r="L188" s="24">
        <v>44600</v>
      </c>
      <c r="M188" s="4">
        <v>44727</v>
      </c>
      <c r="N188" s="2">
        <v>150</v>
      </c>
      <c r="O188" s="5">
        <f t="shared" si="32"/>
        <v>127</v>
      </c>
      <c r="P188" s="2">
        <f t="shared" si="28"/>
        <v>19050</v>
      </c>
      <c r="Q188" s="2">
        <v>77.81</v>
      </c>
      <c r="R188" s="2">
        <v>98</v>
      </c>
      <c r="S188" s="5">
        <f t="shared" si="29"/>
        <v>7625.38</v>
      </c>
      <c r="T188" s="2" t="s">
        <v>361</v>
      </c>
      <c r="U188" s="2">
        <v>100</v>
      </c>
      <c r="V188" s="2">
        <f t="shared" si="30"/>
        <v>7781</v>
      </c>
      <c r="W188" s="2" t="s">
        <v>361</v>
      </c>
      <c r="X188" s="5">
        <v>76.570942417678651</v>
      </c>
      <c r="Y188" s="2">
        <v>900</v>
      </c>
      <c r="Z188" s="2">
        <v>0</v>
      </c>
      <c r="AA188" s="2">
        <v>45</v>
      </c>
      <c r="AB188" s="2">
        <v>45</v>
      </c>
      <c r="AC188" s="2">
        <v>990</v>
      </c>
      <c r="AD188" s="5">
        <f t="shared" si="31"/>
        <v>75805.232993501864</v>
      </c>
      <c r="AE188" s="5">
        <v>75805.232993501864</v>
      </c>
      <c r="AF188" s="2" t="s">
        <v>88</v>
      </c>
      <c r="AG188" s="2" t="s">
        <v>87</v>
      </c>
      <c r="AH188" s="2"/>
    </row>
    <row r="189" spans="1:34" ht="24.95" customHeight="1" x14ac:dyDescent="0.25">
      <c r="A189" s="1">
        <v>185</v>
      </c>
      <c r="B189" s="43" t="s">
        <v>395</v>
      </c>
      <c r="C189" s="43" t="s">
        <v>396</v>
      </c>
      <c r="D189" s="43" t="s">
        <v>397</v>
      </c>
      <c r="E189" s="48" t="s">
        <v>406</v>
      </c>
      <c r="F189" s="2" t="s">
        <v>407</v>
      </c>
      <c r="G189" s="17">
        <v>0.5</v>
      </c>
      <c r="H189" s="17">
        <v>0.5</v>
      </c>
      <c r="I189" s="17">
        <v>0</v>
      </c>
      <c r="J189" s="5">
        <f t="shared" si="26"/>
        <v>0.5</v>
      </c>
      <c r="K189" s="2">
        <v>2</v>
      </c>
      <c r="L189" s="24">
        <v>44595</v>
      </c>
      <c r="M189" s="4">
        <v>44727</v>
      </c>
      <c r="N189" s="2">
        <v>150</v>
      </c>
      <c r="O189" s="5">
        <f t="shared" si="32"/>
        <v>132</v>
      </c>
      <c r="P189" s="2">
        <f t="shared" si="28"/>
        <v>19800</v>
      </c>
      <c r="Q189" s="2">
        <v>67.349999999999994</v>
      </c>
      <c r="R189" s="2">
        <v>97</v>
      </c>
      <c r="S189" s="5">
        <f t="shared" si="29"/>
        <v>6532.95</v>
      </c>
      <c r="T189" s="2" t="s">
        <v>361</v>
      </c>
      <c r="U189" s="2">
        <v>100</v>
      </c>
      <c r="V189" s="2">
        <f t="shared" si="30"/>
        <v>6734.9999999999991</v>
      </c>
      <c r="W189" s="2" t="s">
        <v>361</v>
      </c>
      <c r="X189" s="5">
        <v>65.040385842119463</v>
      </c>
      <c r="Y189" s="2">
        <v>900</v>
      </c>
      <c r="Z189" s="2">
        <v>0</v>
      </c>
      <c r="AA189" s="2">
        <v>45</v>
      </c>
      <c r="AB189" s="2">
        <v>45</v>
      </c>
      <c r="AC189" s="2">
        <v>990</v>
      </c>
      <c r="AD189" s="5">
        <f t="shared" si="31"/>
        <v>64389.981983698272</v>
      </c>
      <c r="AE189" s="5">
        <v>64389.981983698272</v>
      </c>
      <c r="AF189" s="2" t="s">
        <v>88</v>
      </c>
      <c r="AG189" s="2" t="s">
        <v>87</v>
      </c>
      <c r="AH189" s="2"/>
    </row>
    <row r="190" spans="1:34" ht="24.95" customHeight="1" x14ac:dyDescent="0.25">
      <c r="A190" s="1">
        <v>186</v>
      </c>
      <c r="B190" s="43" t="s">
        <v>395</v>
      </c>
      <c r="C190" s="43" t="s">
        <v>396</v>
      </c>
      <c r="D190" s="43" t="s">
        <v>397</v>
      </c>
      <c r="E190" s="48" t="s">
        <v>86</v>
      </c>
      <c r="F190" s="2" t="s">
        <v>408</v>
      </c>
      <c r="G190" s="17">
        <v>0.4</v>
      </c>
      <c r="H190" s="17">
        <v>0.4</v>
      </c>
      <c r="I190" s="17">
        <v>0</v>
      </c>
      <c r="J190" s="5">
        <f t="shared" si="26"/>
        <v>0.4</v>
      </c>
      <c r="K190" s="2">
        <v>2</v>
      </c>
      <c r="L190" s="24">
        <v>44592</v>
      </c>
      <c r="M190" s="4">
        <v>44727</v>
      </c>
      <c r="N190" s="2">
        <v>150</v>
      </c>
      <c r="O190" s="5">
        <f t="shared" si="32"/>
        <v>135</v>
      </c>
      <c r="P190" s="2">
        <f t="shared" si="28"/>
        <v>20250</v>
      </c>
      <c r="Q190" s="2">
        <v>86.63</v>
      </c>
      <c r="R190" s="2">
        <v>97</v>
      </c>
      <c r="S190" s="5">
        <f t="shared" si="29"/>
        <v>8403.1099999999988</v>
      </c>
      <c r="T190" s="2" t="s">
        <v>361</v>
      </c>
      <c r="U190" s="2">
        <v>100</v>
      </c>
      <c r="V190" s="2">
        <f t="shared" si="30"/>
        <v>8663</v>
      </c>
      <c r="W190" s="2" t="s">
        <v>361</v>
      </c>
      <c r="X190" s="5">
        <v>86.326872958348687</v>
      </c>
      <c r="Y190" s="2">
        <v>900</v>
      </c>
      <c r="Z190" s="2">
        <v>0</v>
      </c>
      <c r="AA190" s="2">
        <v>45</v>
      </c>
      <c r="AB190" s="2">
        <v>45</v>
      </c>
      <c r="AC190" s="2">
        <v>990</v>
      </c>
      <c r="AD190" s="5">
        <f t="shared" si="31"/>
        <v>85463.604228765194</v>
      </c>
      <c r="AE190" s="5">
        <v>85463.604228765194</v>
      </c>
      <c r="AF190" s="2" t="s">
        <v>88</v>
      </c>
      <c r="AG190" s="2" t="s">
        <v>87</v>
      </c>
      <c r="AH190" s="2"/>
    </row>
    <row r="191" spans="1:34" ht="24.95" customHeight="1" x14ac:dyDescent="0.25">
      <c r="A191" s="1">
        <v>187</v>
      </c>
      <c r="B191" s="43" t="s">
        <v>395</v>
      </c>
      <c r="C191" s="43" t="s">
        <v>396</v>
      </c>
      <c r="D191" s="43" t="s">
        <v>397</v>
      </c>
      <c r="E191" s="48" t="s">
        <v>409</v>
      </c>
      <c r="F191" s="2" t="s">
        <v>410</v>
      </c>
      <c r="G191" s="17">
        <v>0.4</v>
      </c>
      <c r="H191" s="17">
        <v>0.4</v>
      </c>
      <c r="I191" s="17">
        <v>0</v>
      </c>
      <c r="J191" s="5">
        <f t="shared" si="26"/>
        <v>0.4</v>
      </c>
      <c r="K191" s="2">
        <v>2</v>
      </c>
      <c r="L191" s="24">
        <v>44594</v>
      </c>
      <c r="M191" s="4">
        <v>44727</v>
      </c>
      <c r="N191" s="2">
        <v>150</v>
      </c>
      <c r="O191" s="5">
        <f t="shared" si="32"/>
        <v>133</v>
      </c>
      <c r="P191" s="2">
        <f t="shared" si="28"/>
        <v>19950</v>
      </c>
      <c r="Q191" s="2">
        <v>65.739999999999995</v>
      </c>
      <c r="R191" s="2">
        <v>96</v>
      </c>
      <c r="S191" s="5">
        <f t="shared" si="29"/>
        <v>6311.0399999999991</v>
      </c>
      <c r="T191" s="2" t="s">
        <v>361</v>
      </c>
      <c r="U191" s="2">
        <v>100</v>
      </c>
      <c r="V191" s="2">
        <f t="shared" si="30"/>
        <v>6573.9999999999991</v>
      </c>
      <c r="W191" s="2" t="s">
        <v>361</v>
      </c>
      <c r="X191" s="5">
        <v>63.692749988966213</v>
      </c>
      <c r="Y191" s="2">
        <v>900</v>
      </c>
      <c r="Z191" s="2">
        <v>0</v>
      </c>
      <c r="AA191" s="2">
        <v>45</v>
      </c>
      <c r="AB191" s="2">
        <v>45</v>
      </c>
      <c r="AC191" s="2">
        <v>990</v>
      </c>
      <c r="AD191" s="5">
        <f t="shared" si="31"/>
        <v>63055.822489076549</v>
      </c>
      <c r="AE191" s="5">
        <v>63055.822489076549</v>
      </c>
      <c r="AF191" s="2" t="s">
        <v>88</v>
      </c>
      <c r="AG191" s="2" t="s">
        <v>87</v>
      </c>
      <c r="AH191" s="2"/>
    </row>
    <row r="192" spans="1:34" ht="24.95" customHeight="1" x14ac:dyDescent="0.25">
      <c r="A192" s="1">
        <v>188</v>
      </c>
      <c r="B192" s="43" t="s">
        <v>395</v>
      </c>
      <c r="C192" s="43" t="s">
        <v>396</v>
      </c>
      <c r="D192" s="43" t="s">
        <v>397</v>
      </c>
      <c r="E192" s="48" t="s">
        <v>27</v>
      </c>
      <c r="F192" s="2" t="s">
        <v>411</v>
      </c>
      <c r="G192" s="17">
        <v>0.25</v>
      </c>
      <c r="H192" s="17">
        <v>0.25</v>
      </c>
      <c r="I192" s="17">
        <v>0</v>
      </c>
      <c r="J192" s="5">
        <f t="shared" si="26"/>
        <v>0.25</v>
      </c>
      <c r="K192" s="2">
        <v>1</v>
      </c>
      <c r="L192" s="24">
        <v>44607</v>
      </c>
      <c r="M192" s="4">
        <v>44727</v>
      </c>
      <c r="N192" s="2">
        <v>150</v>
      </c>
      <c r="O192" s="5">
        <f t="shared" si="32"/>
        <v>120</v>
      </c>
      <c r="P192" s="2">
        <f t="shared" si="28"/>
        <v>18000</v>
      </c>
      <c r="Q192" s="2">
        <v>30.35</v>
      </c>
      <c r="R192" s="2">
        <v>84</v>
      </c>
      <c r="S192" s="5">
        <f t="shared" si="29"/>
        <v>2549.4</v>
      </c>
      <c r="T192" s="2" t="s">
        <v>361</v>
      </c>
      <c r="U192" s="2">
        <v>99.32</v>
      </c>
      <c r="V192" s="2">
        <f t="shared" si="30"/>
        <v>3014.3620000000001</v>
      </c>
      <c r="W192" s="2" t="s">
        <v>361</v>
      </c>
      <c r="X192" s="5">
        <v>29.43409405051797</v>
      </c>
      <c r="Y192" s="2">
        <v>900</v>
      </c>
      <c r="Z192" s="2">
        <v>0</v>
      </c>
      <c r="AA192" s="2">
        <v>0</v>
      </c>
      <c r="AB192" s="2">
        <v>0</v>
      </c>
      <c r="AC192" s="2">
        <v>900</v>
      </c>
      <c r="AD192" s="5">
        <f t="shared" si="31"/>
        <v>26490.684645466172</v>
      </c>
      <c r="AE192" s="5">
        <v>26490.684645466172</v>
      </c>
      <c r="AF192" s="2" t="s">
        <v>88</v>
      </c>
      <c r="AG192" s="2" t="s">
        <v>87</v>
      </c>
      <c r="AH192" s="2"/>
    </row>
    <row r="193" spans="1:34" ht="24.95" customHeight="1" x14ac:dyDescent="0.25">
      <c r="A193" s="1">
        <v>189</v>
      </c>
      <c r="B193" s="43" t="s">
        <v>395</v>
      </c>
      <c r="C193" s="43" t="s">
        <v>396</v>
      </c>
      <c r="D193" s="43" t="s">
        <v>397</v>
      </c>
      <c r="E193" s="48" t="s">
        <v>23</v>
      </c>
      <c r="F193" s="2" t="s">
        <v>412</v>
      </c>
      <c r="G193" s="17">
        <v>0.63</v>
      </c>
      <c r="H193" s="17">
        <v>0.63</v>
      </c>
      <c r="I193" s="17">
        <v>0</v>
      </c>
      <c r="J193" s="5">
        <f t="shared" si="26"/>
        <v>0.63</v>
      </c>
      <c r="K193" s="2">
        <v>2</v>
      </c>
      <c r="L193" s="24">
        <v>44592</v>
      </c>
      <c r="M193" s="4">
        <v>44727</v>
      </c>
      <c r="N193" s="2">
        <v>150</v>
      </c>
      <c r="O193" s="5">
        <f t="shared" si="32"/>
        <v>135</v>
      </c>
      <c r="P193" s="2">
        <f t="shared" si="28"/>
        <v>20250</v>
      </c>
      <c r="Q193" s="2">
        <v>69.709999999999994</v>
      </c>
      <c r="R193" s="2">
        <v>95</v>
      </c>
      <c r="S193" s="5">
        <f t="shared" si="29"/>
        <v>6622.45</v>
      </c>
      <c r="T193" s="2" t="s">
        <v>361</v>
      </c>
      <c r="U193" s="2">
        <v>100</v>
      </c>
      <c r="V193" s="2">
        <f t="shared" si="30"/>
        <v>6970.9999999999991</v>
      </c>
      <c r="W193" s="2" t="s">
        <v>361</v>
      </c>
      <c r="X193" s="5">
        <v>68.266463337020738</v>
      </c>
      <c r="Y193" s="2">
        <v>900</v>
      </c>
      <c r="Z193" s="2">
        <v>0</v>
      </c>
      <c r="AA193" s="2">
        <v>45</v>
      </c>
      <c r="AB193" s="2">
        <v>45</v>
      </c>
      <c r="AC193" s="2">
        <v>990</v>
      </c>
      <c r="AD193" s="5">
        <f t="shared" si="31"/>
        <v>67583.798703650536</v>
      </c>
      <c r="AE193" s="5">
        <v>67583.798703650536</v>
      </c>
      <c r="AF193" s="2" t="s">
        <v>88</v>
      </c>
      <c r="AG193" s="2" t="s">
        <v>87</v>
      </c>
      <c r="AH193" s="2"/>
    </row>
    <row r="194" spans="1:34" ht="24.95" customHeight="1" x14ac:dyDescent="0.25">
      <c r="A194" s="1">
        <v>190</v>
      </c>
      <c r="B194" s="43" t="s">
        <v>395</v>
      </c>
      <c r="C194" s="43" t="s">
        <v>396</v>
      </c>
      <c r="D194" s="43" t="s">
        <v>397</v>
      </c>
      <c r="E194" s="48" t="s">
        <v>24</v>
      </c>
      <c r="F194" s="2">
        <v>0</v>
      </c>
      <c r="G194" s="17">
        <v>0.3</v>
      </c>
      <c r="H194" s="17">
        <v>0.3</v>
      </c>
      <c r="I194" s="17">
        <v>0.3</v>
      </c>
      <c r="J194" s="5">
        <f t="shared" si="26"/>
        <v>0</v>
      </c>
      <c r="K194" s="2">
        <v>0</v>
      </c>
      <c r="L194" s="24">
        <v>44591</v>
      </c>
      <c r="M194" s="2">
        <v>0</v>
      </c>
      <c r="N194" s="2">
        <v>0</v>
      </c>
      <c r="O194" s="5">
        <v>0</v>
      </c>
      <c r="P194" s="2">
        <f t="shared" si="28"/>
        <v>0</v>
      </c>
      <c r="Q194" s="2">
        <v>0</v>
      </c>
      <c r="R194" s="2">
        <v>0</v>
      </c>
      <c r="S194" s="5">
        <f t="shared" si="29"/>
        <v>0</v>
      </c>
      <c r="T194" s="2">
        <v>0</v>
      </c>
      <c r="U194" s="2">
        <v>0</v>
      </c>
      <c r="V194" s="2">
        <f t="shared" si="30"/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5">
        <f t="shared" si="31"/>
        <v>0</v>
      </c>
      <c r="AE194" s="2">
        <v>0</v>
      </c>
      <c r="AF194" s="2" t="s">
        <v>88</v>
      </c>
      <c r="AG194" s="2" t="s">
        <v>87</v>
      </c>
      <c r="AH194" s="2"/>
    </row>
    <row r="195" spans="1:34" ht="24.95" customHeight="1" x14ac:dyDescent="0.25">
      <c r="A195" s="1">
        <v>191</v>
      </c>
      <c r="B195" s="43" t="s">
        <v>395</v>
      </c>
      <c r="C195" s="43" t="s">
        <v>396</v>
      </c>
      <c r="D195" s="43" t="s">
        <v>397</v>
      </c>
      <c r="E195" s="49" t="s">
        <v>25</v>
      </c>
      <c r="F195" s="2">
        <v>0</v>
      </c>
      <c r="G195" s="17">
        <v>0.2</v>
      </c>
      <c r="H195" s="17">
        <v>0.2</v>
      </c>
      <c r="I195" s="17">
        <v>0.2</v>
      </c>
      <c r="J195" s="5">
        <f t="shared" si="26"/>
        <v>0</v>
      </c>
      <c r="K195" s="2">
        <v>0</v>
      </c>
      <c r="L195" s="24">
        <v>44601</v>
      </c>
      <c r="M195" s="2">
        <v>0</v>
      </c>
      <c r="N195" s="2">
        <v>0</v>
      </c>
      <c r="O195" s="5">
        <v>0</v>
      </c>
      <c r="P195" s="2">
        <f t="shared" si="28"/>
        <v>0</v>
      </c>
      <c r="Q195" s="2">
        <v>0</v>
      </c>
      <c r="R195" s="2">
        <v>0</v>
      </c>
      <c r="S195" s="5">
        <f t="shared" si="29"/>
        <v>0</v>
      </c>
      <c r="T195" s="2">
        <v>0</v>
      </c>
      <c r="U195" s="2">
        <v>0</v>
      </c>
      <c r="V195" s="2">
        <f t="shared" si="30"/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5">
        <f t="shared" si="31"/>
        <v>0</v>
      </c>
      <c r="AE195" s="2">
        <v>0</v>
      </c>
      <c r="AF195" s="2" t="s">
        <v>88</v>
      </c>
      <c r="AG195" s="24" t="s">
        <v>87</v>
      </c>
      <c r="AH195" s="2"/>
    </row>
    <row r="196" spans="1:34" ht="24.95" customHeight="1" x14ac:dyDescent="0.25">
      <c r="A196" s="1">
        <v>192</v>
      </c>
      <c r="B196" s="43" t="s">
        <v>395</v>
      </c>
      <c r="C196" s="43" t="s">
        <v>396</v>
      </c>
      <c r="D196" s="43" t="s">
        <v>397</v>
      </c>
      <c r="E196" s="48" t="s">
        <v>26</v>
      </c>
      <c r="F196" s="2">
        <v>0</v>
      </c>
      <c r="G196" s="17">
        <v>0.2</v>
      </c>
      <c r="H196" s="17">
        <v>0.2</v>
      </c>
      <c r="I196" s="17">
        <v>0.2</v>
      </c>
      <c r="J196" s="5">
        <f t="shared" si="26"/>
        <v>0</v>
      </c>
      <c r="K196" s="2">
        <v>0</v>
      </c>
      <c r="L196" s="24">
        <v>44621</v>
      </c>
      <c r="M196" s="2">
        <v>0</v>
      </c>
      <c r="N196" s="2">
        <v>0</v>
      </c>
      <c r="O196" s="5">
        <v>0</v>
      </c>
      <c r="P196" s="2">
        <f t="shared" si="28"/>
        <v>0</v>
      </c>
      <c r="Q196" s="2">
        <v>0</v>
      </c>
      <c r="R196" s="2">
        <v>0</v>
      </c>
      <c r="S196" s="5">
        <f t="shared" si="29"/>
        <v>0</v>
      </c>
      <c r="T196" s="2">
        <v>0</v>
      </c>
      <c r="U196" s="2">
        <v>0</v>
      </c>
      <c r="V196" s="2">
        <f t="shared" si="30"/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5">
        <f t="shared" si="31"/>
        <v>0</v>
      </c>
      <c r="AE196" s="2">
        <v>0</v>
      </c>
      <c r="AF196" s="2" t="s">
        <v>88</v>
      </c>
      <c r="AG196" s="2" t="s">
        <v>87</v>
      </c>
      <c r="AH196" s="2"/>
    </row>
    <row r="197" spans="1:34" ht="24.95" customHeight="1" x14ac:dyDescent="0.25">
      <c r="A197" s="1">
        <v>193</v>
      </c>
      <c r="B197" s="2" t="s">
        <v>434</v>
      </c>
      <c r="C197" s="16" t="s">
        <v>414</v>
      </c>
      <c r="D197" s="16" t="s">
        <v>415</v>
      </c>
      <c r="E197" s="13" t="s">
        <v>416</v>
      </c>
      <c r="F197" s="16" t="s">
        <v>417</v>
      </c>
      <c r="G197" s="17">
        <v>8.5</v>
      </c>
      <c r="H197" s="108">
        <v>4.9000000000000004</v>
      </c>
      <c r="I197" s="17">
        <v>0</v>
      </c>
      <c r="J197" s="5">
        <f t="shared" si="26"/>
        <v>4.9000000000000004</v>
      </c>
      <c r="K197" s="16">
        <v>36</v>
      </c>
      <c r="L197" s="24">
        <v>44624</v>
      </c>
      <c r="M197" s="23">
        <v>44764</v>
      </c>
      <c r="N197" s="2">
        <v>165</v>
      </c>
      <c r="O197" s="5">
        <f t="shared" ref="O197:O202" si="33">M197-L197</f>
        <v>140</v>
      </c>
      <c r="P197" s="2">
        <f t="shared" ref="P197:P202" si="34">N197*O197</f>
        <v>23100</v>
      </c>
      <c r="Q197" s="39">
        <v>2460.96</v>
      </c>
      <c r="R197" s="16">
        <v>90</v>
      </c>
      <c r="S197" s="5">
        <f t="shared" ref="S197:S202" si="35">Q197*R197</f>
        <v>221486.4</v>
      </c>
      <c r="T197" s="43" t="s">
        <v>378</v>
      </c>
      <c r="U197" s="2">
        <v>99.55</v>
      </c>
      <c r="V197" s="2">
        <f t="shared" ref="V197:V202" si="36">Q197*U197</f>
        <v>244988.568</v>
      </c>
      <c r="W197" s="17" t="s">
        <v>90</v>
      </c>
      <c r="X197" s="62">
        <v>2101.65</v>
      </c>
      <c r="Y197" s="16">
        <v>130</v>
      </c>
      <c r="Z197" s="43">
        <v>0</v>
      </c>
      <c r="AA197" s="43">
        <v>0</v>
      </c>
      <c r="AB197" s="43">
        <v>0</v>
      </c>
      <c r="AC197" s="16">
        <v>130</v>
      </c>
      <c r="AD197" s="5">
        <f t="shared" ref="AD197:AD202" si="37">X197*AC197</f>
        <v>273214.5</v>
      </c>
      <c r="AE197" s="3">
        <v>319924.8</v>
      </c>
      <c r="AF197" s="2" t="s">
        <v>88</v>
      </c>
      <c r="AG197" s="2" t="s">
        <v>87</v>
      </c>
      <c r="AH197" s="2"/>
    </row>
    <row r="198" spans="1:34" ht="24.95" customHeight="1" x14ac:dyDescent="0.25">
      <c r="A198" s="1">
        <v>194</v>
      </c>
      <c r="B198" s="2" t="s">
        <v>434</v>
      </c>
      <c r="C198" s="16" t="s">
        <v>414</v>
      </c>
      <c r="D198" s="16" t="s">
        <v>415</v>
      </c>
      <c r="E198" s="13" t="s">
        <v>418</v>
      </c>
      <c r="F198" s="16" t="s">
        <v>419</v>
      </c>
      <c r="G198" s="17">
        <v>4</v>
      </c>
      <c r="H198" s="108">
        <v>2.2999999999999998</v>
      </c>
      <c r="I198" s="17">
        <v>0</v>
      </c>
      <c r="J198" s="5">
        <f t="shared" ref="J198:J202" si="38">H198-I198</f>
        <v>2.2999999999999998</v>
      </c>
      <c r="K198" s="16">
        <v>17</v>
      </c>
      <c r="L198" s="24">
        <v>44625</v>
      </c>
      <c r="M198" s="23">
        <v>44764</v>
      </c>
      <c r="N198" s="2">
        <v>165</v>
      </c>
      <c r="O198" s="5">
        <f t="shared" si="33"/>
        <v>139</v>
      </c>
      <c r="P198" s="2">
        <f t="shared" si="34"/>
        <v>22935</v>
      </c>
      <c r="Q198" s="39">
        <v>1196.0999999999999</v>
      </c>
      <c r="R198" s="16">
        <v>94</v>
      </c>
      <c r="S198" s="5">
        <f t="shared" si="35"/>
        <v>112433.4</v>
      </c>
      <c r="T198" s="43" t="s">
        <v>378</v>
      </c>
      <c r="U198" s="2">
        <v>100</v>
      </c>
      <c r="V198" s="2">
        <f t="shared" si="36"/>
        <v>119609.99999999999</v>
      </c>
      <c r="W198" s="17" t="s">
        <v>90</v>
      </c>
      <c r="X198" s="62">
        <v>1027.44</v>
      </c>
      <c r="Y198" s="16">
        <v>130</v>
      </c>
      <c r="Z198" s="43">
        <v>0</v>
      </c>
      <c r="AA198" s="43">
        <v>0</v>
      </c>
      <c r="AB198" s="43">
        <v>0</v>
      </c>
      <c r="AC198" s="16">
        <v>130</v>
      </c>
      <c r="AD198" s="5">
        <f t="shared" si="37"/>
        <v>133567.20000000001</v>
      </c>
      <c r="AE198" s="3">
        <v>155493</v>
      </c>
      <c r="AF198" s="2" t="s">
        <v>88</v>
      </c>
      <c r="AG198" s="2" t="s">
        <v>87</v>
      </c>
      <c r="AH198" s="2"/>
    </row>
    <row r="199" spans="1:34" ht="24.95" customHeight="1" x14ac:dyDescent="0.25">
      <c r="A199" s="1">
        <v>195</v>
      </c>
      <c r="B199" s="2" t="s">
        <v>434</v>
      </c>
      <c r="C199" s="16" t="s">
        <v>414</v>
      </c>
      <c r="D199" s="16" t="s">
        <v>415</v>
      </c>
      <c r="E199" s="13" t="s">
        <v>420</v>
      </c>
      <c r="F199" s="16" t="s">
        <v>421</v>
      </c>
      <c r="G199" s="2">
        <v>7</v>
      </c>
      <c r="H199" s="110">
        <v>4.3</v>
      </c>
      <c r="I199" s="17">
        <v>0</v>
      </c>
      <c r="J199" s="5">
        <f t="shared" si="38"/>
        <v>4.3</v>
      </c>
      <c r="K199" s="16">
        <v>14</v>
      </c>
      <c r="L199" s="4">
        <v>44623</v>
      </c>
      <c r="M199" s="23">
        <v>44764</v>
      </c>
      <c r="N199" s="2">
        <v>165</v>
      </c>
      <c r="O199" s="5">
        <f t="shared" si="33"/>
        <v>141</v>
      </c>
      <c r="P199" s="2">
        <f t="shared" si="34"/>
        <v>23265</v>
      </c>
      <c r="Q199" s="39">
        <v>953.51</v>
      </c>
      <c r="R199" s="16">
        <v>91</v>
      </c>
      <c r="S199" s="5">
        <f t="shared" si="35"/>
        <v>86769.41</v>
      </c>
      <c r="T199" s="43" t="s">
        <v>378</v>
      </c>
      <c r="U199" s="2">
        <v>100</v>
      </c>
      <c r="V199" s="2">
        <f t="shared" si="36"/>
        <v>95351</v>
      </c>
      <c r="W199" s="17" t="s">
        <v>90</v>
      </c>
      <c r="X199" s="63">
        <v>817.15</v>
      </c>
      <c r="Y199" s="16">
        <v>130</v>
      </c>
      <c r="Z199" s="43">
        <v>0</v>
      </c>
      <c r="AA199" s="43">
        <v>0</v>
      </c>
      <c r="AB199" s="43">
        <v>0</v>
      </c>
      <c r="AC199" s="16">
        <v>130</v>
      </c>
      <c r="AD199" s="5">
        <f t="shared" si="37"/>
        <v>106229.5</v>
      </c>
      <c r="AE199" s="3">
        <v>123956.3</v>
      </c>
      <c r="AF199" s="2" t="s">
        <v>88</v>
      </c>
      <c r="AG199" s="2" t="s">
        <v>87</v>
      </c>
      <c r="AH199" s="2"/>
    </row>
    <row r="200" spans="1:34" ht="24.95" customHeight="1" x14ac:dyDescent="0.25">
      <c r="A200" s="1">
        <v>196</v>
      </c>
      <c r="B200" s="2" t="s">
        <v>434</v>
      </c>
      <c r="C200" s="16" t="s">
        <v>414</v>
      </c>
      <c r="D200" s="16" t="s">
        <v>415</v>
      </c>
      <c r="E200" s="3" t="s">
        <v>422</v>
      </c>
      <c r="F200" s="16" t="s">
        <v>423</v>
      </c>
      <c r="G200" s="2">
        <v>7</v>
      </c>
      <c r="H200" s="110">
        <v>4</v>
      </c>
      <c r="I200" s="17">
        <v>0</v>
      </c>
      <c r="J200" s="5">
        <f t="shared" si="38"/>
        <v>4</v>
      </c>
      <c r="K200" s="16">
        <v>21</v>
      </c>
      <c r="L200" s="4">
        <v>44627</v>
      </c>
      <c r="M200" s="23">
        <v>44764</v>
      </c>
      <c r="N200" s="2">
        <v>165</v>
      </c>
      <c r="O200" s="5">
        <f t="shared" si="33"/>
        <v>137</v>
      </c>
      <c r="P200" s="2">
        <f t="shared" si="34"/>
        <v>22605</v>
      </c>
      <c r="Q200" s="39">
        <v>1447.16</v>
      </c>
      <c r="R200" s="16">
        <v>92</v>
      </c>
      <c r="S200" s="5">
        <f t="shared" si="35"/>
        <v>133138.72</v>
      </c>
      <c r="T200" s="43" t="s">
        <v>378</v>
      </c>
      <c r="U200" s="2">
        <v>99.6</v>
      </c>
      <c r="V200" s="2">
        <f t="shared" si="36"/>
        <v>144137.136</v>
      </c>
      <c r="W200" s="17" t="s">
        <v>90</v>
      </c>
      <c r="X200" s="62">
        <v>1238.76</v>
      </c>
      <c r="Y200" s="16">
        <v>130</v>
      </c>
      <c r="Z200" s="43">
        <v>0</v>
      </c>
      <c r="AA200" s="43">
        <v>0</v>
      </c>
      <c r="AB200" s="43">
        <v>0</v>
      </c>
      <c r="AC200" s="16">
        <v>130</v>
      </c>
      <c r="AD200" s="5">
        <f t="shared" si="37"/>
        <v>161038.79999999999</v>
      </c>
      <c r="AE200" s="3">
        <v>188130.80000000002</v>
      </c>
      <c r="AF200" s="2" t="s">
        <v>88</v>
      </c>
      <c r="AG200" s="2" t="s">
        <v>87</v>
      </c>
      <c r="AH200" s="2"/>
    </row>
    <row r="201" spans="1:34" ht="24.95" customHeight="1" x14ac:dyDescent="0.25">
      <c r="A201" s="1">
        <v>197</v>
      </c>
      <c r="B201" s="2" t="s">
        <v>434</v>
      </c>
      <c r="C201" s="16" t="s">
        <v>414</v>
      </c>
      <c r="D201" s="16" t="s">
        <v>415</v>
      </c>
      <c r="E201" s="3" t="s">
        <v>424</v>
      </c>
      <c r="F201" s="16" t="s">
        <v>425</v>
      </c>
      <c r="G201" s="2">
        <v>1.5</v>
      </c>
      <c r="H201" s="109">
        <v>1</v>
      </c>
      <c r="I201" s="17">
        <v>0</v>
      </c>
      <c r="J201" s="5">
        <f t="shared" si="38"/>
        <v>1</v>
      </c>
      <c r="K201" s="16">
        <v>4</v>
      </c>
      <c r="L201" s="4">
        <v>44630</v>
      </c>
      <c r="M201" s="23">
        <v>44764</v>
      </c>
      <c r="N201" s="2">
        <v>165</v>
      </c>
      <c r="O201" s="5">
        <f t="shared" si="33"/>
        <v>134</v>
      </c>
      <c r="P201" s="2">
        <f t="shared" si="34"/>
        <v>22110</v>
      </c>
      <c r="Q201" s="39">
        <v>232.03</v>
      </c>
      <c r="R201" s="16">
        <v>88</v>
      </c>
      <c r="S201" s="5">
        <f t="shared" si="35"/>
        <v>20418.64</v>
      </c>
      <c r="T201" s="43" t="s">
        <v>378</v>
      </c>
      <c r="U201" s="2">
        <v>99.58</v>
      </c>
      <c r="V201" s="2">
        <f t="shared" si="36"/>
        <v>23105.547399999999</v>
      </c>
      <c r="W201" s="17" t="s">
        <v>90</v>
      </c>
      <c r="X201" s="62">
        <v>200.47</v>
      </c>
      <c r="Y201" s="16">
        <v>130</v>
      </c>
      <c r="Z201" s="43">
        <v>0</v>
      </c>
      <c r="AA201" s="43">
        <v>0</v>
      </c>
      <c r="AB201" s="43">
        <v>0</v>
      </c>
      <c r="AC201" s="16">
        <v>130</v>
      </c>
      <c r="AD201" s="5">
        <f t="shared" si="37"/>
        <v>26061.1</v>
      </c>
      <c r="AE201" s="3">
        <v>30163.9</v>
      </c>
      <c r="AF201" s="2" t="s">
        <v>88</v>
      </c>
      <c r="AG201" s="2" t="s">
        <v>87</v>
      </c>
      <c r="AH201" s="2"/>
    </row>
    <row r="202" spans="1:34" ht="24.95" customHeight="1" x14ac:dyDescent="0.25">
      <c r="A202" s="1">
        <v>198</v>
      </c>
      <c r="B202" s="2" t="s">
        <v>434</v>
      </c>
      <c r="C202" s="16" t="s">
        <v>414</v>
      </c>
      <c r="D202" s="16" t="s">
        <v>415</v>
      </c>
      <c r="E202" s="3" t="s">
        <v>426</v>
      </c>
      <c r="F202" s="16" t="s">
        <v>427</v>
      </c>
      <c r="G202" s="2">
        <v>4</v>
      </c>
      <c r="H202" s="108">
        <v>2.8</v>
      </c>
      <c r="I202" s="17">
        <v>0.5</v>
      </c>
      <c r="J202" s="5">
        <f t="shared" si="38"/>
        <v>2.2999999999999998</v>
      </c>
      <c r="K202" s="16">
        <v>8</v>
      </c>
      <c r="L202" s="4">
        <v>44630</v>
      </c>
      <c r="M202" s="23">
        <v>44764</v>
      </c>
      <c r="N202" s="2">
        <v>165</v>
      </c>
      <c r="O202" s="5">
        <f t="shared" si="33"/>
        <v>134</v>
      </c>
      <c r="P202" s="2">
        <f t="shared" si="34"/>
        <v>22110</v>
      </c>
      <c r="Q202" s="39">
        <v>529.17999999999995</v>
      </c>
      <c r="R202" s="16">
        <v>82</v>
      </c>
      <c r="S202" s="5">
        <f t="shared" si="35"/>
        <v>43392.759999999995</v>
      </c>
      <c r="T202" s="43" t="s">
        <v>378</v>
      </c>
      <c r="U202" s="2">
        <v>100</v>
      </c>
      <c r="V202" s="2">
        <f t="shared" si="36"/>
        <v>52917.999999999993</v>
      </c>
      <c r="W202" s="17" t="s">
        <v>90</v>
      </c>
      <c r="X202" s="62">
        <v>454.56</v>
      </c>
      <c r="Y202" s="16">
        <v>130</v>
      </c>
      <c r="Z202" s="43">
        <v>0</v>
      </c>
      <c r="AA202" s="43">
        <v>0</v>
      </c>
      <c r="AB202" s="43">
        <v>0</v>
      </c>
      <c r="AC202" s="16">
        <v>130</v>
      </c>
      <c r="AD202" s="5">
        <f t="shared" si="37"/>
        <v>59092.800000000003</v>
      </c>
      <c r="AE202" s="3">
        <v>68793.399999999994</v>
      </c>
      <c r="AF202" s="2" t="s">
        <v>88</v>
      </c>
      <c r="AG202" s="2" t="s">
        <v>87</v>
      </c>
      <c r="AH202" s="2"/>
    </row>
  </sheetData>
  <autoFilter ref="A4:AH202" xr:uid="{40C136BF-2A2E-4443-9997-A55DF60F3A8A}">
    <sortState xmlns:xlrd2="http://schemas.microsoft.com/office/spreadsheetml/2017/richdata2" ref="A5:AH202">
      <sortCondition ref="AG4:AG202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OP OKRA AJ313</vt:lpstr>
      <vt:lpstr>OP OKRA AJ315</vt:lpstr>
      <vt:lpstr>OP OKRA AJ314</vt:lpstr>
      <vt:lpstr>TD-01 AK167XAK168</vt:lpstr>
      <vt:lpstr>CLUSTER BEAN CB-01</vt:lpstr>
      <vt:lpstr>All crop mother file</vt:lpstr>
      <vt:lpstr>'OP OKRA AJ313'!Print_Titles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2023-01-07T09:14:10Z</dcterms:modified>
</cp:coreProperties>
</file>