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970\Desktop\"/>
    </mc:Choice>
  </mc:AlternateContent>
  <bookViews>
    <workbookView xWindow="0" yWindow="0" windowWidth="19200" windowHeight="6720"/>
  </bookViews>
  <sheets>
    <sheet name="Manthan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J18" i="1" s="1"/>
  <c r="H18" i="1"/>
  <c r="H19" i="1" s="1"/>
  <c r="F18" i="1"/>
  <c r="J17" i="1"/>
  <c r="G17" i="1"/>
  <c r="J16" i="1"/>
  <c r="G16" i="1"/>
  <c r="J15" i="1"/>
  <c r="G15" i="1"/>
  <c r="J14" i="1"/>
  <c r="G14" i="1"/>
  <c r="J13" i="1"/>
  <c r="D13" i="1"/>
  <c r="G13" i="1" s="1"/>
  <c r="J12" i="1"/>
  <c r="J11" i="1"/>
  <c r="J10" i="1"/>
  <c r="J9" i="1"/>
  <c r="J8" i="1"/>
  <c r="D8" i="1"/>
  <c r="G12" i="1" s="1"/>
  <c r="J7" i="1"/>
  <c r="G7" i="1"/>
  <c r="J6" i="1"/>
  <c r="D6" i="1"/>
  <c r="G6" i="1" s="1"/>
  <c r="J5" i="1"/>
  <c r="G5" i="1"/>
  <c r="H1" i="1"/>
  <c r="G11" i="1" l="1"/>
  <c r="G9" i="1"/>
  <c r="G1" i="1"/>
  <c r="G8" i="1"/>
  <c r="G10" i="1"/>
  <c r="G18" i="1" s="1"/>
  <c r="G19" i="1" s="1"/>
</calcChain>
</file>

<file path=xl/sharedStrings.xml><?xml version="1.0" encoding="utf-8"?>
<sst xmlns="http://schemas.openxmlformats.org/spreadsheetml/2006/main" count="34" uniqueCount="31">
  <si>
    <t>Sr No</t>
  </si>
  <si>
    <t>Assesment Key</t>
  </si>
  <si>
    <t>Measurement</t>
  </si>
  <si>
    <t>Target Volume</t>
  </si>
  <si>
    <t>Achieved Valume</t>
  </si>
  <si>
    <t>Weightage %</t>
  </si>
  <si>
    <t>Self Rating %</t>
  </si>
  <si>
    <t>1st Reviwer Ranting %</t>
  </si>
  <si>
    <t>2nd Reviwer Rating %</t>
  </si>
  <si>
    <t>Final Rating</t>
  </si>
  <si>
    <t>Area Target</t>
  </si>
  <si>
    <t>Acre</t>
  </si>
  <si>
    <t>Area Recovery (Soaking Vs Standing)</t>
  </si>
  <si>
    <t>Volume</t>
  </si>
  <si>
    <t>MT</t>
  </si>
  <si>
    <t>Quality volume under A grade</t>
  </si>
  <si>
    <t>Quality volume under B grade</t>
  </si>
  <si>
    <t>Quality volume under C grade</t>
  </si>
  <si>
    <t>Quality volume under D grade</t>
  </si>
  <si>
    <t>Quality volume under Substandard grade</t>
  </si>
  <si>
    <t>Time (Seed dispatched timing)</t>
  </si>
  <si>
    <t>30th May'21</t>
  </si>
  <si>
    <t>Product Procurement (Price Vs Cost)</t>
  </si>
  <si>
    <t>INR</t>
  </si>
  <si>
    <t>Data Updation &amp; documentation</t>
  </si>
  <si>
    <t>Timely</t>
  </si>
  <si>
    <t>People Skill Development</t>
  </si>
  <si>
    <t>Number</t>
  </si>
  <si>
    <t>Any Others like New Area Development</t>
  </si>
  <si>
    <t>Achievement</t>
  </si>
  <si>
    <t>GUDALA VINAY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</si>
</sst>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1">
    <xf numFmtId="0" fontId="0" fillId="0" borderId="0" xfId="0"/>
    <xf numFmtId="0" fontId="0" fillId="0" borderId="2" xfId="0" applyBorder="1"/>
    <xf numFmtId="2" fontId="0" fillId="0" borderId="0" xfId="0" applyNumberFormat="1" applyFont="1"/>
    <xf numFmtId="0" fontId="2" fillId="3" borderId="2" xfId="0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/>
    <xf numFmtId="2" fontId="3" fillId="4" borderId="1" xfId="1" applyNumberFormat="1" applyFont="1" applyFill="1" applyAlignment="1">
      <alignment horizontal="center"/>
    </xf>
    <xf numFmtId="2" fontId="0" fillId="0" borderId="2" xfId="0" applyNumberFormat="1" applyFont="1" applyBorder="1"/>
    <xf numFmtId="2" fontId="0" fillId="0" borderId="2" xfId="0" applyNumberFormat="1" applyFont="1" applyFill="1" applyBorder="1" applyAlignment="1"/>
    <xf numFmtId="2" fontId="0" fillId="0" borderId="2" xfId="0" applyNumberFormat="1" applyFont="1" applyBorder="1" applyAlignment="1"/>
    <xf numFmtId="0" fontId="2" fillId="6" borderId="2" xfId="0" applyFont="1" applyFill="1" applyBorder="1" applyAlignment="1">
      <alignment horizontal="center"/>
    </xf>
    <xf numFmtId="2" fontId="2" fillId="6" borderId="2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4" fillId="8" borderId="2" xfId="0" applyNumberFormat="1" applyFont="1" applyFill="1" applyBorder="1" applyAlignment="1">
      <alignment horizontal="center" vertical="center"/>
    </xf>
    <xf numFmtId="2" fontId="2" fillId="9" borderId="2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2" fillId="0" borderId="3" xfId="0" applyNumberFormat="1" applyFont="1" applyFill="1" applyBorder="1" applyAlignment="1">
      <alignment vertical="center"/>
    </xf>
    <xf numFmtId="2" fontId="2" fillId="0" borderId="4" xfId="0" applyNumberFormat="1" applyFont="1" applyFill="1" applyBorder="1" applyAlignment="1">
      <alignment vertical="center"/>
    </xf>
    <xf numFmtId="2" fontId="2" fillId="0" borderId="5" xfId="0" applyNumberFormat="1" applyFont="1" applyFill="1" applyBorder="1" applyAlignment="1">
      <alignment vertic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1" sqref="C1"/>
    </sheetView>
  </sheetViews>
  <sheetFormatPr defaultRowHeight="14.5" x14ac:dyDescent="0.35"/>
  <cols>
    <col min="1" max="1" width="19.1796875" customWidth="1"/>
    <col min="2" max="2" width="38.1796875" bestFit="1" customWidth="1"/>
    <col min="3" max="3" width="13.7265625" bestFit="1" customWidth="1"/>
    <col min="4" max="5" width="10.54296875" bestFit="1" customWidth="1"/>
    <col min="6" max="7" width="8.54296875" bestFit="1" customWidth="1"/>
    <col min="8" max="8" width="8.26953125" bestFit="1" customWidth="1"/>
    <col min="9" max="9" width="8.54296875" bestFit="1" customWidth="1"/>
    <col min="10" max="10" width="6.54296875" bestFit="1" customWidth="1"/>
  </cols>
  <sheetData>
    <row r="1" spans="1:10" x14ac:dyDescent="0.35">
      <c r="D1" s="2"/>
      <c r="E1" s="2"/>
      <c r="G1" s="18" t="e">
        <f>(#REF!/#REF!)*4.5</f>
        <v>#REF!</v>
      </c>
      <c r="H1" s="19" t="e">
        <f>(#REF!/#REF!)*4.5</f>
        <v>#REF!</v>
      </c>
    </row>
    <row r="3" spans="1:10" x14ac:dyDescent="0.35">
      <c r="A3" s="1" t="s">
        <v>30</v>
      </c>
      <c r="D3" s="2"/>
      <c r="E3" s="2"/>
    </row>
    <row r="4" spans="1:10" ht="58" x14ac:dyDescent="0.35">
      <c r="A4" s="3" t="s">
        <v>0</v>
      </c>
      <c r="B4" s="3" t="s">
        <v>1</v>
      </c>
      <c r="C4" s="3" t="s">
        <v>2</v>
      </c>
      <c r="D4" s="4" t="s">
        <v>3</v>
      </c>
      <c r="E4" s="4" t="s">
        <v>4</v>
      </c>
      <c r="F4" s="5" t="s">
        <v>5</v>
      </c>
      <c r="G4" s="5" t="s">
        <v>6</v>
      </c>
      <c r="H4" s="5" t="s">
        <v>7</v>
      </c>
      <c r="I4" s="5" t="s">
        <v>8</v>
      </c>
      <c r="J4" s="5" t="s">
        <v>9</v>
      </c>
    </row>
    <row r="5" spans="1:10" x14ac:dyDescent="0.35">
      <c r="A5" s="6">
        <v>1</v>
      </c>
      <c r="B5" s="1" t="s">
        <v>10</v>
      </c>
      <c r="C5" s="6" t="s">
        <v>11</v>
      </c>
      <c r="D5" s="20">
        <v>418.47499999999997</v>
      </c>
      <c r="E5" s="20">
        <v>441</v>
      </c>
      <c r="F5" s="6">
        <v>15</v>
      </c>
      <c r="G5" s="8">
        <f>(E5/D5)*F5</f>
        <v>15.807395901786249</v>
      </c>
      <c r="H5" s="8">
        <v>15.807395901786249</v>
      </c>
      <c r="I5" s="8">
        <v>15.807395901786249</v>
      </c>
      <c r="J5" s="8">
        <f>(I5/F5)*4.5</f>
        <v>4.7422187705358745</v>
      </c>
    </row>
    <row r="6" spans="1:10" x14ac:dyDescent="0.35">
      <c r="A6" s="6">
        <v>2</v>
      </c>
      <c r="B6" s="1" t="s">
        <v>12</v>
      </c>
      <c r="C6" s="6" t="s">
        <v>11</v>
      </c>
      <c r="D6" s="9">
        <f>E5</f>
        <v>441</v>
      </c>
      <c r="E6" s="20">
        <v>387.24200000000002</v>
      </c>
      <c r="F6" s="6">
        <v>10</v>
      </c>
      <c r="G6" s="8">
        <f>((E6/D6)*F6)*(100/90)</f>
        <v>9.7566641471403379</v>
      </c>
      <c r="H6" s="8">
        <v>9.7566641471403379</v>
      </c>
      <c r="I6" s="8">
        <v>9.7566641471403379</v>
      </c>
      <c r="J6" s="8">
        <f>(I6/F6)*4.5</f>
        <v>4.3904988662131519</v>
      </c>
    </row>
    <row r="7" spans="1:10" x14ac:dyDescent="0.35">
      <c r="A7" s="6">
        <v>3</v>
      </c>
      <c r="B7" s="1" t="s">
        <v>13</v>
      </c>
      <c r="C7" s="6" t="s">
        <v>14</v>
      </c>
      <c r="D7" s="20">
        <v>274154.8</v>
      </c>
      <c r="E7" s="20">
        <v>328224.21999999997</v>
      </c>
      <c r="F7" s="6">
        <v>10</v>
      </c>
      <c r="G7" s="8">
        <f>(E7/D7)*F7</f>
        <v>11.972222262750824</v>
      </c>
      <c r="H7" s="8">
        <v>11.972222262750824</v>
      </c>
      <c r="I7" s="8">
        <v>11.972222262750824</v>
      </c>
      <c r="J7" s="8">
        <f>(I7/F7)*4.5</f>
        <v>5.3875000182378709</v>
      </c>
    </row>
    <row r="8" spans="1:10" x14ac:dyDescent="0.35">
      <c r="A8" s="22">
        <v>4</v>
      </c>
      <c r="B8" s="1" t="s">
        <v>15</v>
      </c>
      <c r="C8" s="22" t="s">
        <v>14</v>
      </c>
      <c r="D8" s="25">
        <f>E7</f>
        <v>328224.21999999997</v>
      </c>
      <c r="E8" s="20">
        <v>129245.65999999996</v>
      </c>
      <c r="F8" s="22">
        <v>35</v>
      </c>
      <c r="G8" s="8">
        <f>(E8/D8)*F8*1.15</f>
        <v>15.849341693918868</v>
      </c>
      <c r="H8" s="8">
        <v>15.849341693918868</v>
      </c>
      <c r="I8" s="8">
        <v>15.849341693918868</v>
      </c>
      <c r="J8" s="8">
        <f>(I8/F8)*4.5</f>
        <v>2.0377725035038545</v>
      </c>
    </row>
    <row r="9" spans="1:10" x14ac:dyDescent="0.35">
      <c r="A9" s="23"/>
      <c r="B9" s="1" t="s">
        <v>16</v>
      </c>
      <c r="C9" s="23"/>
      <c r="D9" s="26"/>
      <c r="E9" s="20">
        <v>79314.690000000017</v>
      </c>
      <c r="F9" s="23"/>
      <c r="G9" s="8">
        <f>(E9/D8)*F8*1</f>
        <v>8.4576761276178853</v>
      </c>
      <c r="H9" s="8">
        <v>8.4576761276178853</v>
      </c>
      <c r="I9" s="8">
        <v>8.4576761276178853</v>
      </c>
      <c r="J9" s="8">
        <f>(I9/F8)*4.5</f>
        <v>1.0874155021222995</v>
      </c>
    </row>
    <row r="10" spans="1:10" x14ac:dyDescent="0.35">
      <c r="A10" s="23"/>
      <c r="B10" s="1" t="s">
        <v>17</v>
      </c>
      <c r="C10" s="23"/>
      <c r="D10" s="26"/>
      <c r="E10" s="20">
        <v>46187.930000000008</v>
      </c>
      <c r="F10" s="23"/>
      <c r="G10" s="8">
        <f>(E10/D8)*F8*0.9</f>
        <v>4.4327008987941241</v>
      </c>
      <c r="H10" s="8">
        <v>4.4327008987941241</v>
      </c>
      <c r="I10" s="8">
        <v>4.4327008987941241</v>
      </c>
      <c r="J10" s="8">
        <f>(I10/F8)*4.5</f>
        <v>0.56991868698781589</v>
      </c>
    </row>
    <row r="11" spans="1:10" x14ac:dyDescent="0.35">
      <c r="A11" s="23"/>
      <c r="B11" s="1" t="s">
        <v>18</v>
      </c>
      <c r="C11" s="23"/>
      <c r="D11" s="26"/>
      <c r="E11" s="20">
        <v>47349.820000000014</v>
      </c>
      <c r="F11" s="23"/>
      <c r="G11" s="8">
        <f>(E11/D8)*F8*0.65</f>
        <v>3.2819284481809432</v>
      </c>
      <c r="H11" s="8">
        <v>3.2819284481809432</v>
      </c>
      <c r="I11" s="8">
        <v>3.2819284481809432</v>
      </c>
      <c r="J11" s="8">
        <f>(I11/F8)*4.5</f>
        <v>0.42196222905183556</v>
      </c>
    </row>
    <row r="12" spans="1:10" x14ac:dyDescent="0.35">
      <c r="A12" s="24"/>
      <c r="B12" s="1" t="s">
        <v>19</v>
      </c>
      <c r="C12" s="24"/>
      <c r="D12" s="27"/>
      <c r="E12" s="20">
        <v>26126.119999999995</v>
      </c>
      <c r="F12" s="24"/>
      <c r="G12" s="8">
        <f>-1*((E12/D8)*F8)</f>
        <v>-2.7859437064089905</v>
      </c>
      <c r="H12" s="8">
        <v>-2.7859437064089905</v>
      </c>
      <c r="I12" s="8">
        <v>-2.7859437064089905</v>
      </c>
      <c r="J12" s="8">
        <f>(I12/F8)*4.5</f>
        <v>-0.35819276225258451</v>
      </c>
    </row>
    <row r="13" spans="1:10" x14ac:dyDescent="0.35">
      <c r="A13" s="6">
        <v>5</v>
      </c>
      <c r="B13" s="1" t="s">
        <v>20</v>
      </c>
      <c r="C13" s="1" t="s">
        <v>21</v>
      </c>
      <c r="D13" s="10">
        <f>E7</f>
        <v>328224.21999999997</v>
      </c>
      <c r="E13" s="21">
        <v>328224.21999999997</v>
      </c>
      <c r="F13" s="6">
        <v>5</v>
      </c>
      <c r="G13" s="11">
        <f>(E13/D13)*F13</f>
        <v>5</v>
      </c>
      <c r="H13" s="8">
        <v>5</v>
      </c>
      <c r="I13" s="8">
        <v>5</v>
      </c>
      <c r="J13" s="8">
        <f t="shared" ref="J13:J18" si="0">(I13/F13)*4.5</f>
        <v>4.5</v>
      </c>
    </row>
    <row r="14" spans="1:10" x14ac:dyDescent="0.35">
      <c r="A14" s="6">
        <v>6</v>
      </c>
      <c r="B14" s="1" t="s">
        <v>22</v>
      </c>
      <c r="C14" s="6" t="s">
        <v>23</v>
      </c>
      <c r="D14" s="7">
        <v>64.294727264657666</v>
      </c>
      <c r="E14" s="12">
        <v>68.976666345107034</v>
      </c>
      <c r="F14" s="6">
        <v>10</v>
      </c>
      <c r="G14" s="8">
        <f>(D14/E14)*F14</f>
        <v>9.3212285648853346</v>
      </c>
      <c r="H14" s="8">
        <v>9.3212285648853346</v>
      </c>
      <c r="I14" s="8">
        <v>9.3212285648853346</v>
      </c>
      <c r="J14" s="8">
        <f t="shared" si="0"/>
        <v>4.1945528541984007</v>
      </c>
    </row>
    <row r="15" spans="1:10" x14ac:dyDescent="0.35">
      <c r="A15" s="6">
        <v>7</v>
      </c>
      <c r="B15" s="1" t="s">
        <v>24</v>
      </c>
      <c r="C15" s="6" t="s">
        <v>25</v>
      </c>
      <c r="D15" s="13">
        <v>1</v>
      </c>
      <c r="E15" s="13">
        <v>1</v>
      </c>
      <c r="F15" s="6">
        <v>5</v>
      </c>
      <c r="G15" s="8">
        <f>(D15/E15)*F15</f>
        <v>5</v>
      </c>
      <c r="H15" s="8">
        <v>5</v>
      </c>
      <c r="I15" s="8">
        <v>5</v>
      </c>
      <c r="J15" s="8">
        <f t="shared" si="0"/>
        <v>4.5</v>
      </c>
    </row>
    <row r="16" spans="1:10" x14ac:dyDescent="0.35">
      <c r="A16" s="6">
        <v>8</v>
      </c>
      <c r="B16" s="1" t="s">
        <v>26</v>
      </c>
      <c r="C16" s="6" t="s">
        <v>27</v>
      </c>
      <c r="D16" s="14">
        <v>2</v>
      </c>
      <c r="E16" s="14">
        <v>2</v>
      </c>
      <c r="F16" s="6">
        <v>5</v>
      </c>
      <c r="G16" s="8">
        <f>(E16/D16)*F16</f>
        <v>5</v>
      </c>
      <c r="H16" s="8">
        <v>5</v>
      </c>
      <c r="I16" s="8">
        <v>5</v>
      </c>
      <c r="J16" s="8">
        <f t="shared" si="0"/>
        <v>4.5</v>
      </c>
    </row>
    <row r="17" spans="1:10" x14ac:dyDescent="0.35">
      <c r="A17" s="6">
        <v>9</v>
      </c>
      <c r="B17" s="1" t="s">
        <v>28</v>
      </c>
      <c r="C17" s="6" t="s">
        <v>27</v>
      </c>
      <c r="D17" s="14">
        <v>1</v>
      </c>
      <c r="E17" s="14">
        <v>1</v>
      </c>
      <c r="F17" s="6">
        <v>5</v>
      </c>
      <c r="G17" s="8">
        <f>(D17/E17)*F17</f>
        <v>5</v>
      </c>
      <c r="H17" s="8">
        <v>5</v>
      </c>
      <c r="I17" s="8">
        <v>5</v>
      </c>
      <c r="J17" s="8">
        <f t="shared" si="0"/>
        <v>4.5</v>
      </c>
    </row>
    <row r="18" spans="1:10" x14ac:dyDescent="0.35">
      <c r="A18" s="28" t="s">
        <v>29</v>
      </c>
      <c r="B18" s="29"/>
      <c r="C18" s="29"/>
      <c r="D18" s="29"/>
      <c r="E18" s="30"/>
      <c r="F18" s="15">
        <f>SUBTOTAL(9,F5:F17)</f>
        <v>100</v>
      </c>
      <c r="G18" s="16">
        <f>SUBTOTAL(9,G5:G17)</f>
        <v>96.093214338665575</v>
      </c>
      <c r="H18" s="16">
        <f>SUBTOTAL(9,H5:H17)</f>
        <v>96.093214338665575</v>
      </c>
      <c r="I18" s="16">
        <f>SUBTOTAL(9,I5:I17)</f>
        <v>96.093214338665575</v>
      </c>
      <c r="J18" s="17">
        <f t="shared" si="0"/>
        <v>4.3241946452399507</v>
      </c>
    </row>
    <row r="19" spans="1:10" x14ac:dyDescent="0.35">
      <c r="D19" s="2"/>
      <c r="E19" s="2"/>
      <c r="G19" s="18">
        <f>(G18/F18)*4.5</f>
        <v>4.3241946452399507</v>
      </c>
      <c r="H19" s="19">
        <f>(H18/F18)*4.5</f>
        <v>4.3241946452399507</v>
      </c>
    </row>
  </sheetData>
  <mergeCells count="5">
    <mergeCell ref="A18:E18"/>
    <mergeCell ref="A8:A12"/>
    <mergeCell ref="C8:C12"/>
    <mergeCell ref="D8:D12"/>
    <mergeCell ref="F8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Manthani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vvpra</dc:creator>
  <cp:lastModifiedBy>919701709241</cp:lastModifiedBy>
  <dcterms:created xsi:type="dcterms:W3CDTF">2021-12-27T05:06:09Z</dcterms:created>
  <dcterms:modified xsi:type="dcterms:W3CDTF">2022-01-06T09:38:39Z</dcterms:modified>
</cp:coreProperties>
</file>