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855" activeTab="1"/>
  </bookViews>
  <sheets>
    <sheet name="Manthani" sheetId="1" r:id="rId1"/>
    <sheet name="Sheet1" sheetId="2" r:id="rId2"/>
    <sheet name="Sheet2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/>
  <c r="J17" s="1"/>
  <c r="H17"/>
  <c r="H18" s="1"/>
  <c r="F17"/>
  <c r="J16"/>
  <c r="G16"/>
  <c r="J15"/>
  <c r="G15"/>
  <c r="J14"/>
  <c r="G14"/>
  <c r="J13"/>
  <c r="G13"/>
  <c r="J12"/>
  <c r="G12"/>
  <c r="D12"/>
  <c r="J11"/>
  <c r="J10"/>
  <c r="J9"/>
  <c r="G9"/>
  <c r="J8"/>
  <c r="J7"/>
  <c r="G7"/>
  <c r="D7"/>
  <c r="G11" s="1"/>
  <c r="J6"/>
  <c r="G6"/>
  <c r="J5"/>
  <c r="G5"/>
  <c r="D5"/>
  <c r="J4"/>
  <c r="G4"/>
  <c r="G17" l="1"/>
  <c r="G18" s="1"/>
  <c r="G8"/>
  <c r="G10"/>
  <c r="I416" i="1"/>
  <c r="J416" s="1"/>
  <c r="H416"/>
  <c r="H417" s="1"/>
  <c r="F416"/>
  <c r="J415"/>
  <c r="G415"/>
  <c r="J414"/>
  <c r="G414"/>
  <c r="J413"/>
  <c r="G413"/>
  <c r="J412"/>
  <c r="G412"/>
  <c r="J411"/>
  <c r="D411"/>
  <c r="G411" s="1"/>
  <c r="J410"/>
  <c r="G410"/>
  <c r="J409"/>
  <c r="G409"/>
  <c r="J408"/>
  <c r="G408"/>
  <c r="J407"/>
  <c r="G407"/>
  <c r="J406"/>
  <c r="G406"/>
  <c r="D406"/>
  <c r="J405"/>
  <c r="G405"/>
  <c r="J404"/>
  <c r="D404"/>
  <c r="G404" s="1"/>
  <c r="J403"/>
  <c r="G403"/>
  <c r="I397"/>
  <c r="J397" s="1"/>
  <c r="H397"/>
  <c r="H398" s="1"/>
  <c r="F397"/>
  <c r="J396"/>
  <c r="G396"/>
  <c r="J395"/>
  <c r="G395"/>
  <c r="J394"/>
  <c r="G394"/>
  <c r="J393"/>
  <c r="G393"/>
  <c r="J392"/>
  <c r="D392"/>
  <c r="G392" s="1"/>
  <c r="J391"/>
  <c r="G391"/>
  <c r="J390"/>
  <c r="G390"/>
  <c r="J389"/>
  <c r="G389"/>
  <c r="J388"/>
  <c r="G388"/>
  <c r="J387"/>
  <c r="G387"/>
  <c r="D387"/>
  <c r="J386"/>
  <c r="G386"/>
  <c r="J385"/>
  <c r="D385"/>
  <c r="G385" s="1"/>
  <c r="J384"/>
  <c r="G384"/>
  <c r="I378"/>
  <c r="J378" s="1"/>
  <c r="H378"/>
  <c r="H379" s="1"/>
  <c r="F378"/>
  <c r="J377"/>
  <c r="G377"/>
  <c r="J376"/>
  <c r="G376"/>
  <c r="J375"/>
  <c r="G375"/>
  <c r="J374"/>
  <c r="G374"/>
  <c r="J373"/>
  <c r="D373"/>
  <c r="G373" s="1"/>
  <c r="J372"/>
  <c r="G372"/>
  <c r="J371"/>
  <c r="G371"/>
  <c r="J370"/>
  <c r="G370"/>
  <c r="J369"/>
  <c r="G369"/>
  <c r="J368"/>
  <c r="G368"/>
  <c r="D368"/>
  <c r="J367"/>
  <c r="G367"/>
  <c r="J366"/>
  <c r="D366"/>
  <c r="G366" s="1"/>
  <c r="J365"/>
  <c r="G365"/>
  <c r="I359"/>
  <c r="J359" s="1"/>
  <c r="H359"/>
  <c r="H360" s="1"/>
  <c r="F359"/>
  <c r="J358"/>
  <c r="G358"/>
  <c r="J357"/>
  <c r="G357"/>
  <c r="J356"/>
  <c r="G356"/>
  <c r="J355"/>
  <c r="G355"/>
  <c r="J354"/>
  <c r="D354"/>
  <c r="G354" s="1"/>
  <c r="J353"/>
  <c r="G353"/>
  <c r="J352"/>
  <c r="G352"/>
  <c r="J351"/>
  <c r="G351"/>
  <c r="J350"/>
  <c r="G350"/>
  <c r="J349"/>
  <c r="G349"/>
  <c r="D349"/>
  <c r="J348"/>
  <c r="G348"/>
  <c r="J347"/>
  <c r="D347"/>
  <c r="G347" s="1"/>
  <c r="J346"/>
  <c r="G346"/>
  <c r="I340"/>
  <c r="J340" s="1"/>
  <c r="H340"/>
  <c r="H341" s="1"/>
  <c r="F340"/>
  <c r="J339"/>
  <c r="G339"/>
  <c r="J338"/>
  <c r="G338"/>
  <c r="J337"/>
  <c r="G337"/>
  <c r="J336"/>
  <c r="G336"/>
  <c r="J335"/>
  <c r="D335"/>
  <c r="G335" s="1"/>
  <c r="J334"/>
  <c r="G334"/>
  <c r="J333"/>
  <c r="G333"/>
  <c r="J332"/>
  <c r="G332"/>
  <c r="J331"/>
  <c r="G331"/>
  <c r="J330"/>
  <c r="G330"/>
  <c r="D330"/>
  <c r="J329"/>
  <c r="G329"/>
  <c r="J328"/>
  <c r="D328"/>
  <c r="G328" s="1"/>
  <c r="J327"/>
  <c r="G327"/>
  <c r="I321"/>
  <c r="J321" s="1"/>
  <c r="H321"/>
  <c r="H322" s="1"/>
  <c r="F321"/>
  <c r="J320"/>
  <c r="G320"/>
  <c r="J319"/>
  <c r="G319"/>
  <c r="J318"/>
  <c r="G318"/>
  <c r="J317"/>
  <c r="G317"/>
  <c r="J316"/>
  <c r="D316"/>
  <c r="G316" s="1"/>
  <c r="J315"/>
  <c r="G315"/>
  <c r="J314"/>
  <c r="G314"/>
  <c r="J313"/>
  <c r="G313"/>
  <c r="J312"/>
  <c r="G312"/>
  <c r="J311"/>
  <c r="G311"/>
  <c r="D311"/>
  <c r="J310"/>
  <c r="G310"/>
  <c r="J309"/>
  <c r="D309"/>
  <c r="G309" s="1"/>
  <c r="J308"/>
  <c r="G308"/>
  <c r="I302"/>
  <c r="J302" s="1"/>
  <c r="H302"/>
  <c r="H303" s="1"/>
  <c r="F302"/>
  <c r="J301"/>
  <c r="G301"/>
  <c r="J300"/>
  <c r="G300"/>
  <c r="J299"/>
  <c r="G299"/>
  <c r="J298"/>
  <c r="G298"/>
  <c r="J297"/>
  <c r="D297"/>
  <c r="G297" s="1"/>
  <c r="J296"/>
  <c r="G296"/>
  <c r="J295"/>
  <c r="G295"/>
  <c r="J294"/>
  <c r="G294"/>
  <c r="J293"/>
  <c r="G293"/>
  <c r="J292"/>
  <c r="G292"/>
  <c r="D292"/>
  <c r="J291"/>
  <c r="G291"/>
  <c r="J290"/>
  <c r="D290"/>
  <c r="G290" s="1"/>
  <c r="J289"/>
  <c r="G289"/>
  <c r="I283"/>
  <c r="J283" s="1"/>
  <c r="H283"/>
  <c r="H284" s="1"/>
  <c r="F283"/>
  <c r="J282"/>
  <c r="G282"/>
  <c r="J281"/>
  <c r="G281"/>
  <c r="J280"/>
  <c r="G280"/>
  <c r="J279"/>
  <c r="G279"/>
  <c r="J278"/>
  <c r="D278"/>
  <c r="G278" s="1"/>
  <c r="J277"/>
  <c r="G277"/>
  <c r="J276"/>
  <c r="G276"/>
  <c r="J275"/>
  <c r="G275"/>
  <c r="J274"/>
  <c r="G274"/>
  <c r="J273"/>
  <c r="G273"/>
  <c r="D273"/>
  <c r="J272"/>
  <c r="G272"/>
  <c r="J271"/>
  <c r="D271"/>
  <c r="G271" s="1"/>
  <c r="J270"/>
  <c r="G270"/>
  <c r="I264"/>
  <c r="J264" s="1"/>
  <c r="H264"/>
  <c r="H265" s="1"/>
  <c r="F264"/>
  <c r="J263"/>
  <c r="G263"/>
  <c r="J262"/>
  <c r="G262"/>
  <c r="J261"/>
  <c r="G261"/>
  <c r="J260"/>
  <c r="G260"/>
  <c r="J259"/>
  <c r="D259"/>
  <c r="G259" s="1"/>
  <c r="J258"/>
  <c r="G258"/>
  <c r="J257"/>
  <c r="G257"/>
  <c r="J256"/>
  <c r="G256"/>
  <c r="J255"/>
  <c r="G255"/>
  <c r="J254"/>
  <c r="G254"/>
  <c r="D254"/>
  <c r="J253"/>
  <c r="G253"/>
  <c r="J252"/>
  <c r="D252"/>
  <c r="G252" s="1"/>
  <c r="J251"/>
  <c r="G251"/>
  <c r="I245"/>
  <c r="J245" s="1"/>
  <c r="H245"/>
  <c r="H246" s="1"/>
  <c r="F245"/>
  <c r="J244"/>
  <c r="G244"/>
  <c r="J243"/>
  <c r="G243"/>
  <c r="J242"/>
  <c r="G242"/>
  <c r="J241"/>
  <c r="G241"/>
  <c r="J240"/>
  <c r="D240"/>
  <c r="G240" s="1"/>
  <c r="J239"/>
  <c r="J238"/>
  <c r="G238"/>
  <c r="J237"/>
  <c r="G237"/>
  <c r="J236"/>
  <c r="G236"/>
  <c r="J235"/>
  <c r="G235"/>
  <c r="D235"/>
  <c r="G239" s="1"/>
  <c r="J234"/>
  <c r="G234"/>
  <c r="J233"/>
  <c r="D233"/>
  <c r="G233" s="1"/>
  <c r="J232"/>
  <c r="G232"/>
  <c r="I226"/>
  <c r="J226" s="1"/>
  <c r="H226"/>
  <c r="H227" s="1"/>
  <c r="F226"/>
  <c r="J225"/>
  <c r="G225"/>
  <c r="J224"/>
  <c r="G224"/>
  <c r="J223"/>
  <c r="G223"/>
  <c r="J222"/>
  <c r="G222"/>
  <c r="J221"/>
  <c r="D221"/>
  <c r="G221" s="1"/>
  <c r="J220"/>
  <c r="J219"/>
  <c r="G219"/>
  <c r="J218"/>
  <c r="G218"/>
  <c r="J217"/>
  <c r="G217"/>
  <c r="J216"/>
  <c r="G216"/>
  <c r="D216"/>
  <c r="G220" s="1"/>
  <c r="J215"/>
  <c r="G215"/>
  <c r="J214"/>
  <c r="D214"/>
  <c r="G214" s="1"/>
  <c r="G226" s="1"/>
  <c r="G227" s="1"/>
  <c r="J213"/>
  <c r="G213"/>
  <c r="I207"/>
  <c r="J207" s="1"/>
  <c r="H207"/>
  <c r="H208" s="1"/>
  <c r="F207"/>
  <c r="J206"/>
  <c r="G206"/>
  <c r="J205"/>
  <c r="G205"/>
  <c r="J204"/>
  <c r="G204"/>
  <c r="J203"/>
  <c r="G203"/>
  <c r="J202"/>
  <c r="D202"/>
  <c r="G202" s="1"/>
  <c r="J201"/>
  <c r="J200"/>
  <c r="G200"/>
  <c r="J199"/>
  <c r="J198"/>
  <c r="G198"/>
  <c r="J197"/>
  <c r="G197"/>
  <c r="D197"/>
  <c r="G201" s="1"/>
  <c r="J196"/>
  <c r="G196"/>
  <c r="J195"/>
  <c r="D195"/>
  <c r="G195" s="1"/>
  <c r="J194"/>
  <c r="G194"/>
  <c r="I188"/>
  <c r="J188" s="1"/>
  <c r="H188"/>
  <c r="H189" s="1"/>
  <c r="F188"/>
  <c r="J187"/>
  <c r="G187"/>
  <c r="J186"/>
  <c r="G186"/>
  <c r="J185"/>
  <c r="G185"/>
  <c r="J184"/>
  <c r="G184"/>
  <c r="J183"/>
  <c r="D183"/>
  <c r="G183" s="1"/>
  <c r="J182"/>
  <c r="J181"/>
  <c r="G181"/>
  <c r="J180"/>
  <c r="J179"/>
  <c r="G179"/>
  <c r="J178"/>
  <c r="D178"/>
  <c r="G182" s="1"/>
  <c r="J177"/>
  <c r="G177"/>
  <c r="J176"/>
  <c r="D176"/>
  <c r="G176" s="1"/>
  <c r="J175"/>
  <c r="G175"/>
  <c r="I169"/>
  <c r="J169" s="1"/>
  <c r="H169"/>
  <c r="H170" s="1"/>
  <c r="F169"/>
  <c r="J168"/>
  <c r="G168"/>
  <c r="J167"/>
  <c r="G167"/>
  <c r="J166"/>
  <c r="G166"/>
  <c r="J165"/>
  <c r="G165"/>
  <c r="J164"/>
  <c r="D164"/>
  <c r="G164" s="1"/>
  <c r="J163"/>
  <c r="J162"/>
  <c r="G162"/>
  <c r="J161"/>
  <c r="J160"/>
  <c r="G160"/>
  <c r="J159"/>
  <c r="D159"/>
  <c r="G163" s="1"/>
  <c r="J158"/>
  <c r="G158"/>
  <c r="J157"/>
  <c r="D157"/>
  <c r="G157" s="1"/>
  <c r="J156"/>
  <c r="G156"/>
  <c r="I150"/>
  <c r="J150" s="1"/>
  <c r="H150"/>
  <c r="H151" s="1"/>
  <c r="F150"/>
  <c r="J149"/>
  <c r="G149"/>
  <c r="J148"/>
  <c r="G148"/>
  <c r="J147"/>
  <c r="G147"/>
  <c r="J146"/>
  <c r="G146"/>
  <c r="J145"/>
  <c r="D145"/>
  <c r="G145" s="1"/>
  <c r="J144"/>
  <c r="J143"/>
  <c r="G143"/>
  <c r="J142"/>
  <c r="J141"/>
  <c r="G141"/>
  <c r="J140"/>
  <c r="D140"/>
  <c r="G144" s="1"/>
  <c r="J139"/>
  <c r="G139"/>
  <c r="J138"/>
  <c r="D138"/>
  <c r="G138" s="1"/>
  <c r="J137"/>
  <c r="G137"/>
  <c r="I131"/>
  <c r="J131" s="1"/>
  <c r="H131"/>
  <c r="H132" s="1"/>
  <c r="F131"/>
  <c r="J130"/>
  <c r="G130"/>
  <c r="J129"/>
  <c r="G129"/>
  <c r="J128"/>
  <c r="G128"/>
  <c r="J127"/>
  <c r="G127"/>
  <c r="J126"/>
  <c r="D126"/>
  <c r="G126" s="1"/>
  <c r="J125"/>
  <c r="J124"/>
  <c r="G124"/>
  <c r="J123"/>
  <c r="J122"/>
  <c r="G122"/>
  <c r="J121"/>
  <c r="D121"/>
  <c r="G125" s="1"/>
  <c r="J120"/>
  <c r="G120"/>
  <c r="J119"/>
  <c r="D119"/>
  <c r="G119" s="1"/>
  <c r="J118"/>
  <c r="G118"/>
  <c r="I112"/>
  <c r="J112" s="1"/>
  <c r="H112"/>
  <c r="H113" s="1"/>
  <c r="F112"/>
  <c r="J111"/>
  <c r="G111"/>
  <c r="J110"/>
  <c r="G110"/>
  <c r="J109"/>
  <c r="G109"/>
  <c r="J108"/>
  <c r="G108"/>
  <c r="J107"/>
  <c r="D107"/>
  <c r="G107" s="1"/>
  <c r="J106"/>
  <c r="J105"/>
  <c r="G105"/>
  <c r="J104"/>
  <c r="J103"/>
  <c r="G103"/>
  <c r="J102"/>
  <c r="D102"/>
  <c r="G106" s="1"/>
  <c r="J101"/>
  <c r="G101"/>
  <c r="J100"/>
  <c r="D100"/>
  <c r="G100" s="1"/>
  <c r="J99"/>
  <c r="G99"/>
  <c r="I93"/>
  <c r="J93" s="1"/>
  <c r="H93"/>
  <c r="H94" s="1"/>
  <c r="F93"/>
  <c r="J92"/>
  <c r="G92"/>
  <c r="J91"/>
  <c r="G91"/>
  <c r="J90"/>
  <c r="G90"/>
  <c r="J89"/>
  <c r="G89"/>
  <c r="J88"/>
  <c r="D88"/>
  <c r="G88" s="1"/>
  <c r="J87"/>
  <c r="J86"/>
  <c r="G86"/>
  <c r="J85"/>
  <c r="J84"/>
  <c r="G84"/>
  <c r="J83"/>
  <c r="D83"/>
  <c r="G87" s="1"/>
  <c r="J82"/>
  <c r="G82"/>
  <c r="J81"/>
  <c r="D81"/>
  <c r="G81" s="1"/>
  <c r="J80"/>
  <c r="G80"/>
  <c r="I74"/>
  <c r="J74" s="1"/>
  <c r="H74"/>
  <c r="H75" s="1"/>
  <c r="F74"/>
  <c r="J73"/>
  <c r="G73"/>
  <c r="J72"/>
  <c r="G72"/>
  <c r="J71"/>
  <c r="G71"/>
  <c r="J70"/>
  <c r="G70"/>
  <c r="J69"/>
  <c r="D69"/>
  <c r="G69" s="1"/>
  <c r="J68"/>
  <c r="J67"/>
  <c r="G67"/>
  <c r="J66"/>
  <c r="J65"/>
  <c r="G65"/>
  <c r="J64"/>
  <c r="D64"/>
  <c r="G68" s="1"/>
  <c r="J63"/>
  <c r="G63"/>
  <c r="J62"/>
  <c r="D62"/>
  <c r="G62" s="1"/>
  <c r="J61"/>
  <c r="G61"/>
  <c r="I55"/>
  <c r="J55" s="1"/>
  <c r="H55"/>
  <c r="H56" s="1"/>
  <c r="F55"/>
  <c r="J54"/>
  <c r="G54"/>
  <c r="J53"/>
  <c r="G53"/>
  <c r="J52"/>
  <c r="G52"/>
  <c r="J51"/>
  <c r="G51"/>
  <c r="J50"/>
  <c r="D50"/>
  <c r="G50" s="1"/>
  <c r="J49"/>
  <c r="J48"/>
  <c r="G48"/>
  <c r="J47"/>
  <c r="J46"/>
  <c r="G46"/>
  <c r="J45"/>
  <c r="D45"/>
  <c r="G49" s="1"/>
  <c r="J44"/>
  <c r="G44"/>
  <c r="J43"/>
  <c r="D43"/>
  <c r="G43" s="1"/>
  <c r="J42"/>
  <c r="G42"/>
  <c r="I36"/>
  <c r="J36" s="1"/>
  <c r="H36"/>
  <c r="H37" s="1"/>
  <c r="F36"/>
  <c r="J35"/>
  <c r="G35"/>
  <c r="J34"/>
  <c r="G34"/>
  <c r="J33"/>
  <c r="G33"/>
  <c r="J32"/>
  <c r="G32"/>
  <c r="J31"/>
  <c r="D31"/>
  <c r="G31" s="1"/>
  <c r="J30"/>
  <c r="J29"/>
  <c r="G29"/>
  <c r="J28"/>
  <c r="J27"/>
  <c r="G27"/>
  <c r="J26"/>
  <c r="D26"/>
  <c r="G30" s="1"/>
  <c r="J25"/>
  <c r="G25"/>
  <c r="J24"/>
  <c r="D24"/>
  <c r="G24" s="1"/>
  <c r="J23"/>
  <c r="G23"/>
  <c r="I18"/>
  <c r="J18" s="1"/>
  <c r="H18"/>
  <c r="H19" s="1"/>
  <c r="F18"/>
  <c r="J17"/>
  <c r="G17"/>
  <c r="J16"/>
  <c r="G16"/>
  <c r="J15"/>
  <c r="G15"/>
  <c r="J14"/>
  <c r="G14"/>
  <c r="J13"/>
  <c r="D13"/>
  <c r="G13" s="1"/>
  <c r="J12"/>
  <c r="J11"/>
  <c r="G11"/>
  <c r="J10"/>
  <c r="J9"/>
  <c r="G9"/>
  <c r="J8"/>
  <c r="D8"/>
  <c r="G12" s="1"/>
  <c r="J7"/>
  <c r="G7"/>
  <c r="J6"/>
  <c r="D6"/>
  <c r="G6" s="1"/>
  <c r="J5"/>
  <c r="G5"/>
  <c r="G150" l="1"/>
  <c r="G151" s="1"/>
  <c r="G283"/>
  <c r="G284" s="1"/>
  <c r="G321"/>
  <c r="G322" s="1"/>
  <c r="G359"/>
  <c r="G360" s="1"/>
  <c r="G397"/>
  <c r="G398" s="1"/>
  <c r="G112"/>
  <c r="G113" s="1"/>
  <c r="G245"/>
  <c r="G246" s="1"/>
  <c r="G264"/>
  <c r="G265" s="1"/>
  <c r="G302"/>
  <c r="G303" s="1"/>
  <c r="G340"/>
  <c r="G341" s="1"/>
  <c r="G378"/>
  <c r="G379" s="1"/>
  <c r="G416"/>
  <c r="G417" s="1"/>
  <c r="G8"/>
  <c r="G18" s="1"/>
  <c r="G19" s="1"/>
  <c r="G10"/>
  <c r="G26"/>
  <c r="G28"/>
  <c r="G36" s="1"/>
  <c r="G37" s="1"/>
  <c r="G45"/>
  <c r="G55" s="1"/>
  <c r="G56" s="1"/>
  <c r="G47"/>
  <c r="G64"/>
  <c r="G66"/>
  <c r="G74" s="1"/>
  <c r="G75" s="1"/>
  <c r="G83"/>
  <c r="G93" s="1"/>
  <c r="G94" s="1"/>
  <c r="G85"/>
  <c r="G102"/>
  <c r="G104"/>
  <c r="G121"/>
  <c r="G131" s="1"/>
  <c r="G132" s="1"/>
  <c r="G123"/>
  <c r="G140"/>
  <c r="G142"/>
  <c r="G159"/>
  <c r="G169" s="1"/>
  <c r="G170" s="1"/>
  <c r="G161"/>
  <c r="G178"/>
  <c r="G188" s="1"/>
  <c r="G189" s="1"/>
  <c r="G180"/>
  <c r="G199"/>
  <c r="G207" s="1"/>
  <c r="G208" s="1"/>
</calcChain>
</file>

<file path=xl/sharedStrings.xml><?xml version="1.0" encoding="utf-8"?>
<sst xmlns="http://schemas.openxmlformats.org/spreadsheetml/2006/main" count="782" uniqueCount="52">
  <si>
    <t>VEERENDRA PAL SINGH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</si>
  <si>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</si>
  <si>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</si>
  <si>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</si>
  <si>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</si>
  <si>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</si>
  <si>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</si>
  <si>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</si>
  <si>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</si>
  <si>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</si>
  <si>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</si>
  <si>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</si>
  <si>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</si>
  <si>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</si>
  <si>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</si>
  <si>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</si>
  <si>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</si>
  <si>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</si>
  <si>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</si>
  <si>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</si>
  <si>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</si>
  <si>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</si>
  <si>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</si>
  <si>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</si>
  <si>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</si>
  <si>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</si>
  <si>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</si>
  <si>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</si>
  <si>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</si>
  <si>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</si>
  <si>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</si>
  <si>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GUDALA VINAY</t>
  </si>
  <si>
    <t>GUNDA BOINA PRASHANTH</t>
  </si>
  <si>
    <t>MUDURUKOLLA KUMAR</t>
  </si>
  <si>
    <t>RAHUL TIWARI</t>
  </si>
  <si>
    <t>SAURABH AVASTHI</t>
  </si>
  <si>
    <t>VELMAREDDY MADHUKAR</t>
  </si>
  <si>
    <t>CHITYALA SANJEEV KUMAR</t>
  </si>
  <si>
    <t>DASARAPU ASHOK</t>
  </si>
  <si>
    <t>DONGALA SAMMAIAH</t>
  </si>
  <si>
    <t>DUSSA SRINIVAS</t>
  </si>
  <si>
    <t>GATTU ANIL KUMAR</t>
  </si>
  <si>
    <t>KADARI RAGHU</t>
  </si>
  <si>
    <t>LAVUDIYA ANIL KUMAR</t>
  </si>
  <si>
    <t>MEKALA PRAMOD KUMAR</t>
  </si>
  <si>
    <t>MUDDAM THIRUMALESH</t>
  </si>
  <si>
    <t>PARSHAVENI RAMESH</t>
  </si>
  <si>
    <t>PUTTAPAKA SRINIVAS</t>
  </si>
  <si>
    <t>SAMPATH ETTAPU</t>
  </si>
  <si>
    <t>SANDALA RAMESH</t>
  </si>
  <si>
    <t>SHAIK SABBEER</t>
  </si>
  <si>
    <t>THUNDLA SRINIVAS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</si>
</sst>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2" xfId="0" applyBorder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3" fillId="4" borderId="1" xfId="1" applyNumberFormat="1" applyFont="1" applyFill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J417"/>
  <sheetViews>
    <sheetView topLeftCell="A39" workbookViewId="0">
      <selection activeCell="A40" sqref="A40:XFD56"/>
    </sheetView>
  </sheetViews>
  <sheetFormatPr defaultRowHeight="15"/>
  <cols>
    <col min="1" max="1" width="19.140625" customWidth="1"/>
    <col min="2" max="2" width="38.140625" bestFit="1" customWidth="1"/>
    <col min="3" max="3" width="13.7109375" bestFit="1" customWidth="1"/>
    <col min="4" max="5" width="10.5703125" bestFit="1" customWidth="1"/>
    <col min="6" max="7" width="8.5703125" bestFit="1" customWidth="1"/>
    <col min="8" max="8" width="8.28515625" bestFit="1" customWidth="1"/>
    <col min="9" max="9" width="8.5703125" bestFit="1" customWidth="1"/>
    <col min="10" max="10" width="6.5703125" bestFit="1" customWidth="1"/>
  </cols>
  <sheetData>
    <row r="3" spans="1:10">
      <c r="A3" s="1" t="s">
        <v>0</v>
      </c>
      <c r="D3" s="2"/>
      <c r="E3" s="2"/>
    </row>
    <row r="4" spans="1:10" ht="60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</row>
    <row r="5" spans="1:10">
      <c r="A5" s="6">
        <v>1</v>
      </c>
      <c r="B5" s="1" t="s">
        <v>11</v>
      </c>
      <c r="C5" s="6" t="s">
        <v>12</v>
      </c>
      <c r="D5" s="7">
        <v>2749.2999999999997</v>
      </c>
      <c r="E5" s="7">
        <v>2888</v>
      </c>
      <c r="F5" s="6">
        <v>15</v>
      </c>
      <c r="G5" s="8">
        <f>(E5/D5)*F5</f>
        <v>15.756738078783691</v>
      </c>
      <c r="H5" s="8">
        <v>15.756738078783691</v>
      </c>
      <c r="I5" s="8">
        <v>15.756738078783691</v>
      </c>
      <c r="J5" s="8">
        <f>(I5/F5)*4.5</f>
        <v>4.7270214236351071</v>
      </c>
    </row>
    <row r="6" spans="1:10">
      <c r="A6" s="6">
        <v>2</v>
      </c>
      <c r="B6" s="1" t="s">
        <v>13</v>
      </c>
      <c r="C6" s="6" t="s">
        <v>12</v>
      </c>
      <c r="D6" s="9">
        <f>E5</f>
        <v>2888</v>
      </c>
      <c r="E6" s="7">
        <v>2503.9269999999997</v>
      </c>
      <c r="F6" s="6">
        <v>10</v>
      </c>
      <c r="G6" s="8">
        <f>((E6/D6)*F6)*(100/90)</f>
        <v>9.6334526008002452</v>
      </c>
      <c r="H6" s="8">
        <v>9.6334526008002452</v>
      </c>
      <c r="I6" s="8">
        <v>9.6334526008002452</v>
      </c>
      <c r="J6" s="8">
        <f>(I6/F6)*4.5</f>
        <v>4.3350536703601108</v>
      </c>
    </row>
    <row r="7" spans="1:10">
      <c r="A7" s="6">
        <v>3</v>
      </c>
      <c r="B7" s="1" t="s">
        <v>14</v>
      </c>
      <c r="C7" s="6" t="s">
        <v>15</v>
      </c>
      <c r="D7" s="7">
        <v>1632349.28</v>
      </c>
      <c r="E7" s="7">
        <v>2184281.8899999997</v>
      </c>
      <c r="F7" s="6">
        <v>10</v>
      </c>
      <c r="G7" s="8">
        <f>(E7/D7)*F7</f>
        <v>13.381216365654289</v>
      </c>
      <c r="H7" s="8">
        <v>13.381216365654289</v>
      </c>
      <c r="I7" s="8">
        <v>13.381216365654289</v>
      </c>
      <c r="J7" s="8">
        <f>(I7/F7)*4.5</f>
        <v>6.0215473645444302</v>
      </c>
    </row>
    <row r="8" spans="1:10">
      <c r="A8" s="27">
        <v>4</v>
      </c>
      <c r="B8" s="1" t="s">
        <v>16</v>
      </c>
      <c r="C8" s="27" t="s">
        <v>15</v>
      </c>
      <c r="D8" s="30">
        <f>E7</f>
        <v>2184281.8899999997</v>
      </c>
      <c r="E8" s="7">
        <v>768966.7999999997</v>
      </c>
      <c r="F8" s="27">
        <v>35</v>
      </c>
      <c r="G8" s="8">
        <f>(E8/D8)*F8*1.15</f>
        <v>14.169834874197482</v>
      </c>
      <c r="H8" s="8">
        <v>14.169834874197482</v>
      </c>
      <c r="I8" s="8">
        <v>14.169834874197482</v>
      </c>
      <c r="J8" s="8">
        <f>(I8/F8)*4.5</f>
        <v>1.8218359123968191</v>
      </c>
    </row>
    <row r="9" spans="1:10">
      <c r="A9" s="28"/>
      <c r="B9" s="1" t="s">
        <v>17</v>
      </c>
      <c r="C9" s="28"/>
      <c r="D9" s="31"/>
      <c r="E9" s="7">
        <v>665098.03999999957</v>
      </c>
      <c r="F9" s="28"/>
      <c r="G9" s="8">
        <f>(E9/D8)*F8*1</f>
        <v>10.657246899574847</v>
      </c>
      <c r="H9" s="8">
        <v>10.657246899574847</v>
      </c>
      <c r="I9" s="8">
        <v>10.657246899574847</v>
      </c>
      <c r="J9" s="8">
        <f>(I9/F8)*4.5</f>
        <v>1.3702174585167661</v>
      </c>
    </row>
    <row r="10" spans="1:10">
      <c r="A10" s="28"/>
      <c r="B10" s="1" t="s">
        <v>18</v>
      </c>
      <c r="C10" s="28"/>
      <c r="D10" s="31"/>
      <c r="E10" s="7">
        <v>319248.18999999983</v>
      </c>
      <c r="F10" s="28"/>
      <c r="G10" s="8">
        <f>(E10/D8)*F8*0.9</f>
        <v>4.6039469681269001</v>
      </c>
      <c r="H10" s="8">
        <v>4.6039469681269001</v>
      </c>
      <c r="I10" s="8">
        <v>4.6039469681269001</v>
      </c>
      <c r="J10" s="8">
        <f>(I10/F8)*4.5</f>
        <v>0.59193603875917289</v>
      </c>
    </row>
    <row r="11" spans="1:10">
      <c r="A11" s="28"/>
      <c r="B11" s="1" t="s">
        <v>19</v>
      </c>
      <c r="C11" s="28"/>
      <c r="D11" s="31"/>
      <c r="E11" s="7">
        <v>266206.20999999996</v>
      </c>
      <c r="F11" s="28"/>
      <c r="G11" s="8">
        <f>(E11/D8)*F8*0.65</f>
        <v>2.7726234902309246</v>
      </c>
      <c r="H11" s="8">
        <v>2.7726234902309246</v>
      </c>
      <c r="I11" s="8">
        <v>2.7726234902309246</v>
      </c>
      <c r="J11" s="8">
        <f>(I11/F8)*4.5</f>
        <v>0.35648016302969032</v>
      </c>
    </row>
    <row r="12" spans="1:10">
      <c r="A12" s="29"/>
      <c r="B12" s="1" t="s">
        <v>20</v>
      </c>
      <c r="C12" s="29"/>
      <c r="D12" s="32"/>
      <c r="E12" s="7">
        <v>164762.65000000005</v>
      </c>
      <c r="F12" s="29"/>
      <c r="G12" s="8">
        <f>-1*((E12/D8)*F8)</f>
        <v>-2.6400863260373422</v>
      </c>
      <c r="H12" s="8">
        <v>-2.6400863260373422</v>
      </c>
      <c r="I12" s="8">
        <v>-2.6400863260373422</v>
      </c>
      <c r="J12" s="8">
        <f>(I12/F8)*4.5</f>
        <v>-0.33943967049051543</v>
      </c>
    </row>
    <row r="13" spans="1:10">
      <c r="A13" s="6">
        <v>5</v>
      </c>
      <c r="B13" s="1" t="s">
        <v>21</v>
      </c>
      <c r="C13" s="1" t="s">
        <v>22</v>
      </c>
      <c r="D13" s="10">
        <f>E7</f>
        <v>2184281.8899999997</v>
      </c>
      <c r="E13" s="10">
        <v>2184281.8899999997</v>
      </c>
      <c r="F13" s="6">
        <v>5</v>
      </c>
      <c r="G13" s="11">
        <f>(E13/D13)*F13</f>
        <v>5</v>
      </c>
      <c r="H13" s="8">
        <v>5</v>
      </c>
      <c r="I13" s="8">
        <v>5</v>
      </c>
      <c r="J13" s="8">
        <f t="shared" ref="J13:J18" si="0">(I13/F13)*4.5</f>
        <v>4.5</v>
      </c>
    </row>
    <row r="14" spans="1:10">
      <c r="A14" s="6">
        <v>6</v>
      </c>
      <c r="B14" s="1" t="s">
        <v>23</v>
      </c>
      <c r="C14" s="6" t="s">
        <v>24</v>
      </c>
      <c r="D14" s="7">
        <v>68.081268810343829</v>
      </c>
      <c r="E14" s="12">
        <v>71.312373970895237</v>
      </c>
      <c r="F14" s="6">
        <v>10</v>
      </c>
      <c r="G14" s="8">
        <f>(D14/E14)*F14</f>
        <v>9.546908203915617</v>
      </c>
      <c r="H14" s="8">
        <v>9.546908203915617</v>
      </c>
      <c r="I14" s="8">
        <v>9.546908203915617</v>
      </c>
      <c r="J14" s="8">
        <f t="shared" si="0"/>
        <v>4.2961086917620275</v>
      </c>
    </row>
    <row r="15" spans="1:10">
      <c r="A15" s="6">
        <v>7</v>
      </c>
      <c r="B15" s="1" t="s">
        <v>25</v>
      </c>
      <c r="C15" s="6" t="s">
        <v>26</v>
      </c>
      <c r="D15" s="13">
        <v>1</v>
      </c>
      <c r="E15" s="13">
        <v>1</v>
      </c>
      <c r="F15" s="6">
        <v>5</v>
      </c>
      <c r="G15" s="8">
        <f>(D15/E15)*F15</f>
        <v>5</v>
      </c>
      <c r="H15" s="8">
        <v>5</v>
      </c>
      <c r="I15" s="8">
        <v>5</v>
      </c>
      <c r="J15" s="8">
        <f t="shared" si="0"/>
        <v>4.5</v>
      </c>
    </row>
    <row r="16" spans="1:10">
      <c r="A16" s="6">
        <v>8</v>
      </c>
      <c r="B16" s="1" t="s">
        <v>27</v>
      </c>
      <c r="C16" s="6" t="s">
        <v>28</v>
      </c>
      <c r="D16" s="14">
        <v>2</v>
      </c>
      <c r="E16" s="14">
        <v>2</v>
      </c>
      <c r="F16" s="6">
        <v>5</v>
      </c>
      <c r="G16" s="8">
        <f>(E16/D16)*F16</f>
        <v>5</v>
      </c>
      <c r="H16" s="8">
        <v>5</v>
      </c>
      <c r="I16" s="8">
        <v>5</v>
      </c>
      <c r="J16" s="8">
        <f t="shared" si="0"/>
        <v>4.5</v>
      </c>
    </row>
    <row r="17" spans="1:10">
      <c r="A17" s="6">
        <v>9</v>
      </c>
      <c r="B17" s="1" t="s">
        <v>29</v>
      </c>
      <c r="C17" s="6" t="s">
        <v>28</v>
      </c>
      <c r="D17" s="14">
        <v>1</v>
      </c>
      <c r="E17" s="14">
        <v>1</v>
      </c>
      <c r="F17" s="6">
        <v>5</v>
      </c>
      <c r="G17" s="8">
        <f>(D17/E17)*F17</f>
        <v>5</v>
      </c>
      <c r="H17" s="8">
        <v>5</v>
      </c>
      <c r="I17" s="8">
        <v>5</v>
      </c>
      <c r="J17" s="8">
        <f t="shared" si="0"/>
        <v>4.5</v>
      </c>
    </row>
    <row r="18" spans="1:10">
      <c r="A18" s="33" t="s">
        <v>30</v>
      </c>
      <c r="B18" s="34"/>
      <c r="C18" s="34"/>
      <c r="D18" s="34"/>
      <c r="E18" s="35"/>
      <c r="F18" s="15">
        <f>SUBTOTAL(9,F5:F17)</f>
        <v>100</v>
      </c>
      <c r="G18" s="16">
        <f>SUBTOTAL(9,G5:G17)</f>
        <v>97.88188115524666</v>
      </c>
      <c r="H18" s="16">
        <f>SUBTOTAL(9,H5:H17)</f>
        <v>97.88188115524666</v>
      </c>
      <c r="I18" s="16">
        <f>SUBTOTAL(9,I5:I17)</f>
        <v>97.88188115524666</v>
      </c>
      <c r="J18" s="17">
        <f t="shared" si="0"/>
        <v>4.4046846519861003</v>
      </c>
    </row>
    <row r="19" spans="1:10">
      <c r="D19" s="2"/>
      <c r="E19" s="2"/>
      <c r="G19" s="18">
        <f>(G18/F18)*4.5</f>
        <v>4.4046846519861003</v>
      </c>
      <c r="H19" s="19">
        <f>(H18/F18)*4.5</f>
        <v>4.4046846519861003</v>
      </c>
    </row>
    <row r="21" spans="1:10">
      <c r="A21" s="1" t="s">
        <v>31</v>
      </c>
      <c r="D21" s="2"/>
      <c r="E21" s="2"/>
    </row>
    <row r="22" spans="1:10" ht="60">
      <c r="A22" s="3" t="s">
        <v>1</v>
      </c>
      <c r="B22" s="3" t="s">
        <v>2</v>
      </c>
      <c r="C22" s="3" t="s">
        <v>3</v>
      </c>
      <c r="D22" s="4" t="s">
        <v>4</v>
      </c>
      <c r="E22" s="4" t="s">
        <v>5</v>
      </c>
      <c r="F22" s="5" t="s">
        <v>6</v>
      </c>
      <c r="G22" s="5" t="s">
        <v>7</v>
      </c>
      <c r="H22" s="5" t="s">
        <v>8</v>
      </c>
      <c r="I22" s="5" t="s">
        <v>9</v>
      </c>
      <c r="J22" s="5" t="s">
        <v>10</v>
      </c>
    </row>
    <row r="23" spans="1:10">
      <c r="A23" s="6">
        <v>1</v>
      </c>
      <c r="B23" s="1" t="s">
        <v>11</v>
      </c>
      <c r="C23" s="6" t="s">
        <v>12</v>
      </c>
      <c r="D23" s="20">
        <v>418.47499999999997</v>
      </c>
      <c r="E23" s="20">
        <v>441</v>
      </c>
      <c r="F23" s="6">
        <v>15</v>
      </c>
      <c r="G23" s="8">
        <f>(E23/D23)*F23</f>
        <v>15.807395901786249</v>
      </c>
      <c r="H23" s="8">
        <v>15.807395901786249</v>
      </c>
      <c r="I23" s="8">
        <v>15.807395901786249</v>
      </c>
      <c r="J23" s="8">
        <f>(I23/F23)*4.5</f>
        <v>4.7422187705358745</v>
      </c>
    </row>
    <row r="24" spans="1:10">
      <c r="A24" s="6">
        <v>2</v>
      </c>
      <c r="B24" s="1" t="s">
        <v>13</v>
      </c>
      <c r="C24" s="6" t="s">
        <v>12</v>
      </c>
      <c r="D24" s="9">
        <f>E23</f>
        <v>441</v>
      </c>
      <c r="E24" s="20">
        <v>387.24200000000002</v>
      </c>
      <c r="F24" s="6">
        <v>10</v>
      </c>
      <c r="G24" s="8">
        <f>((E24/D24)*F24)*(100/90)</f>
        <v>9.7566641471403379</v>
      </c>
      <c r="H24" s="8">
        <v>9.7566641471403379</v>
      </c>
      <c r="I24" s="8">
        <v>9.7566641471403379</v>
      </c>
      <c r="J24" s="8">
        <f>(I24/F24)*4.5</f>
        <v>4.3904988662131519</v>
      </c>
    </row>
    <row r="25" spans="1:10">
      <c r="A25" s="6">
        <v>3</v>
      </c>
      <c r="B25" s="1" t="s">
        <v>14</v>
      </c>
      <c r="C25" s="6" t="s">
        <v>15</v>
      </c>
      <c r="D25" s="20">
        <v>274154.8</v>
      </c>
      <c r="E25" s="20">
        <v>328224.21999999997</v>
      </c>
      <c r="F25" s="6">
        <v>10</v>
      </c>
      <c r="G25" s="8">
        <f>(E25/D25)*F25</f>
        <v>11.972222262750824</v>
      </c>
      <c r="H25" s="8">
        <v>11.972222262750824</v>
      </c>
      <c r="I25" s="8">
        <v>11.972222262750824</v>
      </c>
      <c r="J25" s="8">
        <f>(I25/F25)*4.5</f>
        <v>5.3875000182378709</v>
      </c>
    </row>
    <row r="26" spans="1:10">
      <c r="A26" s="27">
        <v>4</v>
      </c>
      <c r="B26" s="1" t="s">
        <v>16</v>
      </c>
      <c r="C26" s="27" t="s">
        <v>15</v>
      </c>
      <c r="D26" s="30">
        <f>E25</f>
        <v>328224.21999999997</v>
      </c>
      <c r="E26" s="20">
        <v>129245.65999999996</v>
      </c>
      <c r="F26" s="27">
        <v>35</v>
      </c>
      <c r="G26" s="8">
        <f>(E26/D26)*F26*1.15</f>
        <v>15.849341693918868</v>
      </c>
      <c r="H26" s="8">
        <v>15.849341693918868</v>
      </c>
      <c r="I26" s="8">
        <v>15.849341693918868</v>
      </c>
      <c r="J26" s="8">
        <f>(I26/F26)*4.5</f>
        <v>2.0377725035038545</v>
      </c>
    </row>
    <row r="27" spans="1:10">
      <c r="A27" s="28"/>
      <c r="B27" s="1" t="s">
        <v>17</v>
      </c>
      <c r="C27" s="28"/>
      <c r="D27" s="31"/>
      <c r="E27" s="20">
        <v>79314.690000000017</v>
      </c>
      <c r="F27" s="28"/>
      <c r="G27" s="8">
        <f>(E27/D26)*F26*1</f>
        <v>8.4576761276178853</v>
      </c>
      <c r="H27" s="8">
        <v>8.4576761276178853</v>
      </c>
      <c r="I27" s="8">
        <v>8.4576761276178853</v>
      </c>
      <c r="J27" s="8">
        <f>(I27/F26)*4.5</f>
        <v>1.0874155021222995</v>
      </c>
    </row>
    <row r="28" spans="1:10">
      <c r="A28" s="28"/>
      <c r="B28" s="1" t="s">
        <v>18</v>
      </c>
      <c r="C28" s="28"/>
      <c r="D28" s="31"/>
      <c r="E28" s="20">
        <v>46187.930000000008</v>
      </c>
      <c r="F28" s="28"/>
      <c r="G28" s="8">
        <f>(E28/D26)*F26*0.9</f>
        <v>4.4327008987941241</v>
      </c>
      <c r="H28" s="8">
        <v>4.4327008987941241</v>
      </c>
      <c r="I28" s="8">
        <v>4.4327008987941241</v>
      </c>
      <c r="J28" s="8">
        <f>(I28/F26)*4.5</f>
        <v>0.56991868698781589</v>
      </c>
    </row>
    <row r="29" spans="1:10">
      <c r="A29" s="28"/>
      <c r="B29" s="1" t="s">
        <v>19</v>
      </c>
      <c r="C29" s="28"/>
      <c r="D29" s="31"/>
      <c r="E29" s="20">
        <v>47349.820000000014</v>
      </c>
      <c r="F29" s="28"/>
      <c r="G29" s="8">
        <f>(E29/D26)*F26*0.65</f>
        <v>3.2819284481809432</v>
      </c>
      <c r="H29" s="8">
        <v>3.2819284481809432</v>
      </c>
      <c r="I29" s="8">
        <v>3.2819284481809432</v>
      </c>
      <c r="J29" s="8">
        <f>(I29/F26)*4.5</f>
        <v>0.42196222905183556</v>
      </c>
    </row>
    <row r="30" spans="1:10">
      <c r="A30" s="29"/>
      <c r="B30" s="1" t="s">
        <v>20</v>
      </c>
      <c r="C30" s="29"/>
      <c r="D30" s="32"/>
      <c r="E30" s="20">
        <v>26126.119999999995</v>
      </c>
      <c r="F30" s="29"/>
      <c r="G30" s="8">
        <f>-1*((E30/D26)*F26)</f>
        <v>-2.7859437064089905</v>
      </c>
      <c r="H30" s="8">
        <v>-2.7859437064089905</v>
      </c>
      <c r="I30" s="8">
        <v>-2.7859437064089905</v>
      </c>
      <c r="J30" s="8">
        <f>(I30/F26)*4.5</f>
        <v>-0.35819276225258451</v>
      </c>
    </row>
    <row r="31" spans="1:10">
      <c r="A31" s="6">
        <v>5</v>
      </c>
      <c r="B31" s="1" t="s">
        <v>21</v>
      </c>
      <c r="C31" s="1" t="s">
        <v>22</v>
      </c>
      <c r="D31" s="10">
        <f>E25</f>
        <v>328224.21999999997</v>
      </c>
      <c r="E31" s="21">
        <v>328224.21999999997</v>
      </c>
      <c r="F31" s="6">
        <v>5</v>
      </c>
      <c r="G31" s="11">
        <f>(E31/D31)*F31</f>
        <v>5</v>
      </c>
      <c r="H31" s="8">
        <v>5</v>
      </c>
      <c r="I31" s="8">
        <v>5</v>
      </c>
      <c r="J31" s="8">
        <f t="shared" ref="J31:J36" si="1">(I31/F31)*4.5</f>
        <v>4.5</v>
      </c>
    </row>
    <row r="32" spans="1:10">
      <c r="A32" s="6">
        <v>6</v>
      </c>
      <c r="B32" s="1" t="s">
        <v>23</v>
      </c>
      <c r="C32" s="6" t="s">
        <v>24</v>
      </c>
      <c r="D32" s="7">
        <v>64.294727264657666</v>
      </c>
      <c r="E32" s="12">
        <v>68.976666345107034</v>
      </c>
      <c r="F32" s="6">
        <v>10</v>
      </c>
      <c r="G32" s="8">
        <f>(D32/E32)*F32</f>
        <v>9.3212285648853346</v>
      </c>
      <c r="H32" s="8">
        <v>9.3212285648853346</v>
      </c>
      <c r="I32" s="8">
        <v>9.3212285648853346</v>
      </c>
      <c r="J32" s="8">
        <f t="shared" si="1"/>
        <v>4.1945528541984007</v>
      </c>
    </row>
    <row r="33" spans="1:10">
      <c r="A33" s="6">
        <v>7</v>
      </c>
      <c r="B33" s="1" t="s">
        <v>25</v>
      </c>
      <c r="C33" s="6" t="s">
        <v>26</v>
      </c>
      <c r="D33" s="13">
        <v>1</v>
      </c>
      <c r="E33" s="13">
        <v>1</v>
      </c>
      <c r="F33" s="6">
        <v>5</v>
      </c>
      <c r="G33" s="8">
        <f>(D33/E33)*F33</f>
        <v>5</v>
      </c>
      <c r="H33" s="8">
        <v>5</v>
      </c>
      <c r="I33" s="8">
        <v>5</v>
      </c>
      <c r="J33" s="8">
        <f t="shared" si="1"/>
        <v>4.5</v>
      </c>
    </row>
    <row r="34" spans="1:10">
      <c r="A34" s="6">
        <v>8</v>
      </c>
      <c r="B34" s="1" t="s">
        <v>27</v>
      </c>
      <c r="C34" s="6" t="s">
        <v>28</v>
      </c>
      <c r="D34" s="14">
        <v>2</v>
      </c>
      <c r="E34" s="14">
        <v>2</v>
      </c>
      <c r="F34" s="6">
        <v>5</v>
      </c>
      <c r="G34" s="8">
        <f>(E34/D34)*F34</f>
        <v>5</v>
      </c>
      <c r="H34" s="8">
        <v>5</v>
      </c>
      <c r="I34" s="8">
        <v>5</v>
      </c>
      <c r="J34" s="8">
        <f t="shared" si="1"/>
        <v>4.5</v>
      </c>
    </row>
    <row r="35" spans="1:10">
      <c r="A35" s="6">
        <v>9</v>
      </c>
      <c r="B35" s="1" t="s">
        <v>29</v>
      </c>
      <c r="C35" s="6" t="s">
        <v>28</v>
      </c>
      <c r="D35" s="14">
        <v>1</v>
      </c>
      <c r="E35" s="14">
        <v>1</v>
      </c>
      <c r="F35" s="6">
        <v>5</v>
      </c>
      <c r="G35" s="8">
        <f>(D35/E35)*F35</f>
        <v>5</v>
      </c>
      <c r="H35" s="8">
        <v>5</v>
      </c>
      <c r="I35" s="8">
        <v>5</v>
      </c>
      <c r="J35" s="8">
        <f t="shared" si="1"/>
        <v>4.5</v>
      </c>
    </row>
    <row r="36" spans="1:10">
      <c r="A36" s="33" t="s">
        <v>30</v>
      </c>
      <c r="B36" s="34"/>
      <c r="C36" s="34"/>
      <c r="D36" s="34"/>
      <c r="E36" s="35"/>
      <c r="F36" s="15">
        <f>SUBTOTAL(9,F23:F35)</f>
        <v>100</v>
      </c>
      <c r="G36" s="16">
        <f>SUBTOTAL(9,G23:G35)</f>
        <v>96.093214338665575</v>
      </c>
      <c r="H36" s="16">
        <f>SUBTOTAL(9,H23:H35)</f>
        <v>96.093214338665575</v>
      </c>
      <c r="I36" s="16">
        <f>SUBTOTAL(9,I23:I35)</f>
        <v>96.093214338665575</v>
      </c>
      <c r="J36" s="17">
        <f t="shared" si="1"/>
        <v>4.3241946452399507</v>
      </c>
    </row>
    <row r="37" spans="1:10">
      <c r="D37" s="2"/>
      <c r="E37" s="2"/>
      <c r="G37" s="18">
        <f>(G36/F36)*4.5</f>
        <v>4.3241946452399507</v>
      </c>
      <c r="H37" s="19">
        <f>(H36/F36)*4.5</f>
        <v>4.3241946452399507</v>
      </c>
    </row>
    <row r="40" spans="1:10">
      <c r="A40" s="1" t="s">
        <v>32</v>
      </c>
      <c r="D40" s="2"/>
      <c r="E40" s="2"/>
    </row>
    <row r="41" spans="1:10" ht="60">
      <c r="A41" s="3" t="s">
        <v>1</v>
      </c>
      <c r="B41" s="3" t="s">
        <v>2</v>
      </c>
      <c r="C41" s="3" t="s">
        <v>3</v>
      </c>
      <c r="D41" s="4" t="s">
        <v>4</v>
      </c>
      <c r="E41" s="4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10</v>
      </c>
    </row>
    <row r="42" spans="1:10">
      <c r="A42" s="6">
        <v>1</v>
      </c>
      <c r="B42" s="1" t="s">
        <v>11</v>
      </c>
      <c r="C42" s="6" t="s">
        <v>12</v>
      </c>
      <c r="D42" s="20">
        <v>556.70000000000005</v>
      </c>
      <c r="E42" s="20">
        <v>586</v>
      </c>
      <c r="F42" s="6">
        <v>15</v>
      </c>
      <c r="G42" s="8">
        <f>(E42/D42)*F42</f>
        <v>15.789473684210526</v>
      </c>
      <c r="H42" s="8">
        <v>15.789473684210526</v>
      </c>
      <c r="I42" s="8">
        <v>15.789473684210526</v>
      </c>
      <c r="J42" s="8">
        <f>(I42/F42)*4.5</f>
        <v>4.7368421052631575</v>
      </c>
    </row>
    <row r="43" spans="1:10">
      <c r="A43" s="6">
        <v>2</v>
      </c>
      <c r="B43" s="1" t="s">
        <v>13</v>
      </c>
      <c r="C43" s="6" t="s">
        <v>12</v>
      </c>
      <c r="D43" s="9">
        <f>E42</f>
        <v>586</v>
      </c>
      <c r="E43" s="20">
        <v>517.79100000000005</v>
      </c>
      <c r="F43" s="6">
        <v>10</v>
      </c>
      <c r="G43" s="8">
        <f>((E43/D43)*F43)*(100/90)</f>
        <v>9.8178043230944283</v>
      </c>
      <c r="H43" s="8">
        <v>9.8178043230944283</v>
      </c>
      <c r="I43" s="8">
        <v>9.8178043230944283</v>
      </c>
      <c r="J43" s="8">
        <f>(I43/F43)*4.5</f>
        <v>4.4180119453924922</v>
      </c>
    </row>
    <row r="44" spans="1:10">
      <c r="A44" s="6">
        <v>3</v>
      </c>
      <c r="B44" s="1" t="s">
        <v>14</v>
      </c>
      <c r="C44" s="6" t="s">
        <v>15</v>
      </c>
      <c r="D44" s="20">
        <v>349049.76</v>
      </c>
      <c r="E44" s="20">
        <v>452145.82</v>
      </c>
      <c r="F44" s="6">
        <v>10</v>
      </c>
      <c r="G44" s="8">
        <f>(E44/D44)*F44</f>
        <v>12.953620710124538</v>
      </c>
      <c r="H44" s="8">
        <v>12.953620710124538</v>
      </c>
      <c r="I44" s="8">
        <v>12.953620710124538</v>
      </c>
      <c r="J44" s="8">
        <f>(I44/F44)*4.5</f>
        <v>5.8291293195560421</v>
      </c>
    </row>
    <row r="45" spans="1:10">
      <c r="A45" s="27">
        <v>4</v>
      </c>
      <c r="B45" s="1" t="s">
        <v>16</v>
      </c>
      <c r="C45" s="27" t="s">
        <v>15</v>
      </c>
      <c r="D45" s="30">
        <f>E44</f>
        <v>452145.82</v>
      </c>
      <c r="E45" s="20">
        <v>167587.21</v>
      </c>
      <c r="F45" s="27">
        <v>35</v>
      </c>
      <c r="G45" s="8">
        <f>(E45/D45)*F45*1.15</f>
        <v>14.918605688978833</v>
      </c>
      <c r="H45" s="8">
        <v>14.918605688978833</v>
      </c>
      <c r="I45" s="8">
        <v>14.918605688978833</v>
      </c>
      <c r="J45" s="8">
        <f>(I45/F45)*4.5</f>
        <v>1.9181064457258499</v>
      </c>
    </row>
    <row r="46" spans="1:10">
      <c r="A46" s="28"/>
      <c r="B46" s="1" t="s">
        <v>17</v>
      </c>
      <c r="C46" s="28"/>
      <c r="D46" s="31"/>
      <c r="E46" s="20">
        <v>140073.05000000002</v>
      </c>
      <c r="F46" s="28"/>
      <c r="G46" s="8">
        <f>(E46/D45)*F45*1</f>
        <v>10.842866467282615</v>
      </c>
      <c r="H46" s="8">
        <v>10.842866467282615</v>
      </c>
      <c r="I46" s="8">
        <v>10.842866467282615</v>
      </c>
      <c r="J46" s="8">
        <f>(I46/F45)*4.5</f>
        <v>1.3940828315077647</v>
      </c>
    </row>
    <row r="47" spans="1:10">
      <c r="A47" s="28"/>
      <c r="B47" s="1" t="s">
        <v>18</v>
      </c>
      <c r="C47" s="28"/>
      <c r="D47" s="31"/>
      <c r="E47" s="20">
        <v>66705.530000000013</v>
      </c>
      <c r="F47" s="28"/>
      <c r="G47" s="8">
        <f>(E47/D45)*F45*0.9</f>
        <v>4.6472268503997238</v>
      </c>
      <c r="H47" s="8">
        <v>4.6472268503997238</v>
      </c>
      <c r="I47" s="8">
        <v>4.6472268503997238</v>
      </c>
      <c r="J47" s="8">
        <f>(I47/F45)*4.5</f>
        <v>0.59750059505139297</v>
      </c>
    </row>
    <row r="48" spans="1:10">
      <c r="A48" s="28"/>
      <c r="B48" s="1" t="s">
        <v>19</v>
      </c>
      <c r="C48" s="28"/>
      <c r="D48" s="31"/>
      <c r="E48" s="20">
        <v>33352.67</v>
      </c>
      <c r="F48" s="28"/>
      <c r="G48" s="8">
        <f>(E48/D45)*F45*0.65</f>
        <v>1.6781604715487584</v>
      </c>
      <c r="H48" s="8">
        <v>1.6781604715487584</v>
      </c>
      <c r="I48" s="8">
        <v>1.6781604715487584</v>
      </c>
      <c r="J48" s="8">
        <f>(I48/F45)*4.5</f>
        <v>0.21576348919912608</v>
      </c>
    </row>
    <row r="49" spans="1:10">
      <c r="A49" s="29"/>
      <c r="B49" s="1" t="s">
        <v>20</v>
      </c>
      <c r="C49" s="29"/>
      <c r="D49" s="32"/>
      <c r="E49" s="20">
        <v>44427.359999999993</v>
      </c>
      <c r="F49" s="29"/>
      <c r="G49" s="8">
        <f>-1*((E49/D45)*F45)</f>
        <v>-3.439062203428088</v>
      </c>
      <c r="H49" s="8">
        <v>-3.439062203428088</v>
      </c>
      <c r="I49" s="8">
        <v>-3.439062203428088</v>
      </c>
      <c r="J49" s="8">
        <f>(I49/F45)*4.5</f>
        <v>-0.44216514044075417</v>
      </c>
    </row>
    <row r="50" spans="1:10">
      <c r="A50" s="6">
        <v>5</v>
      </c>
      <c r="B50" s="1" t="s">
        <v>21</v>
      </c>
      <c r="C50" s="1" t="s">
        <v>22</v>
      </c>
      <c r="D50" s="10">
        <f>E44</f>
        <v>452145.82</v>
      </c>
      <c r="E50" s="21">
        <v>452145.82</v>
      </c>
      <c r="F50" s="6">
        <v>5</v>
      </c>
      <c r="G50" s="11">
        <f>(E50/D50)*F50</f>
        <v>5</v>
      </c>
      <c r="H50" s="8">
        <v>5</v>
      </c>
      <c r="I50" s="8">
        <v>5</v>
      </c>
      <c r="J50" s="8">
        <f t="shared" ref="J50:J55" si="2">(I50/F50)*4.5</f>
        <v>4.5</v>
      </c>
    </row>
    <row r="51" spans="1:10">
      <c r="A51" s="6">
        <v>6</v>
      </c>
      <c r="B51" s="1" t="s">
        <v>23</v>
      </c>
      <c r="C51" s="6" t="s">
        <v>24</v>
      </c>
      <c r="D51" s="7">
        <v>71.593520084383343</v>
      </c>
      <c r="E51" s="12">
        <v>72.407887373237159</v>
      </c>
      <c r="F51" s="6">
        <v>10</v>
      </c>
      <c r="G51" s="8">
        <f>(D51/E51)*F51</f>
        <v>9.8875305828692337</v>
      </c>
      <c r="H51" s="8">
        <v>9.8875305828692337</v>
      </c>
      <c r="I51" s="8">
        <v>9.8875305828692337</v>
      </c>
      <c r="J51" s="8">
        <f t="shared" si="2"/>
        <v>4.4493887622911554</v>
      </c>
    </row>
    <row r="52" spans="1:10">
      <c r="A52" s="6">
        <v>7</v>
      </c>
      <c r="B52" s="1" t="s">
        <v>25</v>
      </c>
      <c r="C52" s="6" t="s">
        <v>26</v>
      </c>
      <c r="D52" s="13">
        <v>1</v>
      </c>
      <c r="E52" s="13">
        <v>1</v>
      </c>
      <c r="F52" s="6">
        <v>5</v>
      </c>
      <c r="G52" s="8">
        <f>(D52/E52)*F52</f>
        <v>5</v>
      </c>
      <c r="H52" s="8">
        <v>5</v>
      </c>
      <c r="I52" s="8">
        <v>5</v>
      </c>
      <c r="J52" s="8">
        <f t="shared" si="2"/>
        <v>4.5</v>
      </c>
    </row>
    <row r="53" spans="1:10">
      <c r="A53" s="6">
        <v>8</v>
      </c>
      <c r="B53" s="1" t="s">
        <v>27</v>
      </c>
      <c r="C53" s="6" t="s">
        <v>28</v>
      </c>
      <c r="D53" s="14">
        <v>2</v>
      </c>
      <c r="E53" s="14">
        <v>2</v>
      </c>
      <c r="F53" s="6">
        <v>5</v>
      </c>
      <c r="G53" s="8">
        <f>(E53/D53)*F53</f>
        <v>5</v>
      </c>
      <c r="H53" s="8">
        <v>5</v>
      </c>
      <c r="I53" s="8">
        <v>5</v>
      </c>
      <c r="J53" s="8">
        <f t="shared" si="2"/>
        <v>4.5</v>
      </c>
    </row>
    <row r="54" spans="1:10">
      <c r="A54" s="6">
        <v>9</v>
      </c>
      <c r="B54" s="1" t="s">
        <v>29</v>
      </c>
      <c r="C54" s="6" t="s">
        <v>28</v>
      </c>
      <c r="D54" s="14">
        <v>1</v>
      </c>
      <c r="E54" s="14">
        <v>1</v>
      </c>
      <c r="F54" s="6">
        <v>5</v>
      </c>
      <c r="G54" s="8">
        <f>(D54/E54)*F54</f>
        <v>5</v>
      </c>
      <c r="H54" s="8">
        <v>5</v>
      </c>
      <c r="I54" s="8">
        <v>5</v>
      </c>
      <c r="J54" s="8">
        <f t="shared" si="2"/>
        <v>4.5</v>
      </c>
    </row>
    <row r="55" spans="1:10">
      <c r="A55" s="33" t="s">
        <v>30</v>
      </c>
      <c r="B55" s="34"/>
      <c r="C55" s="34"/>
      <c r="D55" s="34"/>
      <c r="E55" s="35"/>
      <c r="F55" s="15">
        <f>SUBTOTAL(9,F42:F54)</f>
        <v>100</v>
      </c>
      <c r="G55" s="16">
        <f>SUBTOTAL(9,G42:G54)</f>
        <v>97.096226575080564</v>
      </c>
      <c r="H55" s="16">
        <f>SUBTOTAL(9,H42:H54)</f>
        <v>97.096226575080564</v>
      </c>
      <c r="I55" s="16">
        <f>SUBTOTAL(9,I42:I54)</f>
        <v>97.096226575080564</v>
      </c>
      <c r="J55" s="17">
        <f t="shared" si="2"/>
        <v>4.3693301958786259</v>
      </c>
    </row>
    <row r="56" spans="1:10">
      <c r="D56" s="2"/>
      <c r="E56" s="2"/>
      <c r="G56" s="18">
        <f>(G55/F55)*4.5</f>
        <v>4.3693301958786259</v>
      </c>
      <c r="H56" s="19">
        <f>(H55/F55)*4.5</f>
        <v>4.3693301958786259</v>
      </c>
    </row>
    <row r="59" spans="1:10">
      <c r="A59" s="1" t="s">
        <v>33</v>
      </c>
      <c r="D59" s="2"/>
      <c r="E59" s="2"/>
    </row>
    <row r="60" spans="1:10" ht="60">
      <c r="A60" s="3" t="s">
        <v>1</v>
      </c>
      <c r="B60" s="3" t="s">
        <v>2</v>
      </c>
      <c r="C60" s="3" t="s">
        <v>3</v>
      </c>
      <c r="D60" s="4" t="s">
        <v>4</v>
      </c>
      <c r="E60" s="4" t="s">
        <v>5</v>
      </c>
      <c r="F60" s="5" t="s">
        <v>6</v>
      </c>
      <c r="G60" s="5" t="s">
        <v>7</v>
      </c>
      <c r="H60" s="5" t="s">
        <v>8</v>
      </c>
      <c r="I60" s="5" t="s">
        <v>9</v>
      </c>
      <c r="J60" s="5" t="s">
        <v>10</v>
      </c>
    </row>
    <row r="61" spans="1:10">
      <c r="A61" s="6">
        <v>1</v>
      </c>
      <c r="B61" s="1" t="s">
        <v>11</v>
      </c>
      <c r="C61" s="6" t="s">
        <v>12</v>
      </c>
      <c r="D61" s="22">
        <v>456.94999999999993</v>
      </c>
      <c r="E61" s="9">
        <v>474.5</v>
      </c>
      <c r="F61" s="6">
        <v>15</v>
      </c>
      <c r="G61" s="8">
        <f>(E61/D61)*F61</f>
        <v>15.576102418207684</v>
      </c>
      <c r="H61" s="8">
        <v>15.576102418207684</v>
      </c>
      <c r="I61" s="8">
        <v>15.576102418207684</v>
      </c>
      <c r="J61" s="8">
        <f>(I61/F61)*4.5</f>
        <v>4.6728307254623056</v>
      </c>
    </row>
    <row r="62" spans="1:10">
      <c r="A62" s="6">
        <v>2</v>
      </c>
      <c r="B62" s="1" t="s">
        <v>13</v>
      </c>
      <c r="C62" s="6" t="s">
        <v>12</v>
      </c>
      <c r="D62" s="9">
        <f>E61</f>
        <v>474.5</v>
      </c>
      <c r="E62" s="20">
        <v>392.18700000000007</v>
      </c>
      <c r="F62" s="6">
        <v>10</v>
      </c>
      <c r="G62" s="8">
        <f>((E62/D62)*F62)*(100/90)</f>
        <v>9.1836318932209355</v>
      </c>
      <c r="H62" s="8">
        <v>9.1836318932209355</v>
      </c>
      <c r="I62" s="8">
        <v>9.1836318932209355</v>
      </c>
      <c r="J62" s="8">
        <f>(I62/F62)*4.5</f>
        <v>4.1326343519494211</v>
      </c>
    </row>
    <row r="63" spans="1:10">
      <c r="A63" s="6">
        <v>3</v>
      </c>
      <c r="B63" s="1" t="s">
        <v>14</v>
      </c>
      <c r="C63" s="6" t="s">
        <v>15</v>
      </c>
      <c r="D63" s="20">
        <v>252926.48</v>
      </c>
      <c r="E63" s="20">
        <v>350345.16000000009</v>
      </c>
      <c r="F63" s="6">
        <v>10</v>
      </c>
      <c r="G63" s="8">
        <f>(E63/D63)*F63</f>
        <v>13.851659976448495</v>
      </c>
      <c r="H63" s="8">
        <v>13.851659976448495</v>
      </c>
      <c r="I63" s="8">
        <v>13.851659976448495</v>
      </c>
      <c r="J63" s="8">
        <f>(I63/F63)*4.5</f>
        <v>6.233246989401823</v>
      </c>
    </row>
    <row r="64" spans="1:10">
      <c r="A64" s="27">
        <v>4</v>
      </c>
      <c r="B64" s="1" t="s">
        <v>16</v>
      </c>
      <c r="C64" s="27" t="s">
        <v>15</v>
      </c>
      <c r="D64" s="30">
        <f>E63</f>
        <v>350345.16000000009</v>
      </c>
      <c r="E64" s="20">
        <v>192382.62</v>
      </c>
      <c r="F64" s="27">
        <v>35</v>
      </c>
      <c r="G64" s="8">
        <f>(E64/D64)*F64*1.15</f>
        <v>22.102204737179751</v>
      </c>
      <c r="H64" s="8">
        <v>22.102204737179751</v>
      </c>
      <c r="I64" s="8">
        <v>22.102204737179751</v>
      </c>
      <c r="J64" s="8">
        <f>(I64/F64)*4.5</f>
        <v>2.8417120376373965</v>
      </c>
    </row>
    <row r="65" spans="1:10">
      <c r="A65" s="28"/>
      <c r="B65" s="1" t="s">
        <v>17</v>
      </c>
      <c r="C65" s="28"/>
      <c r="D65" s="31"/>
      <c r="E65" s="20">
        <v>109112.38000000003</v>
      </c>
      <c r="F65" s="28"/>
      <c r="G65" s="8">
        <f>(E65/D64)*F64*1</f>
        <v>10.90048824993044</v>
      </c>
      <c r="H65" s="8">
        <v>10.90048824993044</v>
      </c>
      <c r="I65" s="8">
        <v>10.90048824993044</v>
      </c>
      <c r="J65" s="8">
        <f>(I65/F64)*4.5</f>
        <v>1.4014913464196281</v>
      </c>
    </row>
    <row r="66" spans="1:10">
      <c r="A66" s="28"/>
      <c r="B66" s="1" t="s">
        <v>18</v>
      </c>
      <c r="C66" s="28"/>
      <c r="D66" s="31"/>
      <c r="E66" s="20">
        <v>20800.28</v>
      </c>
      <c r="F66" s="28"/>
      <c r="G66" s="8">
        <f>(E66/D64)*F64*0.9</f>
        <v>1.8701808810488485</v>
      </c>
      <c r="H66" s="8">
        <v>1.8701808810488485</v>
      </c>
      <c r="I66" s="8">
        <v>1.8701808810488485</v>
      </c>
      <c r="J66" s="8">
        <f>(I66/F64)*4.5</f>
        <v>0.24045182756342337</v>
      </c>
    </row>
    <row r="67" spans="1:10">
      <c r="A67" s="28"/>
      <c r="B67" s="1" t="s">
        <v>19</v>
      </c>
      <c r="C67" s="28"/>
      <c r="D67" s="31"/>
      <c r="E67" s="20">
        <v>24403.259999999995</v>
      </c>
      <c r="F67" s="28"/>
      <c r="G67" s="8">
        <f>(E67/D64)*F64*0.65</f>
        <v>1.5846491642698866</v>
      </c>
      <c r="H67" s="8">
        <v>1.5846491642698866</v>
      </c>
      <c r="I67" s="8">
        <v>1.5846491642698866</v>
      </c>
      <c r="J67" s="8">
        <f>(I67/F64)*4.5</f>
        <v>0.20374060683469972</v>
      </c>
    </row>
    <row r="68" spans="1:10">
      <c r="A68" s="29"/>
      <c r="B68" s="1" t="s">
        <v>20</v>
      </c>
      <c r="C68" s="29"/>
      <c r="D68" s="32"/>
      <c r="E68" s="20">
        <v>3646.62</v>
      </c>
      <c r="F68" s="29"/>
      <c r="G68" s="8">
        <f>-1*((E68/D64)*F64)</f>
        <v>-0.36430273505134186</v>
      </c>
      <c r="H68" s="8">
        <v>-0.36430273505134186</v>
      </c>
      <c r="I68" s="8">
        <v>-0.36430273505134186</v>
      </c>
      <c r="J68" s="8">
        <f>(I68/F64)*4.5</f>
        <v>-4.6838923078029671E-2</v>
      </c>
    </row>
    <row r="69" spans="1:10">
      <c r="A69" s="6">
        <v>5</v>
      </c>
      <c r="B69" s="1" t="s">
        <v>21</v>
      </c>
      <c r="C69" s="1" t="s">
        <v>22</v>
      </c>
      <c r="D69" s="10">
        <f>E63</f>
        <v>350345.16000000009</v>
      </c>
      <c r="E69" s="21">
        <v>350345.16000000009</v>
      </c>
      <c r="F69" s="6">
        <v>5</v>
      </c>
      <c r="G69" s="11">
        <f>(E69/D69)*F69</f>
        <v>5</v>
      </c>
      <c r="H69" s="8">
        <v>5</v>
      </c>
      <c r="I69" s="8">
        <v>5</v>
      </c>
      <c r="J69" s="8">
        <f t="shared" ref="J69:J74" si="3">(I69/F69)*4.5</f>
        <v>4.5</v>
      </c>
    </row>
    <row r="70" spans="1:10">
      <c r="A70" s="6">
        <v>6</v>
      </c>
      <c r="B70" s="1" t="s">
        <v>23</v>
      </c>
      <c r="C70" s="6" t="s">
        <v>24</v>
      </c>
      <c r="D70" s="7">
        <v>72.700330132912342</v>
      </c>
      <c r="E70" s="12">
        <v>74.663610149996046</v>
      </c>
      <c r="F70" s="6">
        <v>10</v>
      </c>
      <c r="G70" s="8">
        <f>(D70/E70)*F70</f>
        <v>9.7370499480081989</v>
      </c>
      <c r="H70" s="8">
        <v>9.7370499480081989</v>
      </c>
      <c r="I70" s="8">
        <v>9.7370499480081989</v>
      </c>
      <c r="J70" s="8">
        <f t="shared" si="3"/>
        <v>4.381672476603689</v>
      </c>
    </row>
    <row r="71" spans="1:10">
      <c r="A71" s="6">
        <v>7</v>
      </c>
      <c r="B71" s="1" t="s">
        <v>25</v>
      </c>
      <c r="C71" s="6" t="s">
        <v>26</v>
      </c>
      <c r="D71" s="13">
        <v>1</v>
      </c>
      <c r="E71" s="13">
        <v>1</v>
      </c>
      <c r="F71" s="6">
        <v>5</v>
      </c>
      <c r="G71" s="8">
        <f>(D71/E71)*F71</f>
        <v>5</v>
      </c>
      <c r="H71" s="8">
        <v>5</v>
      </c>
      <c r="I71" s="8">
        <v>5</v>
      </c>
      <c r="J71" s="8">
        <f t="shared" si="3"/>
        <v>4.5</v>
      </c>
    </row>
    <row r="72" spans="1:10">
      <c r="A72" s="6">
        <v>8</v>
      </c>
      <c r="B72" s="1" t="s">
        <v>27</v>
      </c>
      <c r="C72" s="6" t="s">
        <v>28</v>
      </c>
      <c r="D72" s="14">
        <v>2</v>
      </c>
      <c r="E72" s="14">
        <v>2</v>
      </c>
      <c r="F72" s="6">
        <v>5</v>
      </c>
      <c r="G72" s="8">
        <f>(E72/D72)*F72</f>
        <v>5</v>
      </c>
      <c r="H72" s="8">
        <v>5</v>
      </c>
      <c r="I72" s="8">
        <v>5</v>
      </c>
      <c r="J72" s="8">
        <f t="shared" si="3"/>
        <v>4.5</v>
      </c>
    </row>
    <row r="73" spans="1:10">
      <c r="A73" s="6">
        <v>9</v>
      </c>
      <c r="B73" s="1" t="s">
        <v>29</v>
      </c>
      <c r="C73" s="6" t="s">
        <v>28</v>
      </c>
      <c r="D73" s="14">
        <v>1</v>
      </c>
      <c r="E73" s="14">
        <v>1</v>
      </c>
      <c r="F73" s="6">
        <v>5</v>
      </c>
      <c r="G73" s="8">
        <f>(D73/E73)*F73</f>
        <v>5</v>
      </c>
      <c r="H73" s="8">
        <v>5</v>
      </c>
      <c r="I73" s="8">
        <v>5</v>
      </c>
      <c r="J73" s="8">
        <f t="shared" si="3"/>
        <v>4.5</v>
      </c>
    </row>
    <row r="74" spans="1:10">
      <c r="A74" s="33" t="s">
        <v>30</v>
      </c>
      <c r="B74" s="34"/>
      <c r="C74" s="34"/>
      <c r="D74" s="34"/>
      <c r="E74" s="35"/>
      <c r="F74" s="15">
        <f>SUBTOTAL(9,F61:F73)</f>
        <v>100</v>
      </c>
      <c r="G74" s="16">
        <f>SUBTOTAL(9,G61:G73)</f>
        <v>104.44166453326289</v>
      </c>
      <c r="H74" s="16">
        <f>SUBTOTAL(9,H61:H73)</f>
        <v>104.44166453326289</v>
      </c>
      <c r="I74" s="16">
        <f>SUBTOTAL(9,I61:I73)</f>
        <v>104.44166453326289</v>
      </c>
      <c r="J74" s="17">
        <f t="shared" si="3"/>
        <v>4.6998749039968297</v>
      </c>
    </row>
    <row r="75" spans="1:10">
      <c r="D75" s="2"/>
      <c r="E75" s="2"/>
      <c r="G75" s="18">
        <f>(G74/F74)*4.5</f>
        <v>4.6998749039968297</v>
      </c>
      <c r="H75" s="19">
        <f>(H74/F74)*4.5</f>
        <v>4.6998749039968297</v>
      </c>
    </row>
    <row r="78" spans="1:10">
      <c r="A78" s="1" t="s">
        <v>34</v>
      </c>
      <c r="D78" s="2"/>
      <c r="E78" s="2"/>
    </row>
    <row r="79" spans="1:10" ht="60">
      <c r="A79" s="3" t="s">
        <v>1</v>
      </c>
      <c r="B79" s="3" t="s">
        <v>2</v>
      </c>
      <c r="C79" s="3" t="s">
        <v>3</v>
      </c>
      <c r="D79" s="4" t="s">
        <v>4</v>
      </c>
      <c r="E79" s="4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</row>
    <row r="80" spans="1:10">
      <c r="A80" s="6">
        <v>1</v>
      </c>
      <c r="B80" s="1" t="s">
        <v>11</v>
      </c>
      <c r="C80" s="6" t="s">
        <v>12</v>
      </c>
      <c r="D80" s="20">
        <v>266.95</v>
      </c>
      <c r="E80" s="20">
        <v>281</v>
      </c>
      <c r="F80" s="6">
        <v>15</v>
      </c>
      <c r="G80" s="8">
        <f>(E80/D80)*F80</f>
        <v>15.789473684210526</v>
      </c>
      <c r="H80" s="8">
        <v>15.789473684210526</v>
      </c>
      <c r="I80" s="8">
        <v>15.789473684210526</v>
      </c>
      <c r="J80" s="8">
        <f>(I80/F80)*4.5</f>
        <v>4.7368421052631575</v>
      </c>
    </row>
    <row r="81" spans="1:10">
      <c r="A81" s="6">
        <v>2</v>
      </c>
      <c r="B81" s="1" t="s">
        <v>13</v>
      </c>
      <c r="C81" s="6" t="s">
        <v>12</v>
      </c>
      <c r="D81" s="9">
        <f>E80</f>
        <v>281</v>
      </c>
      <c r="E81" s="20">
        <v>234.87799999999996</v>
      </c>
      <c r="F81" s="6">
        <v>10</v>
      </c>
      <c r="G81" s="8">
        <f>((E81/D81)*F81)*(100/90)</f>
        <v>9.2873863187030441</v>
      </c>
      <c r="H81" s="8">
        <v>9.2873863187030441</v>
      </c>
      <c r="I81" s="8">
        <v>9.2873863187030441</v>
      </c>
      <c r="J81" s="8">
        <f>(I81/F81)*4.5</f>
        <v>4.1793238434163698</v>
      </c>
    </row>
    <row r="82" spans="1:10">
      <c r="A82" s="6">
        <v>3</v>
      </c>
      <c r="B82" s="1" t="s">
        <v>14</v>
      </c>
      <c r="C82" s="6" t="s">
        <v>15</v>
      </c>
      <c r="D82" s="20">
        <v>156723.4</v>
      </c>
      <c r="E82" s="20">
        <v>152663.02000000002</v>
      </c>
      <c r="F82" s="6">
        <v>10</v>
      </c>
      <c r="G82" s="8">
        <f>(E82/D82)*F82</f>
        <v>9.7409206283171521</v>
      </c>
      <c r="H82" s="8">
        <v>9.7409206283171521</v>
      </c>
      <c r="I82" s="8">
        <v>9.7409206283171521</v>
      </c>
      <c r="J82" s="8">
        <f>(I82/F82)*4.5</f>
        <v>4.3834142827427183</v>
      </c>
    </row>
    <row r="83" spans="1:10">
      <c r="A83" s="27">
        <v>4</v>
      </c>
      <c r="B83" s="1" t="s">
        <v>16</v>
      </c>
      <c r="C83" s="27" t="s">
        <v>15</v>
      </c>
      <c r="D83" s="30">
        <f>E82</f>
        <v>152663.02000000002</v>
      </c>
      <c r="E83" s="20">
        <v>16174.759999999997</v>
      </c>
      <c r="F83" s="27">
        <v>35</v>
      </c>
      <c r="G83" s="8">
        <f>(E83/D83)*F83*1.15</f>
        <v>4.2645173009154389</v>
      </c>
      <c r="H83" s="8">
        <v>4.2645173009154389</v>
      </c>
      <c r="I83" s="8">
        <v>4.2645173009154389</v>
      </c>
      <c r="J83" s="8">
        <f>(I83/F83)*4.5</f>
        <v>0.54829508154627071</v>
      </c>
    </row>
    <row r="84" spans="1:10">
      <c r="A84" s="28"/>
      <c r="B84" s="1" t="s">
        <v>17</v>
      </c>
      <c r="C84" s="28"/>
      <c r="D84" s="31"/>
      <c r="E84" s="20">
        <v>55587.420000000013</v>
      </c>
      <c r="F84" s="28"/>
      <c r="G84" s="8">
        <f>(E84/D83)*F83*1</f>
        <v>12.744145242246619</v>
      </c>
      <c r="H84" s="8">
        <v>12.744145242246619</v>
      </c>
      <c r="I84" s="8">
        <v>12.744145242246619</v>
      </c>
      <c r="J84" s="8">
        <f>(I84/F83)*4.5</f>
        <v>1.6385329597174223</v>
      </c>
    </row>
    <row r="85" spans="1:10">
      <c r="A85" s="28"/>
      <c r="B85" s="1" t="s">
        <v>18</v>
      </c>
      <c r="C85" s="28"/>
      <c r="D85" s="31"/>
      <c r="E85" s="20">
        <v>30915.410000000007</v>
      </c>
      <c r="F85" s="28"/>
      <c r="G85" s="8">
        <f>(E85/D83)*F83*0.9</f>
        <v>6.3789869675052939</v>
      </c>
      <c r="H85" s="8">
        <v>6.3789869675052939</v>
      </c>
      <c r="I85" s="8">
        <v>6.3789869675052939</v>
      </c>
      <c r="J85" s="8">
        <f>(I85/F83)*4.5</f>
        <v>0.82015546725068067</v>
      </c>
    </row>
    <row r="86" spans="1:10">
      <c r="A86" s="28"/>
      <c r="B86" s="1" t="s">
        <v>19</v>
      </c>
      <c r="C86" s="28"/>
      <c r="D86" s="31"/>
      <c r="E86" s="20">
        <v>23736.04</v>
      </c>
      <c r="F86" s="28"/>
      <c r="G86" s="8">
        <f>(E86/D83)*F83*0.65</f>
        <v>3.537169053776088</v>
      </c>
      <c r="H86" s="8">
        <v>3.537169053776088</v>
      </c>
      <c r="I86" s="8">
        <v>3.537169053776088</v>
      </c>
      <c r="J86" s="8">
        <f>(I86/F83)*4.5</f>
        <v>0.45477887834263986</v>
      </c>
    </row>
    <row r="87" spans="1:10">
      <c r="A87" s="29"/>
      <c r="B87" s="1" t="s">
        <v>20</v>
      </c>
      <c r="C87" s="29"/>
      <c r="D87" s="32"/>
      <c r="E87" s="20">
        <v>26249.39</v>
      </c>
      <c r="F87" s="29"/>
      <c r="G87" s="8">
        <f>-1*((E87/D83)*F83)</f>
        <v>-6.0180170024148598</v>
      </c>
      <c r="H87" s="8">
        <v>-6.0180170024148598</v>
      </c>
      <c r="I87" s="8">
        <v>-6.0180170024148598</v>
      </c>
      <c r="J87" s="8">
        <f>(I87/F83)*4.5</f>
        <v>-0.77374504316762482</v>
      </c>
    </row>
    <row r="88" spans="1:10">
      <c r="A88" s="6">
        <v>5</v>
      </c>
      <c r="B88" s="1" t="s">
        <v>21</v>
      </c>
      <c r="C88" s="1" t="s">
        <v>22</v>
      </c>
      <c r="D88" s="10">
        <f>E82</f>
        <v>152663.02000000002</v>
      </c>
      <c r="E88" s="21">
        <v>152663.02000000002</v>
      </c>
      <c r="F88" s="6">
        <v>5</v>
      </c>
      <c r="G88" s="11">
        <f>(E88/D88)*F88</f>
        <v>5</v>
      </c>
      <c r="H88" s="8">
        <v>5</v>
      </c>
      <c r="I88" s="8">
        <v>5</v>
      </c>
      <c r="J88" s="8">
        <f t="shared" ref="J88:J93" si="4">(I88/F88)*4.5</f>
        <v>4.5</v>
      </c>
    </row>
    <row r="89" spans="1:10">
      <c r="A89" s="6">
        <v>6</v>
      </c>
      <c r="B89" s="1" t="s">
        <v>23</v>
      </c>
      <c r="C89" s="6" t="s">
        <v>24</v>
      </c>
      <c r="D89" s="7">
        <v>66.662224828265522</v>
      </c>
      <c r="E89" s="12">
        <v>80.779523648359643</v>
      </c>
      <c r="F89" s="6">
        <v>10</v>
      </c>
      <c r="G89" s="8">
        <f>(D89/E89)*F89</f>
        <v>8.2523666663908593</v>
      </c>
      <c r="H89" s="8">
        <v>8.2523666663908593</v>
      </c>
      <c r="I89" s="8">
        <v>8.2523666663908593</v>
      </c>
      <c r="J89" s="8">
        <f t="shared" si="4"/>
        <v>3.7135649998758864</v>
      </c>
    </row>
    <row r="90" spans="1:10">
      <c r="A90" s="6">
        <v>7</v>
      </c>
      <c r="B90" s="1" t="s">
        <v>25</v>
      </c>
      <c r="C90" s="6" t="s">
        <v>26</v>
      </c>
      <c r="D90" s="13">
        <v>1</v>
      </c>
      <c r="E90" s="13">
        <v>1</v>
      </c>
      <c r="F90" s="6">
        <v>5</v>
      </c>
      <c r="G90" s="8">
        <f>(D90/E90)*F90</f>
        <v>5</v>
      </c>
      <c r="H90" s="8">
        <v>5</v>
      </c>
      <c r="I90" s="8">
        <v>5</v>
      </c>
      <c r="J90" s="8">
        <f t="shared" si="4"/>
        <v>4.5</v>
      </c>
    </row>
    <row r="91" spans="1:10">
      <c r="A91" s="6">
        <v>8</v>
      </c>
      <c r="B91" s="1" t="s">
        <v>27</v>
      </c>
      <c r="C91" s="6" t="s">
        <v>28</v>
      </c>
      <c r="D91" s="14">
        <v>2</v>
      </c>
      <c r="E91" s="14">
        <v>2</v>
      </c>
      <c r="F91" s="6">
        <v>5</v>
      </c>
      <c r="G91" s="8">
        <f>(E91/D91)*F91</f>
        <v>5</v>
      </c>
      <c r="H91" s="8">
        <v>5</v>
      </c>
      <c r="I91" s="8">
        <v>5</v>
      </c>
      <c r="J91" s="8">
        <f t="shared" si="4"/>
        <v>4.5</v>
      </c>
    </row>
    <row r="92" spans="1:10">
      <c r="A92" s="6">
        <v>9</v>
      </c>
      <c r="B92" s="1" t="s">
        <v>29</v>
      </c>
      <c r="C92" s="6" t="s">
        <v>28</v>
      </c>
      <c r="D92" s="14">
        <v>1</v>
      </c>
      <c r="E92" s="14">
        <v>1</v>
      </c>
      <c r="F92" s="6">
        <v>5</v>
      </c>
      <c r="G92" s="8">
        <f>(D92/E92)*F92</f>
        <v>5</v>
      </c>
      <c r="H92" s="8">
        <v>5</v>
      </c>
      <c r="I92" s="8">
        <v>5</v>
      </c>
      <c r="J92" s="8">
        <f t="shared" si="4"/>
        <v>4.5</v>
      </c>
    </row>
    <row r="93" spans="1:10">
      <c r="A93" s="33" t="s">
        <v>30</v>
      </c>
      <c r="B93" s="34"/>
      <c r="C93" s="34"/>
      <c r="D93" s="34"/>
      <c r="E93" s="35"/>
      <c r="F93" s="15">
        <f>SUBTOTAL(9,F80:F92)</f>
        <v>100</v>
      </c>
      <c r="G93" s="16">
        <f>SUBTOTAL(9,G80:G92)</f>
        <v>83.97694885965015</v>
      </c>
      <c r="H93" s="16">
        <f>SUBTOTAL(9,H80:H92)</f>
        <v>83.97694885965015</v>
      </c>
      <c r="I93" s="16">
        <f>SUBTOTAL(9,I80:I92)</f>
        <v>83.97694885965015</v>
      </c>
      <c r="J93" s="17">
        <f t="shared" si="4"/>
        <v>3.7789626986842566</v>
      </c>
    </row>
    <row r="94" spans="1:10">
      <c r="D94" s="2"/>
      <c r="E94" s="2"/>
      <c r="G94" s="18">
        <f>(G93/F93)*4.5</f>
        <v>3.7789626986842566</v>
      </c>
      <c r="H94" s="19">
        <f>(H93/F93)*4.5</f>
        <v>3.7789626986842566</v>
      </c>
    </row>
    <row r="97" spans="1:10">
      <c r="A97" s="1" t="s">
        <v>35</v>
      </c>
      <c r="D97" s="2"/>
      <c r="E97" s="2"/>
    </row>
    <row r="98" spans="1:10" ht="60">
      <c r="A98" s="3" t="s">
        <v>1</v>
      </c>
      <c r="B98" s="3" t="s">
        <v>2</v>
      </c>
      <c r="C98" s="3" t="s">
        <v>3</v>
      </c>
      <c r="D98" s="4" t="s">
        <v>4</v>
      </c>
      <c r="E98" s="4" t="s">
        <v>5</v>
      </c>
      <c r="F98" s="5" t="s">
        <v>6</v>
      </c>
      <c r="G98" s="5" t="s">
        <v>7</v>
      </c>
      <c r="H98" s="5" t="s">
        <v>8</v>
      </c>
      <c r="I98" s="5" t="s">
        <v>9</v>
      </c>
      <c r="J98" s="5" t="s">
        <v>10</v>
      </c>
    </row>
    <row r="99" spans="1:10">
      <c r="A99" s="6">
        <v>1</v>
      </c>
      <c r="B99" s="1" t="s">
        <v>11</v>
      </c>
      <c r="C99" s="6" t="s">
        <v>12</v>
      </c>
      <c r="D99" s="20">
        <v>533.42499999999995</v>
      </c>
      <c r="E99" s="20">
        <v>562.5</v>
      </c>
      <c r="F99" s="6">
        <v>15</v>
      </c>
      <c r="G99" s="8">
        <f>(E99/D99)*F99</f>
        <v>15.817593851056852</v>
      </c>
      <c r="H99" s="8">
        <v>15.817593851056852</v>
      </c>
      <c r="I99" s="8">
        <v>15.817593851056852</v>
      </c>
      <c r="J99" s="8">
        <f>(I99/F99)*4.5</f>
        <v>4.745278155317056</v>
      </c>
    </row>
    <row r="100" spans="1:10">
      <c r="A100" s="6">
        <v>2</v>
      </c>
      <c r="B100" s="1" t="s">
        <v>13</v>
      </c>
      <c r="C100" s="6" t="s">
        <v>12</v>
      </c>
      <c r="D100" s="9">
        <f>E99</f>
        <v>562.5</v>
      </c>
      <c r="E100" s="20">
        <v>476.37</v>
      </c>
      <c r="F100" s="6">
        <v>10</v>
      </c>
      <c r="G100" s="8">
        <f>((E100/D100)*F100)*(100/90)</f>
        <v>9.4097777777777782</v>
      </c>
      <c r="H100" s="8">
        <v>9.4097777777777782</v>
      </c>
      <c r="I100" s="8">
        <v>9.4097777777777782</v>
      </c>
      <c r="J100" s="8">
        <f>(I100/F100)*4.5</f>
        <v>4.2343999999999999</v>
      </c>
    </row>
    <row r="101" spans="1:10">
      <c r="A101" s="6">
        <v>3</v>
      </c>
      <c r="B101" s="1" t="s">
        <v>14</v>
      </c>
      <c r="C101" s="6" t="s">
        <v>15</v>
      </c>
      <c r="D101" s="22">
        <v>309345.84000000003</v>
      </c>
      <c r="E101" s="23">
        <v>406038.15</v>
      </c>
      <c r="F101" s="6">
        <v>10</v>
      </c>
      <c r="G101" s="8">
        <f>(E101/D101)*F101</f>
        <v>13.125702611678889</v>
      </c>
      <c r="H101" s="8">
        <v>13.125702611678889</v>
      </c>
      <c r="I101" s="8">
        <v>13.125702611678889</v>
      </c>
      <c r="J101" s="8">
        <f>(I101/F101)*4.5</f>
        <v>5.9065661752554997</v>
      </c>
    </row>
    <row r="102" spans="1:10">
      <c r="A102" s="27">
        <v>4</v>
      </c>
      <c r="B102" s="1" t="s">
        <v>16</v>
      </c>
      <c r="C102" s="27" t="s">
        <v>15</v>
      </c>
      <c r="D102" s="30">
        <f>E101</f>
        <v>406038.15</v>
      </c>
      <c r="E102" s="20">
        <v>93995.969999999987</v>
      </c>
      <c r="F102" s="27">
        <v>35</v>
      </c>
      <c r="G102" s="8">
        <f>(E102/D102)*F102*1.15</f>
        <v>9.3176904497767001</v>
      </c>
      <c r="H102" s="8">
        <v>9.3176904497767001</v>
      </c>
      <c r="I102" s="8">
        <v>9.3176904497767001</v>
      </c>
      <c r="J102" s="8">
        <f>(I102/F102)*4.5</f>
        <v>1.1979887721141471</v>
      </c>
    </row>
    <row r="103" spans="1:10">
      <c r="A103" s="28"/>
      <c r="B103" s="1" t="s">
        <v>17</v>
      </c>
      <c r="C103" s="28"/>
      <c r="D103" s="31"/>
      <c r="E103" s="20">
        <v>105142.55000000002</v>
      </c>
      <c r="F103" s="28"/>
      <c r="G103" s="8">
        <f>(E103/D102)*F102*1</f>
        <v>9.0631613063944858</v>
      </c>
      <c r="H103" s="8">
        <v>9.0631613063944858</v>
      </c>
      <c r="I103" s="8">
        <v>9.0631613063944858</v>
      </c>
      <c r="J103" s="8">
        <f>(I103/F102)*4.5</f>
        <v>1.165263596536434</v>
      </c>
    </row>
    <row r="104" spans="1:10">
      <c r="A104" s="28"/>
      <c r="B104" s="1" t="s">
        <v>18</v>
      </c>
      <c r="C104" s="28"/>
      <c r="D104" s="31"/>
      <c r="E104" s="20">
        <v>82365.789999999979</v>
      </c>
      <c r="F104" s="28"/>
      <c r="G104" s="8">
        <f>(E104/D102)*F102*0.9</f>
        <v>6.3898487986904664</v>
      </c>
      <c r="H104" s="8">
        <v>6.3898487986904664</v>
      </c>
      <c r="I104" s="8">
        <v>6.3898487986904664</v>
      </c>
      <c r="J104" s="8">
        <f>(I104/F102)*4.5</f>
        <v>0.82155198840305999</v>
      </c>
    </row>
    <row r="105" spans="1:10">
      <c r="A105" s="28"/>
      <c r="B105" s="1" t="s">
        <v>19</v>
      </c>
      <c r="C105" s="28"/>
      <c r="D105" s="31"/>
      <c r="E105" s="20">
        <v>82689.16</v>
      </c>
      <c r="F105" s="28"/>
      <c r="G105" s="8">
        <f>(E105/D102)*F102*0.65</f>
        <v>4.6330089672608352</v>
      </c>
      <c r="H105" s="8">
        <v>4.6330089672608352</v>
      </c>
      <c r="I105" s="8">
        <v>4.6330089672608352</v>
      </c>
      <c r="J105" s="8">
        <f>(I105/F102)*4.5</f>
        <v>0.59567258150496449</v>
      </c>
    </row>
    <row r="106" spans="1:10">
      <c r="A106" s="29"/>
      <c r="B106" s="1" t="s">
        <v>20</v>
      </c>
      <c r="C106" s="29"/>
      <c r="D106" s="32"/>
      <c r="E106" s="20">
        <v>41844.68</v>
      </c>
      <c r="F106" s="29"/>
      <c r="G106" s="8">
        <f>-1*((E106/D102)*F102)</f>
        <v>-3.6069610700373844</v>
      </c>
      <c r="H106" s="8">
        <v>-3.6069610700373844</v>
      </c>
      <c r="I106" s="8">
        <v>-3.6069610700373844</v>
      </c>
      <c r="J106" s="8">
        <f>(I106/F102)*4.5</f>
        <v>-0.46375213757623512</v>
      </c>
    </row>
    <row r="107" spans="1:10">
      <c r="A107" s="6">
        <v>5</v>
      </c>
      <c r="B107" s="1" t="s">
        <v>21</v>
      </c>
      <c r="C107" s="1" t="s">
        <v>22</v>
      </c>
      <c r="D107" s="10">
        <f>E101</f>
        <v>406038.15</v>
      </c>
      <c r="E107" s="21">
        <v>406038.15</v>
      </c>
      <c r="F107" s="6">
        <v>5</v>
      </c>
      <c r="G107" s="11">
        <f>(E107/D107)*F107</f>
        <v>5</v>
      </c>
      <c r="H107" s="8">
        <v>5</v>
      </c>
      <c r="I107" s="8">
        <v>5</v>
      </c>
      <c r="J107" s="8">
        <f t="shared" ref="J107:J112" si="5">(I107/F107)*4.5</f>
        <v>4.5</v>
      </c>
    </row>
    <row r="108" spans="1:10">
      <c r="A108" s="6">
        <v>6</v>
      </c>
      <c r="B108" s="1" t="s">
        <v>23</v>
      </c>
      <c r="C108" s="6" t="s">
        <v>24</v>
      </c>
      <c r="D108" s="7">
        <v>67.07778230002036</v>
      </c>
      <c r="E108" s="12">
        <v>69.843137665345026</v>
      </c>
      <c r="F108" s="6">
        <v>10</v>
      </c>
      <c r="G108" s="8">
        <f>(D108/E108)*F108</f>
        <v>9.6040619797788978</v>
      </c>
      <c r="H108" s="8">
        <v>9.6040619797788978</v>
      </c>
      <c r="I108" s="8">
        <v>9.6040619797788978</v>
      </c>
      <c r="J108" s="8">
        <f t="shared" si="5"/>
        <v>4.3218278909005035</v>
      </c>
    </row>
    <row r="109" spans="1:10">
      <c r="A109" s="6">
        <v>7</v>
      </c>
      <c r="B109" s="1" t="s">
        <v>25</v>
      </c>
      <c r="C109" s="6" t="s">
        <v>26</v>
      </c>
      <c r="D109" s="13">
        <v>1</v>
      </c>
      <c r="E109" s="13">
        <v>1</v>
      </c>
      <c r="F109" s="6">
        <v>5</v>
      </c>
      <c r="G109" s="8">
        <f>(D109/E109)*F109</f>
        <v>5</v>
      </c>
      <c r="H109" s="8">
        <v>5</v>
      </c>
      <c r="I109" s="8">
        <v>5</v>
      </c>
      <c r="J109" s="8">
        <f t="shared" si="5"/>
        <v>4.5</v>
      </c>
    </row>
    <row r="110" spans="1:10">
      <c r="A110" s="6">
        <v>8</v>
      </c>
      <c r="B110" s="1" t="s">
        <v>27</v>
      </c>
      <c r="C110" s="6" t="s">
        <v>28</v>
      </c>
      <c r="D110" s="14">
        <v>2</v>
      </c>
      <c r="E110" s="14">
        <v>2</v>
      </c>
      <c r="F110" s="6">
        <v>5</v>
      </c>
      <c r="G110" s="8">
        <f>(E110/D110)*F110</f>
        <v>5</v>
      </c>
      <c r="H110" s="8">
        <v>5</v>
      </c>
      <c r="I110" s="8">
        <v>5</v>
      </c>
      <c r="J110" s="8">
        <f t="shared" si="5"/>
        <v>4.5</v>
      </c>
    </row>
    <row r="111" spans="1:10">
      <c r="A111" s="6">
        <v>9</v>
      </c>
      <c r="B111" s="1" t="s">
        <v>29</v>
      </c>
      <c r="C111" s="6" t="s">
        <v>28</v>
      </c>
      <c r="D111" s="14">
        <v>1</v>
      </c>
      <c r="E111" s="14">
        <v>1</v>
      </c>
      <c r="F111" s="6">
        <v>5</v>
      </c>
      <c r="G111" s="8">
        <f>(D111/E111)*F111</f>
        <v>5</v>
      </c>
      <c r="H111" s="8">
        <v>5</v>
      </c>
      <c r="I111" s="8">
        <v>5</v>
      </c>
      <c r="J111" s="8">
        <f t="shared" si="5"/>
        <v>4.5</v>
      </c>
    </row>
    <row r="112" spans="1:10">
      <c r="A112" s="33" t="s">
        <v>30</v>
      </c>
      <c r="B112" s="34"/>
      <c r="C112" s="34"/>
      <c r="D112" s="34"/>
      <c r="E112" s="35"/>
      <c r="F112" s="15">
        <f>SUBTOTAL(9,F99:F111)</f>
        <v>100</v>
      </c>
      <c r="G112" s="16">
        <f>SUBTOTAL(9,G99:G111)</f>
        <v>93.753884672377524</v>
      </c>
      <c r="H112" s="16">
        <f>SUBTOTAL(9,H99:H111)</f>
        <v>93.753884672377524</v>
      </c>
      <c r="I112" s="16">
        <f>SUBTOTAL(9,I99:I111)</f>
        <v>93.753884672377524</v>
      </c>
      <c r="J112" s="17">
        <f t="shared" si="5"/>
        <v>4.2189248102569881</v>
      </c>
    </row>
    <row r="113" spans="1:10">
      <c r="D113" s="2"/>
      <c r="E113" s="2"/>
      <c r="G113" s="18">
        <f>(G112/F112)*4.5</f>
        <v>4.2189248102569881</v>
      </c>
      <c r="H113" s="19">
        <f>(H112/F112)*4.5</f>
        <v>4.2189248102569881</v>
      </c>
    </row>
    <row r="116" spans="1:10">
      <c r="A116" s="1" t="s">
        <v>36</v>
      </c>
      <c r="D116" s="2"/>
      <c r="E116" s="2"/>
    </row>
    <row r="117" spans="1:10" ht="60">
      <c r="A117" s="3" t="s">
        <v>1</v>
      </c>
      <c r="B117" s="3" t="s">
        <v>2</v>
      </c>
      <c r="C117" s="3" t="s">
        <v>3</v>
      </c>
      <c r="D117" s="4" t="s">
        <v>4</v>
      </c>
      <c r="E117" s="4" t="s">
        <v>5</v>
      </c>
      <c r="F117" s="5" t="s">
        <v>6</v>
      </c>
      <c r="G117" s="5" t="s">
        <v>7</v>
      </c>
      <c r="H117" s="5" t="s">
        <v>8</v>
      </c>
      <c r="I117" s="5" t="s">
        <v>9</v>
      </c>
      <c r="J117" s="5" t="s">
        <v>10</v>
      </c>
    </row>
    <row r="118" spans="1:10">
      <c r="A118" s="6">
        <v>1</v>
      </c>
      <c r="B118" s="1" t="s">
        <v>11</v>
      </c>
      <c r="C118" s="6" t="s">
        <v>12</v>
      </c>
      <c r="D118" s="20">
        <v>516.79999999999995</v>
      </c>
      <c r="E118" s="20">
        <v>543</v>
      </c>
      <c r="F118" s="6">
        <v>15</v>
      </c>
      <c r="G118" s="8">
        <f>(E118/D118)*F118</f>
        <v>15.76044891640867</v>
      </c>
      <c r="H118" s="8">
        <v>15.76044891640867</v>
      </c>
      <c r="I118" s="8">
        <v>15.76044891640867</v>
      </c>
      <c r="J118" s="8">
        <f>(I118/F118)*4.5</f>
        <v>4.7281346749226003</v>
      </c>
    </row>
    <row r="119" spans="1:10">
      <c r="A119" s="6">
        <v>2</v>
      </c>
      <c r="B119" s="1" t="s">
        <v>13</v>
      </c>
      <c r="C119" s="6" t="s">
        <v>12</v>
      </c>
      <c r="D119" s="9">
        <f>E118</f>
        <v>543</v>
      </c>
      <c r="E119" s="20">
        <v>495.45899999999995</v>
      </c>
      <c r="F119" s="6">
        <v>10</v>
      </c>
      <c r="G119" s="8">
        <f>((E119/D119)*F119)*(100/90)</f>
        <v>10.138305709023941</v>
      </c>
      <c r="H119" s="8">
        <v>10.138305709023941</v>
      </c>
      <c r="I119" s="8">
        <v>10.138305709023941</v>
      </c>
      <c r="J119" s="8">
        <f>(I119/F119)*4.5</f>
        <v>4.5622375690607733</v>
      </c>
    </row>
    <row r="120" spans="1:10">
      <c r="A120" s="6">
        <v>3</v>
      </c>
      <c r="B120" s="1" t="s">
        <v>14</v>
      </c>
      <c r="C120" s="6" t="s">
        <v>15</v>
      </c>
      <c r="D120" s="20">
        <v>290149</v>
      </c>
      <c r="E120" s="20">
        <v>494865.51999999996</v>
      </c>
      <c r="F120" s="6">
        <v>10</v>
      </c>
      <c r="G120" s="8">
        <f>(E120/D120)*F120</f>
        <v>17.055565244064255</v>
      </c>
      <c r="H120" s="8">
        <v>17.055565244064255</v>
      </c>
      <c r="I120" s="8">
        <v>17.055565244064255</v>
      </c>
      <c r="J120" s="8">
        <f>(I120/F120)*4.5</f>
        <v>7.6750043598289146</v>
      </c>
    </row>
    <row r="121" spans="1:10">
      <c r="A121" s="27">
        <v>4</v>
      </c>
      <c r="B121" s="1" t="s">
        <v>16</v>
      </c>
      <c r="C121" s="27" t="s">
        <v>15</v>
      </c>
      <c r="D121" s="30">
        <f>E120</f>
        <v>494865.51999999996</v>
      </c>
      <c r="E121" s="20">
        <v>169580.57999999996</v>
      </c>
      <c r="F121" s="27">
        <v>35</v>
      </c>
      <c r="G121" s="8">
        <f>(E121/D121)*F121*1.15</f>
        <v>13.792875173441056</v>
      </c>
      <c r="H121" s="8">
        <v>13.792875173441056</v>
      </c>
      <c r="I121" s="8">
        <v>13.792875173441056</v>
      </c>
      <c r="J121" s="8">
        <f>(I121/F121)*4.5</f>
        <v>1.7733696651567072</v>
      </c>
    </row>
    <row r="122" spans="1:10">
      <c r="A122" s="28"/>
      <c r="B122" s="1" t="s">
        <v>17</v>
      </c>
      <c r="C122" s="28"/>
      <c r="D122" s="31"/>
      <c r="E122" s="20">
        <v>175867.95</v>
      </c>
      <c r="F122" s="28"/>
      <c r="G122" s="8">
        <f>(E122/D121)*F121*1</f>
        <v>12.438486823652617</v>
      </c>
      <c r="H122" s="8">
        <v>12.438486823652617</v>
      </c>
      <c r="I122" s="8">
        <v>12.438486823652617</v>
      </c>
      <c r="J122" s="8">
        <f>(I122/F121)*4.5</f>
        <v>1.5992340201839079</v>
      </c>
    </row>
    <row r="123" spans="1:10">
      <c r="A123" s="28"/>
      <c r="B123" s="1" t="s">
        <v>18</v>
      </c>
      <c r="C123" s="28"/>
      <c r="D123" s="31"/>
      <c r="E123" s="20">
        <v>72273.250000000015</v>
      </c>
      <c r="F123" s="28"/>
      <c r="G123" s="8">
        <f>(E123/D121)*F121*0.9</f>
        <v>4.6004566553757895</v>
      </c>
      <c r="H123" s="8">
        <v>4.6004566553757895</v>
      </c>
      <c r="I123" s="8">
        <v>4.6004566553757895</v>
      </c>
      <c r="J123" s="8">
        <f>(I123/F121)*4.5</f>
        <v>0.59148728426260144</v>
      </c>
    </row>
    <row r="124" spans="1:10">
      <c r="A124" s="28"/>
      <c r="B124" s="1" t="s">
        <v>19</v>
      </c>
      <c r="C124" s="28"/>
      <c r="D124" s="31"/>
      <c r="E124" s="20">
        <v>54675.259999999995</v>
      </c>
      <c r="F124" s="28"/>
      <c r="G124" s="8">
        <f>(E124/D121)*F121*0.65</f>
        <v>2.5135357278478403</v>
      </c>
      <c r="H124" s="8">
        <v>2.5135357278478403</v>
      </c>
      <c r="I124" s="8">
        <v>2.5135357278478403</v>
      </c>
      <c r="J124" s="8">
        <f>(I124/F121)*4.5</f>
        <v>0.32316887929472232</v>
      </c>
    </row>
    <row r="125" spans="1:10">
      <c r="A125" s="29"/>
      <c r="B125" s="1" t="s">
        <v>20</v>
      </c>
      <c r="C125" s="29"/>
      <c r="D125" s="32"/>
      <c r="E125" s="20">
        <v>22468.480000000003</v>
      </c>
      <c r="F125" s="29"/>
      <c r="G125" s="8">
        <f>-1*((E125/D121)*F121)</f>
        <v>-1.5891121288870564</v>
      </c>
      <c r="H125" s="8">
        <v>-1.5891121288870564</v>
      </c>
      <c r="I125" s="8">
        <v>-1.5891121288870564</v>
      </c>
      <c r="J125" s="8">
        <f>(I125/F121)*4.5</f>
        <v>-0.20431441657119298</v>
      </c>
    </row>
    <row r="126" spans="1:10">
      <c r="A126" s="6">
        <v>5</v>
      </c>
      <c r="B126" s="1" t="s">
        <v>21</v>
      </c>
      <c r="C126" s="1" t="s">
        <v>22</v>
      </c>
      <c r="D126" s="10">
        <f>E120</f>
        <v>494865.51999999996</v>
      </c>
      <c r="E126" s="21">
        <v>494865.51999999996</v>
      </c>
      <c r="F126" s="6">
        <v>5</v>
      </c>
      <c r="G126" s="11">
        <f>(E126/D126)*F126</f>
        <v>5</v>
      </c>
      <c r="H126" s="8">
        <v>5</v>
      </c>
      <c r="I126" s="8">
        <v>5</v>
      </c>
      <c r="J126" s="8">
        <f t="shared" ref="J126:J131" si="6">(I126/F126)*4.5</f>
        <v>4.5</v>
      </c>
    </row>
    <row r="127" spans="1:10">
      <c r="A127" s="6">
        <v>6</v>
      </c>
      <c r="B127" s="1" t="s">
        <v>23</v>
      </c>
      <c r="C127" s="6" t="s">
        <v>24</v>
      </c>
      <c r="D127" s="7">
        <v>65.37469204358392</v>
      </c>
      <c r="E127" s="12">
        <v>67.773022438582942</v>
      </c>
      <c r="F127" s="6">
        <v>10</v>
      </c>
      <c r="G127" s="8">
        <f>(D127/E127)*F127</f>
        <v>9.6461231462456283</v>
      </c>
      <c r="H127" s="8">
        <v>9.6461231462456283</v>
      </c>
      <c r="I127" s="8">
        <v>9.6461231462456283</v>
      </c>
      <c r="J127" s="8">
        <f t="shared" si="6"/>
        <v>4.3407554158105333</v>
      </c>
    </row>
    <row r="128" spans="1:10">
      <c r="A128" s="6">
        <v>7</v>
      </c>
      <c r="B128" s="1" t="s">
        <v>25</v>
      </c>
      <c r="C128" s="6" t="s">
        <v>26</v>
      </c>
      <c r="D128" s="13">
        <v>1</v>
      </c>
      <c r="E128" s="13">
        <v>1</v>
      </c>
      <c r="F128" s="6">
        <v>5</v>
      </c>
      <c r="G128" s="8">
        <f>(D128/E128)*F128</f>
        <v>5</v>
      </c>
      <c r="H128" s="8">
        <v>5</v>
      </c>
      <c r="I128" s="8">
        <v>5</v>
      </c>
      <c r="J128" s="8">
        <f t="shared" si="6"/>
        <v>4.5</v>
      </c>
    </row>
    <row r="129" spans="1:10">
      <c r="A129" s="6">
        <v>8</v>
      </c>
      <c r="B129" s="1" t="s">
        <v>27</v>
      </c>
      <c r="C129" s="6" t="s">
        <v>28</v>
      </c>
      <c r="D129" s="14">
        <v>2</v>
      </c>
      <c r="E129" s="14">
        <v>2</v>
      </c>
      <c r="F129" s="6">
        <v>5</v>
      </c>
      <c r="G129" s="8">
        <f>(E129/D129)*F129</f>
        <v>5</v>
      </c>
      <c r="H129" s="8">
        <v>5</v>
      </c>
      <c r="I129" s="8">
        <v>5</v>
      </c>
      <c r="J129" s="8">
        <f t="shared" si="6"/>
        <v>4.5</v>
      </c>
    </row>
    <row r="130" spans="1:10">
      <c r="A130" s="6">
        <v>9</v>
      </c>
      <c r="B130" s="1" t="s">
        <v>29</v>
      </c>
      <c r="C130" s="6" t="s">
        <v>28</v>
      </c>
      <c r="D130" s="14">
        <v>1</v>
      </c>
      <c r="E130" s="14">
        <v>1</v>
      </c>
      <c r="F130" s="6">
        <v>5</v>
      </c>
      <c r="G130" s="8">
        <f>(D130/E130)*F130</f>
        <v>5</v>
      </c>
      <c r="H130" s="8">
        <v>5</v>
      </c>
      <c r="I130" s="8">
        <v>5</v>
      </c>
      <c r="J130" s="8">
        <f t="shared" si="6"/>
        <v>4.5</v>
      </c>
    </row>
    <row r="131" spans="1:10">
      <c r="A131" s="33" t="s">
        <v>30</v>
      </c>
      <c r="B131" s="34"/>
      <c r="C131" s="34"/>
      <c r="D131" s="34"/>
      <c r="E131" s="35"/>
      <c r="F131" s="15">
        <f>SUBTOTAL(9,F118:F130)</f>
        <v>100</v>
      </c>
      <c r="G131" s="16">
        <f>SUBTOTAL(9,G118:G130)</f>
        <v>104.35668526717274</v>
      </c>
      <c r="H131" s="16">
        <f>SUBTOTAL(9,H118:H130)</f>
        <v>104.35668526717274</v>
      </c>
      <c r="I131" s="16">
        <f>SUBTOTAL(9,I118:I130)</f>
        <v>104.35668526717274</v>
      </c>
      <c r="J131" s="17">
        <f t="shared" si="6"/>
        <v>4.6960508370227734</v>
      </c>
    </row>
    <row r="132" spans="1:10">
      <c r="D132" s="2"/>
      <c r="E132" s="2"/>
      <c r="G132" s="18">
        <f>(G131/F131)*4.5</f>
        <v>4.6960508370227734</v>
      </c>
      <c r="H132" s="19">
        <f>(H131/F131)*4.5</f>
        <v>4.6960508370227734</v>
      </c>
    </row>
    <row r="135" spans="1:10">
      <c r="A135" s="1" t="s">
        <v>37</v>
      </c>
      <c r="D135" s="2"/>
      <c r="E135" s="2"/>
    </row>
    <row r="136" spans="1:10" ht="60">
      <c r="A136" s="3" t="s">
        <v>1</v>
      </c>
      <c r="B136" s="3" t="s">
        <v>2</v>
      </c>
      <c r="C136" s="3" t="s">
        <v>3</v>
      </c>
      <c r="D136" s="4" t="s">
        <v>4</v>
      </c>
      <c r="E136" s="4" t="s">
        <v>5</v>
      </c>
      <c r="F136" s="5" t="s">
        <v>6</v>
      </c>
      <c r="G136" s="5" t="s">
        <v>7</v>
      </c>
      <c r="H136" s="5" t="s">
        <v>8</v>
      </c>
      <c r="I136" s="5" t="s">
        <v>9</v>
      </c>
      <c r="J136" s="5" t="s">
        <v>10</v>
      </c>
    </row>
    <row r="137" spans="1:10">
      <c r="A137" s="6">
        <v>1</v>
      </c>
      <c r="B137" s="1" t="s">
        <v>11</v>
      </c>
      <c r="C137" s="6" t="s">
        <v>12</v>
      </c>
      <c r="D137" s="20">
        <v>153.42499999999998</v>
      </c>
      <c r="E137" s="24">
        <v>161.5</v>
      </c>
      <c r="F137" s="6">
        <v>15</v>
      </c>
      <c r="G137" s="8">
        <f>(E137/D137)*F137</f>
        <v>15.789473684210529</v>
      </c>
      <c r="H137" s="8">
        <v>15.789473684210529</v>
      </c>
      <c r="I137" s="8">
        <v>15.789473684210529</v>
      </c>
      <c r="J137" s="8">
        <f>(I137/F137)*4.5</f>
        <v>4.7368421052631584</v>
      </c>
    </row>
    <row r="138" spans="1:10">
      <c r="A138" s="6">
        <v>2</v>
      </c>
      <c r="B138" s="1" t="s">
        <v>13</v>
      </c>
      <c r="C138" s="6" t="s">
        <v>12</v>
      </c>
      <c r="D138" s="9">
        <f>E137</f>
        <v>161.5</v>
      </c>
      <c r="E138" s="20">
        <v>137.84999999999997</v>
      </c>
      <c r="F138" s="6">
        <v>10</v>
      </c>
      <c r="G138" s="8">
        <f>((E138/D138)*F138)*(100/90)</f>
        <v>9.4840041279669745</v>
      </c>
      <c r="H138" s="8">
        <v>9.4840041279669745</v>
      </c>
      <c r="I138" s="8">
        <v>9.4840041279669745</v>
      </c>
      <c r="J138" s="8">
        <f>(I138/F138)*4.5</f>
        <v>4.2678018575851384</v>
      </c>
    </row>
    <row r="139" spans="1:10">
      <c r="A139" s="6">
        <v>3</v>
      </c>
      <c r="B139" s="1" t="s">
        <v>14</v>
      </c>
      <c r="C139" s="6" t="s">
        <v>15</v>
      </c>
      <c r="D139" s="25">
        <v>59551.7</v>
      </c>
      <c r="E139" s="20">
        <v>108544.84000000001</v>
      </c>
      <c r="F139" s="6">
        <v>10</v>
      </c>
      <c r="G139" s="8">
        <f>(E139/D139)*F139</f>
        <v>18.226992680309717</v>
      </c>
      <c r="H139" s="8">
        <v>18.226992680309717</v>
      </c>
      <c r="I139" s="8">
        <v>18.226992680309717</v>
      </c>
      <c r="J139" s="8">
        <f>(I139/F139)*4.5</f>
        <v>8.2021467061393736</v>
      </c>
    </row>
    <row r="140" spans="1:10">
      <c r="A140" s="27">
        <v>4</v>
      </c>
      <c r="B140" s="1" t="s">
        <v>16</v>
      </c>
      <c r="C140" s="27" t="s">
        <v>15</v>
      </c>
      <c r="D140" s="30">
        <f>E139</f>
        <v>108544.84000000001</v>
      </c>
      <c r="E140" s="20">
        <v>28851.720000000008</v>
      </c>
      <c r="F140" s="27">
        <v>35</v>
      </c>
      <c r="G140" s="8">
        <f>(E140/D140)*F140*1.15</f>
        <v>10.698635973851914</v>
      </c>
      <c r="H140" s="8">
        <v>10.698635973851914</v>
      </c>
      <c r="I140" s="8">
        <v>10.698635973851914</v>
      </c>
      <c r="J140" s="8">
        <f>(I140/F140)*4.5</f>
        <v>1.3755389109238174</v>
      </c>
    </row>
    <row r="141" spans="1:10">
      <c r="A141" s="28"/>
      <c r="B141" s="1" t="s">
        <v>17</v>
      </c>
      <c r="C141" s="28"/>
      <c r="D141" s="31"/>
      <c r="E141" s="20">
        <v>40957.430000000008</v>
      </c>
      <c r="F141" s="28"/>
      <c r="G141" s="8">
        <f>(E141/D140)*F140*1</f>
        <v>13.206616270289773</v>
      </c>
      <c r="H141" s="8">
        <v>13.206616270289773</v>
      </c>
      <c r="I141" s="8">
        <v>13.206616270289773</v>
      </c>
      <c r="J141" s="8">
        <f>(I141/F140)*4.5</f>
        <v>1.6979935204658279</v>
      </c>
    </row>
    <row r="142" spans="1:10">
      <c r="A142" s="28"/>
      <c r="B142" s="1" t="s">
        <v>18</v>
      </c>
      <c r="C142" s="28"/>
      <c r="D142" s="31"/>
      <c r="E142" s="20">
        <v>20804.68</v>
      </c>
      <c r="F142" s="28"/>
      <c r="G142" s="8">
        <f>(E142/D140)*F140*0.9</f>
        <v>6.0375732278015235</v>
      </c>
      <c r="H142" s="8">
        <v>6.0375732278015235</v>
      </c>
      <c r="I142" s="8">
        <v>6.0375732278015235</v>
      </c>
      <c r="J142" s="8">
        <f>(I142/F140)*4.5</f>
        <v>0.77625941500305295</v>
      </c>
    </row>
    <row r="143" spans="1:10">
      <c r="A143" s="28"/>
      <c r="B143" s="1" t="s">
        <v>19</v>
      </c>
      <c r="C143" s="28"/>
      <c r="D143" s="31"/>
      <c r="E143" s="20">
        <v>9102.14</v>
      </c>
      <c r="F143" s="28"/>
      <c r="G143" s="8">
        <f>(E143/D140)*F140*0.65</f>
        <v>1.9077248167669691</v>
      </c>
      <c r="H143" s="8">
        <v>1.9077248167669691</v>
      </c>
      <c r="I143" s="8">
        <v>1.9077248167669691</v>
      </c>
      <c r="J143" s="8">
        <f>(I143/F140)*4.5</f>
        <v>0.24527890501289601</v>
      </c>
    </row>
    <row r="144" spans="1:10">
      <c r="A144" s="29"/>
      <c r="B144" s="1" t="s">
        <v>20</v>
      </c>
      <c r="C144" s="29"/>
      <c r="D144" s="32"/>
      <c r="E144" s="20">
        <v>8828.869999999999</v>
      </c>
      <c r="F144" s="29"/>
      <c r="G144" s="8">
        <f>-1*((E144/D140)*F140)</f>
        <v>-2.8468460591954434</v>
      </c>
      <c r="H144" s="8">
        <v>-2.8468460591954434</v>
      </c>
      <c r="I144" s="8">
        <v>-2.8468460591954434</v>
      </c>
      <c r="J144" s="8">
        <f>(I144/F140)*4.5</f>
        <v>-0.36602306475369983</v>
      </c>
    </row>
    <row r="145" spans="1:10">
      <c r="A145" s="6">
        <v>5</v>
      </c>
      <c r="B145" s="1" t="s">
        <v>21</v>
      </c>
      <c r="C145" s="1" t="s">
        <v>22</v>
      </c>
      <c r="D145" s="10">
        <f>E139</f>
        <v>108544.84000000001</v>
      </c>
      <c r="E145" s="21">
        <v>108544.84000000001</v>
      </c>
      <c r="F145" s="6">
        <v>5</v>
      </c>
      <c r="G145" s="11">
        <f>(E145/D145)*F145</f>
        <v>5</v>
      </c>
      <c r="H145" s="8">
        <v>5</v>
      </c>
      <c r="I145" s="8">
        <v>5</v>
      </c>
      <c r="J145" s="8">
        <f t="shared" ref="J145:J150" si="7">(I145/F145)*4.5</f>
        <v>4.5</v>
      </c>
    </row>
    <row r="146" spans="1:10">
      <c r="A146" s="6">
        <v>6</v>
      </c>
      <c r="B146" s="1" t="s">
        <v>23</v>
      </c>
      <c r="C146" s="6" t="s">
        <v>24</v>
      </c>
      <c r="D146" s="7">
        <v>70.533308884696893</v>
      </c>
      <c r="E146" s="12">
        <v>71.610573479356574</v>
      </c>
      <c r="F146" s="6">
        <v>10</v>
      </c>
      <c r="G146" s="8">
        <f>(D146/E146)*F146</f>
        <v>9.8495662662204158</v>
      </c>
      <c r="H146" s="8">
        <v>9.8495662662204158</v>
      </c>
      <c r="I146" s="8">
        <v>9.8495662662204158</v>
      </c>
      <c r="J146" s="8">
        <f t="shared" si="7"/>
        <v>4.432304819799187</v>
      </c>
    </row>
    <row r="147" spans="1:10">
      <c r="A147" s="6">
        <v>7</v>
      </c>
      <c r="B147" s="1" t="s">
        <v>25</v>
      </c>
      <c r="C147" s="6" t="s">
        <v>26</v>
      </c>
      <c r="D147" s="13">
        <v>1</v>
      </c>
      <c r="E147" s="13">
        <v>1</v>
      </c>
      <c r="F147" s="6">
        <v>5</v>
      </c>
      <c r="G147" s="8">
        <f>(D147/E147)*F147</f>
        <v>5</v>
      </c>
      <c r="H147" s="8">
        <v>5</v>
      </c>
      <c r="I147" s="8">
        <v>5</v>
      </c>
      <c r="J147" s="8">
        <f t="shared" si="7"/>
        <v>4.5</v>
      </c>
    </row>
    <row r="148" spans="1:10">
      <c r="A148" s="6">
        <v>8</v>
      </c>
      <c r="B148" s="1" t="s">
        <v>27</v>
      </c>
      <c r="C148" s="6" t="s">
        <v>28</v>
      </c>
      <c r="D148" s="14">
        <v>2</v>
      </c>
      <c r="E148" s="14">
        <v>2</v>
      </c>
      <c r="F148" s="6">
        <v>5</v>
      </c>
      <c r="G148" s="8">
        <f>(E148/D148)*F148</f>
        <v>5</v>
      </c>
      <c r="H148" s="8">
        <v>5</v>
      </c>
      <c r="I148" s="8">
        <v>5</v>
      </c>
      <c r="J148" s="8">
        <f t="shared" si="7"/>
        <v>4.5</v>
      </c>
    </row>
    <row r="149" spans="1:10">
      <c r="A149" s="6">
        <v>9</v>
      </c>
      <c r="B149" s="1" t="s">
        <v>29</v>
      </c>
      <c r="C149" s="6" t="s">
        <v>28</v>
      </c>
      <c r="D149" s="14">
        <v>1</v>
      </c>
      <c r="E149" s="14">
        <v>1</v>
      </c>
      <c r="F149" s="6">
        <v>5</v>
      </c>
      <c r="G149" s="8">
        <f>(D149/E149)*F149</f>
        <v>5</v>
      </c>
      <c r="H149" s="8">
        <v>5</v>
      </c>
      <c r="I149" s="8">
        <v>5</v>
      </c>
      <c r="J149" s="8">
        <f t="shared" si="7"/>
        <v>4.5</v>
      </c>
    </row>
    <row r="150" spans="1:10">
      <c r="A150" s="33" t="s">
        <v>30</v>
      </c>
      <c r="B150" s="34"/>
      <c r="C150" s="34"/>
      <c r="D150" s="34"/>
      <c r="E150" s="35"/>
      <c r="F150" s="15">
        <f>SUBTOTAL(9,F137:F149)</f>
        <v>100</v>
      </c>
      <c r="G150" s="16">
        <f>SUBTOTAL(9,G137:G149)</f>
        <v>102.35374098822238</v>
      </c>
      <c r="H150" s="16">
        <f>SUBTOTAL(9,H137:H149)</f>
        <v>102.35374098822238</v>
      </c>
      <c r="I150" s="16">
        <f>SUBTOTAL(9,I137:I149)</f>
        <v>102.35374098822238</v>
      </c>
      <c r="J150" s="17">
        <f t="shared" si="7"/>
        <v>4.6059183444700071</v>
      </c>
    </row>
    <row r="151" spans="1:10">
      <c r="D151" s="2"/>
      <c r="E151" s="2"/>
      <c r="G151" s="18">
        <f>(G150/F150)*4.5</f>
        <v>4.6059183444700071</v>
      </c>
      <c r="H151" s="19">
        <f>(H150/F150)*4.5</f>
        <v>4.6059183444700071</v>
      </c>
    </row>
    <row r="154" spans="1:10">
      <c r="A154" s="26" t="s">
        <v>38</v>
      </c>
      <c r="D154" s="2"/>
      <c r="E154" s="2"/>
    </row>
    <row r="155" spans="1:10" ht="60">
      <c r="A155" s="3" t="s">
        <v>1</v>
      </c>
      <c r="B155" s="3" t="s">
        <v>2</v>
      </c>
      <c r="C155" s="3" t="s">
        <v>3</v>
      </c>
      <c r="D155" s="4" t="s">
        <v>4</v>
      </c>
      <c r="E155" s="4" t="s">
        <v>5</v>
      </c>
      <c r="F155" s="5" t="s">
        <v>6</v>
      </c>
      <c r="G155" s="5" t="s">
        <v>7</v>
      </c>
      <c r="H155" s="5" t="s">
        <v>8</v>
      </c>
      <c r="I155" s="5" t="s">
        <v>9</v>
      </c>
      <c r="J155" s="5" t="s">
        <v>10</v>
      </c>
    </row>
    <row r="156" spans="1:10">
      <c r="A156" s="6">
        <v>1</v>
      </c>
      <c r="B156" s="1" t="s">
        <v>11</v>
      </c>
      <c r="C156" s="6" t="s">
        <v>12</v>
      </c>
      <c r="D156" s="20">
        <v>147.25</v>
      </c>
      <c r="E156" s="24">
        <v>155</v>
      </c>
      <c r="F156" s="6">
        <v>15</v>
      </c>
      <c r="G156" s="8">
        <f>(E156/D156)*F156</f>
        <v>15.789473684210526</v>
      </c>
      <c r="H156" s="8">
        <v>15.789473684210526</v>
      </c>
      <c r="I156" s="8">
        <v>15.789473684210526</v>
      </c>
      <c r="J156" s="8">
        <f>(I156/F156)*4.5</f>
        <v>4.7368421052631575</v>
      </c>
    </row>
    <row r="157" spans="1:10">
      <c r="A157" s="6">
        <v>2</v>
      </c>
      <c r="B157" s="1" t="s">
        <v>13</v>
      </c>
      <c r="C157" s="6" t="s">
        <v>12</v>
      </c>
      <c r="D157" s="9">
        <f>E156</f>
        <v>155</v>
      </c>
      <c r="E157" s="20">
        <v>130.50800000000001</v>
      </c>
      <c r="F157" s="6">
        <v>10</v>
      </c>
      <c r="G157" s="8">
        <f>((E157/D157)*F157)*(100/90)</f>
        <v>9.3554121863799296</v>
      </c>
      <c r="H157" s="8">
        <v>9.3554121863799296</v>
      </c>
      <c r="I157" s="8">
        <v>9.3554121863799296</v>
      </c>
      <c r="J157" s="8">
        <f>(I157/F157)*4.5</f>
        <v>4.2099354838709688</v>
      </c>
    </row>
    <row r="158" spans="1:10">
      <c r="A158" s="6">
        <v>3</v>
      </c>
      <c r="B158" s="1" t="s">
        <v>14</v>
      </c>
      <c r="C158" s="6" t="s">
        <v>15</v>
      </c>
      <c r="D158" s="25">
        <v>85986.400000000009</v>
      </c>
      <c r="E158" s="20">
        <v>107729.29999999999</v>
      </c>
      <c r="F158" s="6">
        <v>10</v>
      </c>
      <c r="G158" s="8">
        <f>(E158/D158)*F158</f>
        <v>12.528644064642778</v>
      </c>
      <c r="H158" s="8">
        <v>12.528644064642778</v>
      </c>
      <c r="I158" s="8">
        <v>12.528644064642778</v>
      </c>
      <c r="J158" s="8">
        <f>(I158/F158)*4.5</f>
        <v>5.6378898290892501</v>
      </c>
    </row>
    <row r="159" spans="1:10">
      <c r="A159" s="27">
        <v>4</v>
      </c>
      <c r="B159" s="1" t="s">
        <v>16</v>
      </c>
      <c r="C159" s="27" t="s">
        <v>15</v>
      </c>
      <c r="D159" s="30">
        <f>E158</f>
        <v>107729.29999999999</v>
      </c>
      <c r="E159" s="20">
        <v>11184.630000000001</v>
      </c>
      <c r="F159" s="27">
        <v>35</v>
      </c>
      <c r="G159" s="8">
        <f>(E159/D159)*F159*1.15</f>
        <v>4.1788200378170099</v>
      </c>
      <c r="H159" s="8">
        <v>4.1788200378170099</v>
      </c>
      <c r="I159" s="8">
        <v>4.1788200378170099</v>
      </c>
      <c r="J159" s="8">
        <f>(I159/F159)*4.5</f>
        <v>0.5372768620050441</v>
      </c>
    </row>
    <row r="160" spans="1:10">
      <c r="A160" s="28"/>
      <c r="B160" s="1" t="s">
        <v>17</v>
      </c>
      <c r="C160" s="28"/>
      <c r="D160" s="31"/>
      <c r="E160" s="20">
        <v>24939.32</v>
      </c>
      <c r="F160" s="28"/>
      <c r="G160" s="8">
        <f>(E160/D159)*F159*1</f>
        <v>8.1024957926952101</v>
      </c>
      <c r="H160" s="8">
        <v>8.1024957926952101</v>
      </c>
      <c r="I160" s="8">
        <v>8.1024957926952101</v>
      </c>
      <c r="J160" s="8">
        <f>(I160/F159)*4.5</f>
        <v>1.0417494590608127</v>
      </c>
    </row>
    <row r="161" spans="1:10">
      <c r="A161" s="28"/>
      <c r="B161" s="1" t="s">
        <v>18</v>
      </c>
      <c r="C161" s="28"/>
      <c r="D161" s="31"/>
      <c r="E161" s="20">
        <v>33381.700000000004</v>
      </c>
      <c r="F161" s="28"/>
      <c r="G161" s="8">
        <f>(E161/D159)*F159*0.9</f>
        <v>9.7607944171177223</v>
      </c>
      <c r="H161" s="8">
        <v>9.7607944171177223</v>
      </c>
      <c r="I161" s="8">
        <v>9.7607944171177223</v>
      </c>
      <c r="J161" s="8">
        <f>(I161/F159)*4.5</f>
        <v>1.25495928220085</v>
      </c>
    </row>
    <row r="162" spans="1:10">
      <c r="A162" s="28"/>
      <c r="B162" s="1" t="s">
        <v>19</v>
      </c>
      <c r="C162" s="28"/>
      <c r="D162" s="31"/>
      <c r="E162" s="20">
        <v>11593.31</v>
      </c>
      <c r="F162" s="28"/>
      <c r="G162" s="8">
        <f>(E162/D159)*F159*0.65</f>
        <v>2.4482457650796956</v>
      </c>
      <c r="H162" s="8">
        <v>2.4482457650796956</v>
      </c>
      <c r="I162" s="8">
        <v>2.4482457650796956</v>
      </c>
      <c r="J162" s="8">
        <f>(I162/F159)*4.5</f>
        <v>0.31477445551024658</v>
      </c>
    </row>
    <row r="163" spans="1:10">
      <c r="A163" s="29"/>
      <c r="B163" s="1" t="s">
        <v>20</v>
      </c>
      <c r="C163" s="29"/>
      <c r="D163" s="32"/>
      <c r="E163" s="20">
        <v>26630.34</v>
      </c>
      <c r="F163" s="29"/>
      <c r="G163" s="8">
        <f>-1*((E163/D159)*F159)</f>
        <v>-8.6518885762740503</v>
      </c>
      <c r="H163" s="8">
        <v>-8.6518885762740503</v>
      </c>
      <c r="I163" s="8">
        <v>-8.6518885762740503</v>
      </c>
      <c r="J163" s="8">
        <f>(I163/F159)*4.5</f>
        <v>-1.1123856740923779</v>
      </c>
    </row>
    <row r="164" spans="1:10">
      <c r="A164" s="6">
        <v>5</v>
      </c>
      <c r="B164" s="1" t="s">
        <v>21</v>
      </c>
      <c r="C164" s="1" t="s">
        <v>22</v>
      </c>
      <c r="D164" s="10">
        <f>E158</f>
        <v>107729.29999999999</v>
      </c>
      <c r="E164" s="21">
        <v>107729.29999999999</v>
      </c>
      <c r="F164" s="6">
        <v>5</v>
      </c>
      <c r="G164" s="11">
        <f>(E164/D164)*F164</f>
        <v>5</v>
      </c>
      <c r="H164" s="8">
        <v>5</v>
      </c>
      <c r="I164" s="8">
        <v>5</v>
      </c>
      <c r="J164" s="8">
        <f t="shared" ref="J164:J169" si="8">(I164/F164)*4.5</f>
        <v>4.5</v>
      </c>
    </row>
    <row r="165" spans="1:10">
      <c r="A165" s="6">
        <v>6</v>
      </c>
      <c r="B165" s="1" t="s">
        <v>23</v>
      </c>
      <c r="C165" s="6" t="s">
        <v>24</v>
      </c>
      <c r="D165" s="7">
        <v>80.236082569551627</v>
      </c>
      <c r="E165" s="12">
        <v>80.288594184868927</v>
      </c>
      <c r="F165" s="6">
        <v>10</v>
      </c>
      <c r="G165" s="8">
        <f>(D165/E165)*F165</f>
        <v>9.9934596419515849</v>
      </c>
      <c r="H165" s="8">
        <v>9.9934596419515849</v>
      </c>
      <c r="I165" s="8">
        <v>9.9934596419515849</v>
      </c>
      <c r="J165" s="8">
        <f t="shared" si="8"/>
        <v>4.4970568388782137</v>
      </c>
    </row>
    <row r="166" spans="1:10">
      <c r="A166" s="6">
        <v>7</v>
      </c>
      <c r="B166" s="1" t="s">
        <v>25</v>
      </c>
      <c r="C166" s="6" t="s">
        <v>26</v>
      </c>
      <c r="D166" s="13">
        <v>1</v>
      </c>
      <c r="E166" s="13">
        <v>1</v>
      </c>
      <c r="F166" s="6">
        <v>5</v>
      </c>
      <c r="G166" s="8">
        <f>(D166/E166)*F166</f>
        <v>5</v>
      </c>
      <c r="H166" s="8">
        <v>5</v>
      </c>
      <c r="I166" s="8">
        <v>5</v>
      </c>
      <c r="J166" s="8">
        <f t="shared" si="8"/>
        <v>4.5</v>
      </c>
    </row>
    <row r="167" spans="1:10">
      <c r="A167" s="6">
        <v>8</v>
      </c>
      <c r="B167" s="1" t="s">
        <v>27</v>
      </c>
      <c r="C167" s="6" t="s">
        <v>28</v>
      </c>
      <c r="D167" s="14">
        <v>2</v>
      </c>
      <c r="E167" s="14">
        <v>2</v>
      </c>
      <c r="F167" s="6">
        <v>5</v>
      </c>
      <c r="G167" s="8">
        <f>(E167/D167)*F167</f>
        <v>5</v>
      </c>
      <c r="H167" s="8">
        <v>5</v>
      </c>
      <c r="I167" s="8">
        <v>5</v>
      </c>
      <c r="J167" s="8">
        <f t="shared" si="8"/>
        <v>4.5</v>
      </c>
    </row>
    <row r="168" spans="1:10">
      <c r="A168" s="6">
        <v>9</v>
      </c>
      <c r="B168" s="1" t="s">
        <v>29</v>
      </c>
      <c r="C168" s="6" t="s">
        <v>28</v>
      </c>
      <c r="D168" s="14">
        <v>1</v>
      </c>
      <c r="E168" s="14">
        <v>1</v>
      </c>
      <c r="F168" s="6">
        <v>5</v>
      </c>
      <c r="G168" s="8">
        <f>(D168/E168)*F168</f>
        <v>5</v>
      </c>
      <c r="H168" s="8">
        <v>5</v>
      </c>
      <c r="I168" s="8">
        <v>5</v>
      </c>
      <c r="J168" s="8">
        <f t="shared" si="8"/>
        <v>4.5</v>
      </c>
    </row>
    <row r="169" spans="1:10">
      <c r="A169" s="33" t="s">
        <v>30</v>
      </c>
      <c r="B169" s="34"/>
      <c r="C169" s="34"/>
      <c r="D169" s="34"/>
      <c r="E169" s="35"/>
      <c r="F169" s="15">
        <f>SUBTOTAL(9,F156:F168)</f>
        <v>100</v>
      </c>
      <c r="G169" s="16">
        <f>SUBTOTAL(9,G156:G168)</f>
        <v>83.505457013620415</v>
      </c>
      <c r="H169" s="16">
        <f>SUBTOTAL(9,H156:H168)</f>
        <v>83.505457013620415</v>
      </c>
      <c r="I169" s="16">
        <f>SUBTOTAL(9,I156:I168)</f>
        <v>83.505457013620415</v>
      </c>
      <c r="J169" s="17">
        <f t="shared" si="8"/>
        <v>3.7577455656129186</v>
      </c>
    </row>
    <row r="170" spans="1:10">
      <c r="D170" s="2"/>
      <c r="E170" s="2"/>
      <c r="G170" s="18">
        <f>(G169/F169)*4.5</f>
        <v>3.7577455656129186</v>
      </c>
      <c r="H170" s="19">
        <f>(H169/F169)*4.5</f>
        <v>3.7577455656129186</v>
      </c>
    </row>
    <row r="173" spans="1:10">
      <c r="A173" s="1" t="s">
        <v>39</v>
      </c>
      <c r="D173" s="2"/>
      <c r="E173" s="2"/>
    </row>
    <row r="174" spans="1:10" ht="60">
      <c r="A174" s="3" t="s">
        <v>1</v>
      </c>
      <c r="B174" s="3" t="s">
        <v>2</v>
      </c>
      <c r="C174" s="3" t="s">
        <v>3</v>
      </c>
      <c r="D174" s="4" t="s">
        <v>4</v>
      </c>
      <c r="E174" s="4" t="s">
        <v>5</v>
      </c>
      <c r="F174" s="5" t="s">
        <v>6</v>
      </c>
      <c r="G174" s="5" t="s">
        <v>7</v>
      </c>
      <c r="H174" s="5" t="s">
        <v>8</v>
      </c>
      <c r="I174" s="5" t="s">
        <v>9</v>
      </c>
      <c r="J174" s="5" t="s">
        <v>10</v>
      </c>
    </row>
    <row r="175" spans="1:10">
      <c r="A175" s="6">
        <v>1</v>
      </c>
      <c r="B175" s="1" t="s">
        <v>11</v>
      </c>
      <c r="C175" s="6" t="s">
        <v>12</v>
      </c>
      <c r="D175" s="20">
        <v>148.19999999999999</v>
      </c>
      <c r="E175" s="24">
        <v>156</v>
      </c>
      <c r="F175" s="6">
        <v>15</v>
      </c>
      <c r="G175" s="8">
        <f>(E175/D175)*F175</f>
        <v>15.789473684210529</v>
      </c>
      <c r="H175" s="8">
        <v>15.789473684210529</v>
      </c>
      <c r="I175" s="8">
        <v>15.789473684210529</v>
      </c>
      <c r="J175" s="8">
        <f>(I175/F175)*4.5</f>
        <v>4.7368421052631584</v>
      </c>
    </row>
    <row r="176" spans="1:10">
      <c r="A176" s="6">
        <v>2</v>
      </c>
      <c r="B176" s="1" t="s">
        <v>13</v>
      </c>
      <c r="C176" s="6" t="s">
        <v>12</v>
      </c>
      <c r="D176" s="9">
        <f>E175</f>
        <v>156</v>
      </c>
      <c r="E176" s="20">
        <v>139.40999999999997</v>
      </c>
      <c r="F176" s="6">
        <v>10</v>
      </c>
      <c r="G176" s="8">
        <f>((E176/D176)*F176)*(100/90)</f>
        <v>9.9294871794871771</v>
      </c>
      <c r="H176" s="8">
        <v>9.9294871794871771</v>
      </c>
      <c r="I176" s="8">
        <v>9.9294871794871771</v>
      </c>
      <c r="J176" s="8">
        <f>(I176/F176)*4.5</f>
        <v>4.4682692307692298</v>
      </c>
    </row>
    <row r="177" spans="1:10">
      <c r="A177" s="6">
        <v>3</v>
      </c>
      <c r="B177" s="1" t="s">
        <v>14</v>
      </c>
      <c r="C177" s="6" t="s">
        <v>15</v>
      </c>
      <c r="D177" s="25">
        <v>88305.920000000013</v>
      </c>
      <c r="E177" s="20">
        <v>139460.49</v>
      </c>
      <c r="F177" s="6">
        <v>10</v>
      </c>
      <c r="G177" s="8">
        <f>(E177/D177)*F177</f>
        <v>15.792881156778613</v>
      </c>
      <c r="H177" s="8">
        <v>15.792881156778613</v>
      </c>
      <c r="I177" s="8">
        <v>15.792881156778613</v>
      </c>
      <c r="J177" s="8">
        <f>(I177/F177)*4.5</f>
        <v>7.1067965205503763</v>
      </c>
    </row>
    <row r="178" spans="1:10">
      <c r="A178" s="27">
        <v>4</v>
      </c>
      <c r="B178" s="1" t="s">
        <v>16</v>
      </c>
      <c r="C178" s="27" t="s">
        <v>15</v>
      </c>
      <c r="D178" s="30">
        <f>E177</f>
        <v>139460.49</v>
      </c>
      <c r="E178" s="20">
        <v>61795.13</v>
      </c>
      <c r="F178" s="27">
        <v>35</v>
      </c>
      <c r="G178" s="8">
        <f>(E178/D178)*F178*1.15</f>
        <v>17.834828936138113</v>
      </c>
      <c r="H178" s="8">
        <v>17.834828936138113</v>
      </c>
      <c r="I178" s="8">
        <v>17.834828936138113</v>
      </c>
      <c r="J178" s="8">
        <f>(I178/F178)*4.5</f>
        <v>2.293049434646329</v>
      </c>
    </row>
    <row r="179" spans="1:10">
      <c r="A179" s="28"/>
      <c r="B179" s="1" t="s">
        <v>17</v>
      </c>
      <c r="C179" s="28"/>
      <c r="D179" s="31"/>
      <c r="E179" s="20">
        <v>43350.079999999994</v>
      </c>
      <c r="F179" s="28"/>
      <c r="G179" s="8">
        <f>(E179/D178)*F178*1</f>
        <v>10.879445497430849</v>
      </c>
      <c r="H179" s="8">
        <v>10.879445497430849</v>
      </c>
      <c r="I179" s="8">
        <v>10.879445497430849</v>
      </c>
      <c r="J179" s="8">
        <f>(I179/F178)*4.5</f>
        <v>1.3987858496696806</v>
      </c>
    </row>
    <row r="180" spans="1:10">
      <c r="A180" s="28"/>
      <c r="B180" s="1" t="s">
        <v>18</v>
      </c>
      <c r="C180" s="28"/>
      <c r="D180" s="31"/>
      <c r="E180" s="20">
        <v>24998.65</v>
      </c>
      <c r="F180" s="28"/>
      <c r="G180" s="8">
        <f>(E180/D178)*F178*0.9</f>
        <v>5.6464556735746463</v>
      </c>
      <c r="H180" s="8">
        <v>5.6464556735746463</v>
      </c>
      <c r="I180" s="8">
        <v>5.6464556735746463</v>
      </c>
      <c r="J180" s="8">
        <f>(I180/F178)*4.5</f>
        <v>0.72597287231674024</v>
      </c>
    </row>
    <row r="181" spans="1:10">
      <c r="A181" s="28"/>
      <c r="B181" s="1" t="s">
        <v>19</v>
      </c>
      <c r="C181" s="28"/>
      <c r="D181" s="31"/>
      <c r="E181" s="20">
        <v>7043.2000000000007</v>
      </c>
      <c r="F181" s="28"/>
      <c r="G181" s="8">
        <f>(E181/D178)*F178*0.65</f>
        <v>1.1489476338423881</v>
      </c>
      <c r="H181" s="8">
        <v>1.1489476338423881</v>
      </c>
      <c r="I181" s="8">
        <v>1.1489476338423881</v>
      </c>
      <c r="J181" s="8">
        <f>(I181/F178)*4.5</f>
        <v>0.14772183863687846</v>
      </c>
    </row>
    <row r="182" spans="1:10">
      <c r="A182" s="29"/>
      <c r="B182" s="1" t="s">
        <v>20</v>
      </c>
      <c r="C182" s="29"/>
      <c r="D182" s="32"/>
      <c r="E182" s="20">
        <v>2273.4299999999998</v>
      </c>
      <c r="F182" s="29"/>
      <c r="G182" s="8">
        <f>-1*((E182/D178)*F178)</f>
        <v>-0.57055621990142147</v>
      </c>
      <c r="H182" s="8">
        <v>-0.57055621990142147</v>
      </c>
      <c r="I182" s="8">
        <v>-0.57055621990142147</v>
      </c>
      <c r="J182" s="8">
        <f>(I182/F178)*4.5</f>
        <v>-7.3357228273039907E-2</v>
      </c>
    </row>
    <row r="183" spans="1:10">
      <c r="A183" s="6">
        <v>5</v>
      </c>
      <c r="B183" s="1" t="s">
        <v>21</v>
      </c>
      <c r="C183" s="1" t="s">
        <v>22</v>
      </c>
      <c r="D183" s="10">
        <f>E177</f>
        <v>139460.49</v>
      </c>
      <c r="E183" s="21">
        <v>139460.49</v>
      </c>
      <c r="F183" s="6">
        <v>5</v>
      </c>
      <c r="G183" s="11">
        <f>(E183/D183)*F183</f>
        <v>5</v>
      </c>
      <c r="H183" s="8">
        <v>5</v>
      </c>
      <c r="I183" s="8">
        <v>5</v>
      </c>
      <c r="J183" s="8">
        <f t="shared" ref="J183:J188" si="9">(I183/F183)*4.5</f>
        <v>4.5</v>
      </c>
    </row>
    <row r="184" spans="1:10">
      <c r="A184" s="6">
        <v>6</v>
      </c>
      <c r="B184" s="1" t="s">
        <v>23</v>
      </c>
      <c r="C184" s="6" t="s">
        <v>24</v>
      </c>
      <c r="D184" s="7">
        <v>69.920263560919693</v>
      </c>
      <c r="E184" s="12">
        <v>70.084581638390958</v>
      </c>
      <c r="F184" s="6">
        <v>10</v>
      </c>
      <c r="G184" s="8">
        <f>(D184/E184)*F184</f>
        <v>9.9765543185633767</v>
      </c>
      <c r="H184" s="8">
        <v>9.9765543185633767</v>
      </c>
      <c r="I184" s="8">
        <v>9.9765543185633767</v>
      </c>
      <c r="J184" s="8">
        <f t="shared" si="9"/>
        <v>4.4894494433535197</v>
      </c>
    </row>
    <row r="185" spans="1:10">
      <c r="A185" s="6">
        <v>7</v>
      </c>
      <c r="B185" s="1" t="s">
        <v>25</v>
      </c>
      <c r="C185" s="6" t="s">
        <v>26</v>
      </c>
      <c r="D185" s="13">
        <v>1</v>
      </c>
      <c r="E185" s="13">
        <v>1</v>
      </c>
      <c r="F185" s="6">
        <v>5</v>
      </c>
      <c r="G185" s="8">
        <f>(D185/E185)*F185</f>
        <v>5</v>
      </c>
      <c r="H185" s="8">
        <v>5</v>
      </c>
      <c r="I185" s="8">
        <v>5</v>
      </c>
      <c r="J185" s="8">
        <f t="shared" si="9"/>
        <v>4.5</v>
      </c>
    </row>
    <row r="186" spans="1:10">
      <c r="A186" s="6">
        <v>8</v>
      </c>
      <c r="B186" s="1" t="s">
        <v>27</v>
      </c>
      <c r="C186" s="6" t="s">
        <v>28</v>
      </c>
      <c r="D186" s="14">
        <v>2</v>
      </c>
      <c r="E186" s="14">
        <v>2</v>
      </c>
      <c r="F186" s="6">
        <v>5</v>
      </c>
      <c r="G186" s="8">
        <f>(E186/D186)*F186</f>
        <v>5</v>
      </c>
      <c r="H186" s="8">
        <v>5</v>
      </c>
      <c r="I186" s="8">
        <v>5</v>
      </c>
      <c r="J186" s="8">
        <f t="shared" si="9"/>
        <v>4.5</v>
      </c>
    </row>
    <row r="187" spans="1:10">
      <c r="A187" s="6">
        <v>9</v>
      </c>
      <c r="B187" s="1" t="s">
        <v>29</v>
      </c>
      <c r="C187" s="6" t="s">
        <v>28</v>
      </c>
      <c r="D187" s="14">
        <v>1</v>
      </c>
      <c r="E187" s="14">
        <v>1</v>
      </c>
      <c r="F187" s="6">
        <v>5</v>
      </c>
      <c r="G187" s="8">
        <f>(D187/E187)*F187</f>
        <v>5</v>
      </c>
      <c r="H187" s="8">
        <v>5</v>
      </c>
      <c r="I187" s="8">
        <v>5</v>
      </c>
      <c r="J187" s="8">
        <f t="shared" si="9"/>
        <v>4.5</v>
      </c>
    </row>
    <row r="188" spans="1:10">
      <c r="A188" s="33" t="s">
        <v>30</v>
      </c>
      <c r="B188" s="34"/>
      <c r="C188" s="34"/>
      <c r="D188" s="34"/>
      <c r="E188" s="35"/>
      <c r="F188" s="15">
        <f>SUBTOTAL(9,F175:F187)</f>
        <v>100</v>
      </c>
      <c r="G188" s="16">
        <f>SUBTOTAL(9,G175:G187)</f>
        <v>106.42751786012427</v>
      </c>
      <c r="H188" s="16">
        <f>SUBTOTAL(9,H175:H187)</f>
        <v>106.42751786012427</v>
      </c>
      <c r="I188" s="16">
        <f>SUBTOTAL(9,I175:I187)</f>
        <v>106.42751786012427</v>
      </c>
      <c r="J188" s="17">
        <f t="shared" si="9"/>
        <v>4.7892383037055923</v>
      </c>
    </row>
    <row r="189" spans="1:10">
      <c r="D189" s="2"/>
      <c r="E189" s="2"/>
      <c r="G189" s="18">
        <f>(G188/F188)*4.5</f>
        <v>4.7892383037055923</v>
      </c>
      <c r="H189" s="19">
        <f>(H188/F188)*4.5</f>
        <v>4.7892383037055923</v>
      </c>
    </row>
    <row r="192" spans="1:10">
      <c r="A192" s="1" t="s">
        <v>40</v>
      </c>
      <c r="D192" s="2"/>
      <c r="E192" s="2"/>
    </row>
    <row r="193" spans="1:10" ht="60">
      <c r="A193" s="3" t="s">
        <v>1</v>
      </c>
      <c r="B193" s="3" t="s">
        <v>2</v>
      </c>
      <c r="C193" s="3" t="s">
        <v>3</v>
      </c>
      <c r="D193" s="4" t="s">
        <v>4</v>
      </c>
      <c r="E193" s="4" t="s">
        <v>5</v>
      </c>
      <c r="F193" s="5" t="s">
        <v>6</v>
      </c>
      <c r="G193" s="5" t="s">
        <v>7</v>
      </c>
      <c r="H193" s="5" t="s">
        <v>8</v>
      </c>
      <c r="I193" s="5" t="s">
        <v>9</v>
      </c>
      <c r="J193" s="5" t="s">
        <v>10</v>
      </c>
    </row>
    <row r="194" spans="1:10">
      <c r="A194" s="6">
        <v>1</v>
      </c>
      <c r="B194" s="1" t="s">
        <v>11</v>
      </c>
      <c r="C194" s="6" t="s">
        <v>12</v>
      </c>
      <c r="D194" s="20">
        <v>227.04999999999998</v>
      </c>
      <c r="E194" s="24">
        <v>238</v>
      </c>
      <c r="F194" s="6">
        <v>15</v>
      </c>
      <c r="G194" s="8">
        <f>(E194/D194)*F194</f>
        <v>15.723408940761948</v>
      </c>
      <c r="H194" s="8">
        <v>15.723408940761948</v>
      </c>
      <c r="I194" s="8">
        <v>15.723408940761948</v>
      </c>
      <c r="J194" s="8">
        <f>(I194/F194)*4.5</f>
        <v>4.7170226822285839</v>
      </c>
    </row>
    <row r="195" spans="1:10">
      <c r="A195" s="6">
        <v>2</v>
      </c>
      <c r="B195" s="1" t="s">
        <v>13</v>
      </c>
      <c r="C195" s="6" t="s">
        <v>12</v>
      </c>
      <c r="D195" s="9">
        <f>E194</f>
        <v>238</v>
      </c>
      <c r="E195" s="20">
        <v>228.75899999999996</v>
      </c>
      <c r="F195" s="6">
        <v>10</v>
      </c>
      <c r="G195" s="8">
        <f>((E195/D195)*F195)*(100/90)</f>
        <v>10.679691876750697</v>
      </c>
      <c r="H195" s="8">
        <v>10.679691876750697</v>
      </c>
      <c r="I195" s="8">
        <v>10.679691876750697</v>
      </c>
      <c r="J195" s="8">
        <f>(I195/F195)*4.5</f>
        <v>4.8058613445378136</v>
      </c>
    </row>
    <row r="196" spans="1:10">
      <c r="A196" s="6">
        <v>3</v>
      </c>
      <c r="B196" s="1" t="s">
        <v>14</v>
      </c>
      <c r="C196" s="6" t="s">
        <v>15</v>
      </c>
      <c r="D196" s="25">
        <v>140680.94</v>
      </c>
      <c r="E196" s="20">
        <v>277475.52999999997</v>
      </c>
      <c r="F196" s="6">
        <v>10</v>
      </c>
      <c r="G196" s="8">
        <f>(E196/D196)*F196</f>
        <v>19.723747225459253</v>
      </c>
      <c r="H196" s="8">
        <v>19.723747225459253</v>
      </c>
      <c r="I196" s="8">
        <v>19.723747225459253</v>
      </c>
      <c r="J196" s="8">
        <f>(I196/F196)*4.5</f>
        <v>8.8756862514566635</v>
      </c>
    </row>
    <row r="197" spans="1:10">
      <c r="A197" s="27">
        <v>4</v>
      </c>
      <c r="B197" s="1" t="s">
        <v>16</v>
      </c>
      <c r="C197" s="27" t="s">
        <v>15</v>
      </c>
      <c r="D197" s="30">
        <f>E196</f>
        <v>277475.52999999997</v>
      </c>
      <c r="E197" s="20">
        <v>107646.45999999998</v>
      </c>
      <c r="F197" s="27">
        <v>35</v>
      </c>
      <c r="G197" s="8">
        <f>(E197/D197)*F197*1.15</f>
        <v>15.614962569852553</v>
      </c>
      <c r="H197" s="8">
        <v>15.614962569852553</v>
      </c>
      <c r="I197" s="8">
        <v>15.614962569852553</v>
      </c>
      <c r="J197" s="8">
        <f>(I197/F197)*4.5</f>
        <v>2.0076380446953284</v>
      </c>
    </row>
    <row r="198" spans="1:10">
      <c r="A198" s="28"/>
      <c r="B198" s="1" t="s">
        <v>17</v>
      </c>
      <c r="C198" s="28"/>
      <c r="D198" s="31"/>
      <c r="E198" s="20">
        <v>97896.530000000028</v>
      </c>
      <c r="F198" s="28"/>
      <c r="G198" s="8">
        <f>(E198/D197)*F197*1</f>
        <v>12.34839897413657</v>
      </c>
      <c r="H198" s="8">
        <v>12.34839897413657</v>
      </c>
      <c r="I198" s="8">
        <v>12.34839897413657</v>
      </c>
      <c r="J198" s="8">
        <f>(I198/F197)*4.5</f>
        <v>1.5876512966747018</v>
      </c>
    </row>
    <row r="199" spans="1:10">
      <c r="A199" s="28"/>
      <c r="B199" s="1" t="s">
        <v>18</v>
      </c>
      <c r="C199" s="28"/>
      <c r="D199" s="31"/>
      <c r="E199" s="20">
        <v>36965.839999999997</v>
      </c>
      <c r="F199" s="28"/>
      <c r="G199" s="8">
        <f>(E199/D197)*F197*0.9</f>
        <v>4.1964924258366141</v>
      </c>
      <c r="H199" s="8">
        <v>4.1964924258366141</v>
      </c>
      <c r="I199" s="8">
        <v>4.1964924258366141</v>
      </c>
      <c r="J199" s="8">
        <f>(I199/F197)*4.5</f>
        <v>0.53954902617899325</v>
      </c>
    </row>
    <row r="200" spans="1:10">
      <c r="A200" s="28"/>
      <c r="B200" s="1" t="s">
        <v>19</v>
      </c>
      <c r="C200" s="28"/>
      <c r="D200" s="31"/>
      <c r="E200" s="20">
        <v>24429.57</v>
      </c>
      <c r="F200" s="28"/>
      <c r="G200" s="8">
        <f>(E200/D197)*F197*0.65</f>
        <v>2.0029611890461121</v>
      </c>
      <c r="H200" s="8">
        <v>2.0029611890461121</v>
      </c>
      <c r="I200" s="8">
        <v>2.0029611890461121</v>
      </c>
      <c r="J200" s="8">
        <f>(I200/F197)*4.5</f>
        <v>0.25752358144878584</v>
      </c>
    </row>
    <row r="201" spans="1:10">
      <c r="A201" s="29"/>
      <c r="B201" s="1" t="s">
        <v>20</v>
      </c>
      <c r="C201" s="29"/>
      <c r="D201" s="32"/>
      <c r="E201" s="20">
        <v>10537.13</v>
      </c>
      <c r="F201" s="29"/>
      <c r="G201" s="8">
        <f>-1*((E201/D197)*F197)</f>
        <v>-1.3291245898332007</v>
      </c>
      <c r="H201" s="8">
        <v>-1.3291245898332007</v>
      </c>
      <c r="I201" s="8">
        <v>-1.3291245898332007</v>
      </c>
      <c r="J201" s="8">
        <f>(I201/F197)*4.5</f>
        <v>-0.17088744726426866</v>
      </c>
    </row>
    <row r="202" spans="1:10">
      <c r="A202" s="6">
        <v>5</v>
      </c>
      <c r="B202" s="1" t="s">
        <v>21</v>
      </c>
      <c r="C202" s="1" t="s">
        <v>22</v>
      </c>
      <c r="D202" s="10">
        <f>E196</f>
        <v>277475.52999999997</v>
      </c>
      <c r="E202" s="21">
        <v>277475.52999999997</v>
      </c>
      <c r="F202" s="6">
        <v>5</v>
      </c>
      <c r="G202" s="11">
        <f>(E202/D202)*F202</f>
        <v>5</v>
      </c>
      <c r="H202" s="8">
        <v>5</v>
      </c>
      <c r="I202" s="8">
        <v>5</v>
      </c>
      <c r="J202" s="8">
        <f t="shared" ref="J202:J207" si="10">(I202/F202)*4.5</f>
        <v>4.5</v>
      </c>
    </row>
    <row r="203" spans="1:10">
      <c r="A203" s="6">
        <v>6</v>
      </c>
      <c r="B203" s="1" t="s">
        <v>23</v>
      </c>
      <c r="C203" s="6" t="s">
        <v>24</v>
      </c>
      <c r="D203" s="7">
        <v>64.093117354852879</v>
      </c>
      <c r="E203" s="12">
        <v>64.093117354852879</v>
      </c>
      <c r="F203" s="6">
        <v>10</v>
      </c>
      <c r="G203" s="8">
        <f>(D203/E203)*F203</f>
        <v>10</v>
      </c>
      <c r="H203" s="8">
        <v>10</v>
      </c>
      <c r="I203" s="8">
        <v>10</v>
      </c>
      <c r="J203" s="8">
        <f t="shared" si="10"/>
        <v>4.5</v>
      </c>
    </row>
    <row r="204" spans="1:10">
      <c r="A204" s="6">
        <v>7</v>
      </c>
      <c r="B204" s="1" t="s">
        <v>25</v>
      </c>
      <c r="C204" s="6" t="s">
        <v>26</v>
      </c>
      <c r="D204" s="13">
        <v>1</v>
      </c>
      <c r="E204" s="13">
        <v>1</v>
      </c>
      <c r="F204" s="6">
        <v>5</v>
      </c>
      <c r="G204" s="8">
        <f>(D204/E204)*F204</f>
        <v>5</v>
      </c>
      <c r="H204" s="8">
        <v>5</v>
      </c>
      <c r="I204" s="8">
        <v>5</v>
      </c>
      <c r="J204" s="8">
        <f t="shared" si="10"/>
        <v>4.5</v>
      </c>
    </row>
    <row r="205" spans="1:10">
      <c r="A205" s="6">
        <v>8</v>
      </c>
      <c r="B205" s="1" t="s">
        <v>27</v>
      </c>
      <c r="C205" s="6" t="s">
        <v>28</v>
      </c>
      <c r="D205" s="14">
        <v>2</v>
      </c>
      <c r="E205" s="14">
        <v>2</v>
      </c>
      <c r="F205" s="6">
        <v>5</v>
      </c>
      <c r="G205" s="8">
        <f>(E205/D205)*F205</f>
        <v>5</v>
      </c>
      <c r="H205" s="8">
        <v>5</v>
      </c>
      <c r="I205" s="8">
        <v>5</v>
      </c>
      <c r="J205" s="8">
        <f t="shared" si="10"/>
        <v>4.5</v>
      </c>
    </row>
    <row r="206" spans="1:10">
      <c r="A206" s="6">
        <v>9</v>
      </c>
      <c r="B206" s="1" t="s">
        <v>29</v>
      </c>
      <c r="C206" s="6" t="s">
        <v>28</v>
      </c>
      <c r="D206" s="14">
        <v>1</v>
      </c>
      <c r="E206" s="14">
        <v>1</v>
      </c>
      <c r="F206" s="6">
        <v>5</v>
      </c>
      <c r="G206" s="8">
        <f>(D206/E206)*F206</f>
        <v>5</v>
      </c>
      <c r="H206" s="8">
        <v>5</v>
      </c>
      <c r="I206" s="8">
        <v>5</v>
      </c>
      <c r="J206" s="8">
        <f t="shared" si="10"/>
        <v>4.5</v>
      </c>
    </row>
    <row r="207" spans="1:10">
      <c r="A207" s="33" t="s">
        <v>30</v>
      </c>
      <c r="B207" s="34"/>
      <c r="C207" s="34"/>
      <c r="D207" s="34"/>
      <c r="E207" s="35"/>
      <c r="F207" s="15">
        <f>SUBTOTAL(9,F194:F206)</f>
        <v>100</v>
      </c>
      <c r="G207" s="16">
        <f>SUBTOTAL(9,G194:G206)</f>
        <v>108.96053861201055</v>
      </c>
      <c r="H207" s="16">
        <f>SUBTOTAL(9,H194:H206)</f>
        <v>108.96053861201055</v>
      </c>
      <c r="I207" s="16">
        <f>SUBTOTAL(9,I194:I206)</f>
        <v>108.96053861201055</v>
      </c>
      <c r="J207" s="17">
        <f t="shared" si="10"/>
        <v>4.9032242375404751</v>
      </c>
    </row>
    <row r="208" spans="1:10">
      <c r="D208" s="2"/>
      <c r="E208" s="2"/>
      <c r="G208" s="18">
        <f>(G207/F207)*4.5</f>
        <v>4.9032242375404751</v>
      </c>
      <c r="H208" s="19">
        <f>(H207/F207)*4.5</f>
        <v>4.9032242375404751</v>
      </c>
    </row>
    <row r="211" spans="1:10">
      <c r="A211" s="1" t="s">
        <v>41</v>
      </c>
      <c r="D211" s="2"/>
      <c r="E211" s="2"/>
    </row>
    <row r="212" spans="1:10" ht="60">
      <c r="A212" s="3" t="s">
        <v>1</v>
      </c>
      <c r="B212" s="3" t="s">
        <v>2</v>
      </c>
      <c r="C212" s="3" t="s">
        <v>3</v>
      </c>
      <c r="D212" s="4" t="s">
        <v>4</v>
      </c>
      <c r="E212" s="4" t="s">
        <v>5</v>
      </c>
      <c r="F212" s="5" t="s">
        <v>6</v>
      </c>
      <c r="G212" s="5" t="s">
        <v>7</v>
      </c>
      <c r="H212" s="5" t="s">
        <v>8</v>
      </c>
      <c r="I212" s="5" t="s">
        <v>9</v>
      </c>
      <c r="J212" s="5" t="s">
        <v>10</v>
      </c>
    </row>
    <row r="213" spans="1:10">
      <c r="A213" s="6">
        <v>1</v>
      </c>
      <c r="B213" s="1" t="s">
        <v>11</v>
      </c>
      <c r="C213" s="6" t="s">
        <v>12</v>
      </c>
      <c r="D213" s="20">
        <v>176.7</v>
      </c>
      <c r="E213" s="24">
        <v>185</v>
      </c>
      <c r="F213" s="6">
        <v>15</v>
      </c>
      <c r="G213" s="8">
        <f>(E213/D213)*F213</f>
        <v>15.704584040747031</v>
      </c>
      <c r="H213" s="8">
        <v>15.704584040747031</v>
      </c>
      <c r="I213" s="8">
        <v>15.704584040747031</v>
      </c>
      <c r="J213" s="8">
        <f>(I213/F213)*4.5</f>
        <v>4.7113752122241088</v>
      </c>
    </row>
    <row r="214" spans="1:10">
      <c r="A214" s="6">
        <v>2</v>
      </c>
      <c r="B214" s="1" t="s">
        <v>13</v>
      </c>
      <c r="C214" s="6" t="s">
        <v>12</v>
      </c>
      <c r="D214" s="9">
        <f>E213</f>
        <v>185</v>
      </c>
      <c r="E214" s="20">
        <v>136.28</v>
      </c>
      <c r="F214" s="6">
        <v>10</v>
      </c>
      <c r="G214" s="8">
        <f>((E214/D214)*F214)*(100/90)</f>
        <v>8.1849849849849861</v>
      </c>
      <c r="H214" s="8">
        <v>8.1849849849849861</v>
      </c>
      <c r="I214" s="8">
        <v>8.1849849849849861</v>
      </c>
      <c r="J214" s="8">
        <f>(I214/F214)*4.5</f>
        <v>3.6832432432432438</v>
      </c>
    </row>
    <row r="215" spans="1:10">
      <c r="A215" s="6">
        <v>3</v>
      </c>
      <c r="B215" s="1" t="s">
        <v>14</v>
      </c>
      <c r="C215" s="6" t="s">
        <v>15</v>
      </c>
      <c r="D215" s="25">
        <v>94372.239999999991</v>
      </c>
      <c r="E215" s="20">
        <v>139541.63999999998</v>
      </c>
      <c r="F215" s="6">
        <v>10</v>
      </c>
      <c r="G215" s="8">
        <f>(E215/D215)*F215</f>
        <v>14.786301564951728</v>
      </c>
      <c r="H215" s="8">
        <v>14.786301564951728</v>
      </c>
      <c r="I215" s="8">
        <v>14.786301564951728</v>
      </c>
      <c r="J215" s="8">
        <f>(I215/F215)*4.5</f>
        <v>6.6538357042282774</v>
      </c>
    </row>
    <row r="216" spans="1:10">
      <c r="A216" s="27">
        <v>4</v>
      </c>
      <c r="B216" s="1" t="s">
        <v>16</v>
      </c>
      <c r="C216" s="27" t="s">
        <v>15</v>
      </c>
      <c r="D216" s="30">
        <f>E215</f>
        <v>139541.63999999998</v>
      </c>
      <c r="E216" s="20">
        <v>90834.669999999969</v>
      </c>
      <c r="F216" s="27">
        <v>35</v>
      </c>
      <c r="G216" s="8">
        <f>(E216/D216)*F216*1.15</f>
        <v>26.200748876822708</v>
      </c>
      <c r="H216" s="8">
        <v>26.200748876822708</v>
      </c>
      <c r="I216" s="8">
        <v>26.200748876822708</v>
      </c>
      <c r="J216" s="8">
        <f>(I216/F216)*4.5</f>
        <v>3.3686677127343483</v>
      </c>
    </row>
    <row r="217" spans="1:10">
      <c r="A217" s="28"/>
      <c r="B217" s="1" t="s">
        <v>17</v>
      </c>
      <c r="C217" s="28"/>
      <c r="D217" s="31"/>
      <c r="E217" s="20">
        <v>38243.209999999992</v>
      </c>
      <c r="F217" s="28"/>
      <c r="G217" s="8">
        <f>(E217/D216)*F216*1</f>
        <v>9.5922073869849882</v>
      </c>
      <c r="H217" s="8">
        <v>9.5922073869849882</v>
      </c>
      <c r="I217" s="8">
        <v>9.5922073869849882</v>
      </c>
      <c r="J217" s="8">
        <f>(I217/F216)*4.5</f>
        <v>1.23328380689807</v>
      </c>
    </row>
    <row r="218" spans="1:10">
      <c r="A218" s="28"/>
      <c r="B218" s="1" t="s">
        <v>18</v>
      </c>
      <c r="C218" s="28"/>
      <c r="D218" s="31"/>
      <c r="E218" s="20">
        <v>4653.4700000000012</v>
      </c>
      <c r="F218" s="28"/>
      <c r="G218" s="8">
        <f>(E218/D216)*F216*0.9</f>
        <v>1.0504699887431452</v>
      </c>
      <c r="H218" s="8">
        <v>1.0504699887431452</v>
      </c>
      <c r="I218" s="8">
        <v>1.0504699887431452</v>
      </c>
      <c r="J218" s="8">
        <f>(I218/F216)*4.5</f>
        <v>0.13506042712411867</v>
      </c>
    </row>
    <row r="219" spans="1:10">
      <c r="A219" s="28"/>
      <c r="B219" s="1" t="s">
        <v>19</v>
      </c>
      <c r="C219" s="28"/>
      <c r="D219" s="31"/>
      <c r="E219" s="20">
        <v>4292.82</v>
      </c>
      <c r="F219" s="28"/>
      <c r="G219" s="8">
        <f>(E219/D216)*F216*0.65</f>
        <v>0.69987463956995211</v>
      </c>
      <c r="H219" s="8">
        <v>0.69987463956995211</v>
      </c>
      <c r="I219" s="8">
        <v>0.69987463956995211</v>
      </c>
      <c r="J219" s="8">
        <f>(I219/F216)*4.5</f>
        <v>8.9983882230422418E-2</v>
      </c>
    </row>
    <row r="220" spans="1:10">
      <c r="A220" s="29"/>
      <c r="B220" s="1" t="s">
        <v>20</v>
      </c>
      <c r="C220" s="29"/>
      <c r="D220" s="32"/>
      <c r="E220" s="20">
        <v>1517.47</v>
      </c>
      <c r="F220" s="29"/>
      <c r="G220" s="8">
        <f>-1*((E220/D216)*F216)</f>
        <v>-0.38061362902141616</v>
      </c>
      <c r="H220" s="8">
        <v>-0.38061362902141616</v>
      </c>
      <c r="I220" s="8">
        <v>-0.38061362902141616</v>
      </c>
      <c r="J220" s="8">
        <f>(I220/F216)*4.5</f>
        <v>-4.8936038017039218E-2</v>
      </c>
    </row>
    <row r="221" spans="1:10">
      <c r="A221" s="6">
        <v>5</v>
      </c>
      <c r="B221" s="1" t="s">
        <v>21</v>
      </c>
      <c r="C221" s="1" t="s">
        <v>22</v>
      </c>
      <c r="D221" s="10">
        <f>E215</f>
        <v>139541.63999999998</v>
      </c>
      <c r="E221" s="21">
        <v>139541.63999999998</v>
      </c>
      <c r="F221" s="6">
        <v>5</v>
      </c>
      <c r="G221" s="11">
        <f>(E221/D221)*F221</f>
        <v>5</v>
      </c>
      <c r="H221" s="8">
        <v>5</v>
      </c>
      <c r="I221" s="8">
        <v>5</v>
      </c>
      <c r="J221" s="8">
        <f t="shared" ref="J221:J226" si="11">(I221/F221)*4.5</f>
        <v>4.5</v>
      </c>
    </row>
    <row r="222" spans="1:10">
      <c r="A222" s="6">
        <v>6</v>
      </c>
      <c r="B222" s="1" t="s">
        <v>23</v>
      </c>
      <c r="C222" s="6" t="s">
        <v>24</v>
      </c>
      <c r="D222" s="7">
        <v>66.83813637859636</v>
      </c>
      <c r="E222" s="12">
        <v>69.081832317744002</v>
      </c>
      <c r="F222" s="6">
        <v>10</v>
      </c>
      <c r="G222" s="8">
        <f>(D222/E222)*F222</f>
        <v>9.675211866293921</v>
      </c>
      <c r="H222" s="8">
        <v>9.675211866293921</v>
      </c>
      <c r="I222" s="8">
        <v>9.675211866293921</v>
      </c>
      <c r="J222" s="8">
        <f t="shared" si="11"/>
        <v>4.3538453398322643</v>
      </c>
    </row>
    <row r="223" spans="1:10">
      <c r="A223" s="6">
        <v>7</v>
      </c>
      <c r="B223" s="1" t="s">
        <v>25</v>
      </c>
      <c r="C223" s="6" t="s">
        <v>26</v>
      </c>
      <c r="D223" s="13">
        <v>1</v>
      </c>
      <c r="E223" s="13">
        <v>1</v>
      </c>
      <c r="F223" s="6">
        <v>5</v>
      </c>
      <c r="G223" s="8">
        <f>(D223/E223)*F223</f>
        <v>5</v>
      </c>
      <c r="H223" s="8">
        <v>5</v>
      </c>
      <c r="I223" s="8">
        <v>5</v>
      </c>
      <c r="J223" s="8">
        <f t="shared" si="11"/>
        <v>4.5</v>
      </c>
    </row>
    <row r="224" spans="1:10">
      <c r="A224" s="6">
        <v>8</v>
      </c>
      <c r="B224" s="1" t="s">
        <v>27</v>
      </c>
      <c r="C224" s="6" t="s">
        <v>28</v>
      </c>
      <c r="D224" s="14">
        <v>2</v>
      </c>
      <c r="E224" s="14">
        <v>2</v>
      </c>
      <c r="F224" s="6">
        <v>5</v>
      </c>
      <c r="G224" s="8">
        <f>(E224/D224)*F224</f>
        <v>5</v>
      </c>
      <c r="H224" s="8">
        <v>5</v>
      </c>
      <c r="I224" s="8">
        <v>5</v>
      </c>
      <c r="J224" s="8">
        <f t="shared" si="11"/>
        <v>4.5</v>
      </c>
    </row>
    <row r="225" spans="1:10">
      <c r="A225" s="6">
        <v>9</v>
      </c>
      <c r="B225" s="1" t="s">
        <v>29</v>
      </c>
      <c r="C225" s="6" t="s">
        <v>28</v>
      </c>
      <c r="D225" s="14">
        <v>1</v>
      </c>
      <c r="E225" s="14">
        <v>1</v>
      </c>
      <c r="F225" s="6">
        <v>5</v>
      </c>
      <c r="G225" s="8">
        <f>(D225/E225)*F225</f>
        <v>5</v>
      </c>
      <c r="H225" s="8">
        <v>5</v>
      </c>
      <c r="I225" s="8">
        <v>5</v>
      </c>
      <c r="J225" s="8">
        <f t="shared" si="11"/>
        <v>4.5</v>
      </c>
    </row>
    <row r="226" spans="1:10">
      <c r="A226" s="33" t="s">
        <v>30</v>
      </c>
      <c r="B226" s="34"/>
      <c r="C226" s="34"/>
      <c r="D226" s="34"/>
      <c r="E226" s="35"/>
      <c r="F226" s="15">
        <f>SUBTOTAL(9,F213:F225)</f>
        <v>100</v>
      </c>
      <c r="G226" s="16">
        <f>SUBTOTAL(9,G213:G225)</f>
        <v>105.51376972007706</v>
      </c>
      <c r="H226" s="16">
        <f>SUBTOTAL(9,H213:H225)</f>
        <v>105.51376972007706</v>
      </c>
      <c r="I226" s="16">
        <f>SUBTOTAL(9,I213:I225)</f>
        <v>105.51376972007706</v>
      </c>
      <c r="J226" s="17">
        <f t="shared" si="11"/>
        <v>4.7481196374034678</v>
      </c>
    </row>
    <row r="227" spans="1:10">
      <c r="D227" s="2"/>
      <c r="E227" s="2"/>
      <c r="G227" s="18">
        <f>(G226/F226)*4.5</f>
        <v>4.7481196374034678</v>
      </c>
      <c r="H227" s="19">
        <f>(H226/F226)*4.5</f>
        <v>4.7481196374034678</v>
      </c>
    </row>
    <row r="230" spans="1:10">
      <c r="A230" s="1" t="s">
        <v>42</v>
      </c>
      <c r="D230" s="2"/>
      <c r="E230" s="2"/>
    </row>
    <row r="231" spans="1:10" ht="60">
      <c r="A231" s="3" t="s">
        <v>1</v>
      </c>
      <c r="B231" s="3" t="s">
        <v>2</v>
      </c>
      <c r="C231" s="3" t="s">
        <v>3</v>
      </c>
      <c r="D231" s="4" t="s">
        <v>4</v>
      </c>
      <c r="E231" s="4" t="s">
        <v>5</v>
      </c>
      <c r="F231" s="5" t="s">
        <v>6</v>
      </c>
      <c r="G231" s="5" t="s">
        <v>7</v>
      </c>
      <c r="H231" s="5" t="s">
        <v>8</v>
      </c>
      <c r="I231" s="5" t="s">
        <v>9</v>
      </c>
      <c r="J231" s="5" t="s">
        <v>10</v>
      </c>
    </row>
    <row r="232" spans="1:10">
      <c r="A232" s="6">
        <v>1</v>
      </c>
      <c r="B232" s="1" t="s">
        <v>11</v>
      </c>
      <c r="C232" s="6" t="s">
        <v>12</v>
      </c>
      <c r="D232" s="20">
        <v>179.07499999999999</v>
      </c>
      <c r="E232" s="24">
        <v>189</v>
      </c>
      <c r="F232" s="6">
        <v>15</v>
      </c>
      <c r="G232" s="8">
        <f>(E232/D232)*F232</f>
        <v>15.831355577272095</v>
      </c>
      <c r="H232" s="8">
        <v>15.831355577272095</v>
      </c>
      <c r="I232" s="8">
        <v>15.831355577272095</v>
      </c>
      <c r="J232" s="8">
        <f>(I232/F232)*4.5</f>
        <v>4.7494066731816282</v>
      </c>
    </row>
    <row r="233" spans="1:10">
      <c r="A233" s="6">
        <v>2</v>
      </c>
      <c r="B233" s="1" t="s">
        <v>13</v>
      </c>
      <c r="C233" s="6" t="s">
        <v>12</v>
      </c>
      <c r="D233" s="9">
        <f>E232</f>
        <v>189</v>
      </c>
      <c r="E233" s="20">
        <v>156.38999999999996</v>
      </c>
      <c r="F233" s="6">
        <v>10</v>
      </c>
      <c r="G233" s="8">
        <f>((E233/D233)*F233)*(100/90)</f>
        <v>9.1940035273368572</v>
      </c>
      <c r="H233" s="8">
        <v>9.1940035273368572</v>
      </c>
      <c r="I233" s="8">
        <v>9.1940035273368572</v>
      </c>
      <c r="J233" s="8">
        <f>(I233/F233)*4.5</f>
        <v>4.1373015873015859</v>
      </c>
    </row>
    <row r="234" spans="1:10">
      <c r="A234" s="6">
        <v>3</v>
      </c>
      <c r="B234" s="1" t="s">
        <v>14</v>
      </c>
      <c r="C234" s="6" t="s">
        <v>15</v>
      </c>
      <c r="D234" s="25">
        <v>113461.92</v>
      </c>
      <c r="E234" s="20">
        <v>130335.3</v>
      </c>
      <c r="F234" s="6">
        <v>10</v>
      </c>
      <c r="G234" s="8">
        <f>(E234/D234)*F234</f>
        <v>11.487140355107687</v>
      </c>
      <c r="H234" s="8">
        <v>11.487140355107687</v>
      </c>
      <c r="I234" s="8">
        <v>11.487140355107687</v>
      </c>
      <c r="J234" s="8">
        <f>(I234/F234)*4.5</f>
        <v>5.1692131597984599</v>
      </c>
    </row>
    <row r="235" spans="1:10">
      <c r="A235" s="27">
        <v>4</v>
      </c>
      <c r="B235" s="1" t="s">
        <v>16</v>
      </c>
      <c r="C235" s="27" t="s">
        <v>15</v>
      </c>
      <c r="D235" s="30">
        <f>E234</f>
        <v>130335.3</v>
      </c>
      <c r="E235" s="20">
        <v>25539.759999999998</v>
      </c>
      <c r="F235" s="27">
        <v>35</v>
      </c>
      <c r="G235" s="8">
        <f>(E235/D235)*F235*1.15</f>
        <v>7.8871598101205107</v>
      </c>
      <c r="H235" s="8">
        <v>7.8871598101205107</v>
      </c>
      <c r="I235" s="8">
        <v>7.8871598101205107</v>
      </c>
      <c r="J235" s="8">
        <f>(I235/F235)*4.5</f>
        <v>1.0140634041583514</v>
      </c>
    </row>
    <row r="236" spans="1:10">
      <c r="A236" s="28"/>
      <c r="B236" s="1" t="s">
        <v>17</v>
      </c>
      <c r="C236" s="28"/>
      <c r="D236" s="31"/>
      <c r="E236" s="20">
        <v>35558.74</v>
      </c>
      <c r="F236" s="28"/>
      <c r="G236" s="8">
        <f>(E236/D235)*F235*1</f>
        <v>9.5488781627080286</v>
      </c>
      <c r="H236" s="8">
        <v>9.5488781627080286</v>
      </c>
      <c r="I236" s="8">
        <v>9.5488781627080286</v>
      </c>
      <c r="J236" s="8">
        <f>(I236/F235)*4.5</f>
        <v>1.2277129066338894</v>
      </c>
    </row>
    <row r="237" spans="1:10">
      <c r="A237" s="28"/>
      <c r="B237" s="1" t="s">
        <v>18</v>
      </c>
      <c r="C237" s="28"/>
      <c r="D237" s="31"/>
      <c r="E237" s="20">
        <v>31001.320000000007</v>
      </c>
      <c r="F237" s="28"/>
      <c r="G237" s="8">
        <f>(E237/D235)*F235*0.9</f>
        <v>7.4925333351747403</v>
      </c>
      <c r="H237" s="8">
        <v>7.4925333351747403</v>
      </c>
      <c r="I237" s="8">
        <v>7.4925333351747403</v>
      </c>
      <c r="J237" s="8">
        <f>(I237/F235)*4.5</f>
        <v>0.96332571452246651</v>
      </c>
    </row>
    <row r="238" spans="1:10">
      <c r="A238" s="28"/>
      <c r="B238" s="1" t="s">
        <v>19</v>
      </c>
      <c r="C238" s="28"/>
      <c r="D238" s="31"/>
      <c r="E238" s="20">
        <v>26081.39</v>
      </c>
      <c r="F238" s="28"/>
      <c r="G238" s="8">
        <f>(E238/D235)*F235*0.65</f>
        <v>4.5525012985737554</v>
      </c>
      <c r="H238" s="8">
        <v>4.5525012985737554</v>
      </c>
      <c r="I238" s="8">
        <v>4.5525012985737554</v>
      </c>
      <c r="J238" s="8">
        <f>(I238/F235)*4.5</f>
        <v>0.58532159553091134</v>
      </c>
    </row>
    <row r="239" spans="1:10">
      <c r="A239" s="29"/>
      <c r="B239" s="1" t="s">
        <v>20</v>
      </c>
      <c r="C239" s="29"/>
      <c r="D239" s="32"/>
      <c r="E239" s="20">
        <v>12154.089999999998</v>
      </c>
      <c r="F239" s="29"/>
      <c r="G239" s="8">
        <f>-1*((E239/D235)*F235)</f>
        <v>-3.2638368116695933</v>
      </c>
      <c r="H239" s="8">
        <v>-3.2638368116695933</v>
      </c>
      <c r="I239" s="8">
        <v>-3.2638368116695933</v>
      </c>
      <c r="J239" s="8">
        <f>(I239/F235)*4.5</f>
        <v>-0.41963616150037625</v>
      </c>
    </row>
    <row r="240" spans="1:10">
      <c r="A240" s="6">
        <v>5</v>
      </c>
      <c r="B240" s="1" t="s">
        <v>21</v>
      </c>
      <c r="C240" s="1" t="s">
        <v>22</v>
      </c>
      <c r="D240" s="10">
        <f>E234</f>
        <v>130335.3</v>
      </c>
      <c r="E240" s="21">
        <v>130335.3</v>
      </c>
      <c r="F240" s="6">
        <v>5</v>
      </c>
      <c r="G240" s="11">
        <f>(E240/D240)*F240</f>
        <v>5</v>
      </c>
      <c r="H240" s="8">
        <v>5</v>
      </c>
      <c r="I240" s="8">
        <v>5</v>
      </c>
      <c r="J240" s="8">
        <f t="shared" ref="J240:J245" si="12">(I240/F240)*4.5</f>
        <v>4.5</v>
      </c>
    </row>
    <row r="241" spans="1:10">
      <c r="A241" s="6">
        <v>6</v>
      </c>
      <c r="B241" s="1" t="s">
        <v>23</v>
      </c>
      <c r="C241" s="6" t="s">
        <v>24</v>
      </c>
      <c r="D241" s="7">
        <v>65.04039438712303</v>
      </c>
      <c r="E241" s="12">
        <v>66.368605775534306</v>
      </c>
      <c r="F241" s="6">
        <v>10</v>
      </c>
      <c r="G241" s="8">
        <f>(D241/E241)*F241</f>
        <v>9.7998735436897029</v>
      </c>
      <c r="H241" s="8">
        <v>9.7998735436897029</v>
      </c>
      <c r="I241" s="8">
        <v>9.7998735436897029</v>
      </c>
      <c r="J241" s="8">
        <f t="shared" si="12"/>
        <v>4.4099430946603668</v>
      </c>
    </row>
    <row r="242" spans="1:10">
      <c r="A242" s="6">
        <v>7</v>
      </c>
      <c r="B242" s="1" t="s">
        <v>25</v>
      </c>
      <c r="C242" s="6" t="s">
        <v>26</v>
      </c>
      <c r="D242" s="13">
        <v>1</v>
      </c>
      <c r="E242" s="13">
        <v>1</v>
      </c>
      <c r="F242" s="6">
        <v>5</v>
      </c>
      <c r="G242" s="8">
        <f>(D242/E242)*F242</f>
        <v>5</v>
      </c>
      <c r="H242" s="8">
        <v>5</v>
      </c>
      <c r="I242" s="8">
        <v>5</v>
      </c>
      <c r="J242" s="8">
        <f t="shared" si="12"/>
        <v>4.5</v>
      </c>
    </row>
    <row r="243" spans="1:10">
      <c r="A243" s="6">
        <v>8</v>
      </c>
      <c r="B243" s="1" t="s">
        <v>27</v>
      </c>
      <c r="C243" s="6" t="s">
        <v>28</v>
      </c>
      <c r="D243" s="14">
        <v>2</v>
      </c>
      <c r="E243" s="14">
        <v>2</v>
      </c>
      <c r="F243" s="6">
        <v>5</v>
      </c>
      <c r="G243" s="8">
        <f>(E243/D243)*F243</f>
        <v>5</v>
      </c>
      <c r="H243" s="8">
        <v>5</v>
      </c>
      <c r="I243" s="8">
        <v>5</v>
      </c>
      <c r="J243" s="8">
        <f t="shared" si="12"/>
        <v>4.5</v>
      </c>
    </row>
    <row r="244" spans="1:10">
      <c r="A244" s="6">
        <v>9</v>
      </c>
      <c r="B244" s="1" t="s">
        <v>29</v>
      </c>
      <c r="C244" s="6" t="s">
        <v>28</v>
      </c>
      <c r="D244" s="14">
        <v>1</v>
      </c>
      <c r="E244" s="14">
        <v>1</v>
      </c>
      <c r="F244" s="6">
        <v>5</v>
      </c>
      <c r="G244" s="8">
        <f>(D244/E244)*F244</f>
        <v>5</v>
      </c>
      <c r="H244" s="8">
        <v>5</v>
      </c>
      <c r="I244" s="8">
        <v>5</v>
      </c>
      <c r="J244" s="8">
        <f t="shared" si="12"/>
        <v>4.5</v>
      </c>
    </row>
    <row r="245" spans="1:10">
      <c r="A245" s="33" t="s">
        <v>30</v>
      </c>
      <c r="B245" s="34"/>
      <c r="C245" s="34"/>
      <c r="D245" s="34"/>
      <c r="E245" s="35"/>
      <c r="F245" s="15">
        <f>SUBTOTAL(9,F232:F244)</f>
        <v>100</v>
      </c>
      <c r="G245" s="16">
        <f>SUBTOTAL(9,G232:G244)</f>
        <v>92.529608798313774</v>
      </c>
      <c r="H245" s="16">
        <f>SUBTOTAL(9,H232:H244)</f>
        <v>92.529608798313774</v>
      </c>
      <c r="I245" s="16">
        <f>SUBTOTAL(9,I232:I244)</f>
        <v>92.529608798313774</v>
      </c>
      <c r="J245" s="17">
        <f t="shared" si="12"/>
        <v>4.1638323959241204</v>
      </c>
    </row>
    <row r="246" spans="1:10">
      <c r="D246" s="2"/>
      <c r="E246" s="2"/>
      <c r="G246" s="18">
        <f>(G245/F245)*4.5</f>
        <v>4.1638323959241204</v>
      </c>
      <c r="H246" s="19">
        <f>(H245/F245)*4.5</f>
        <v>4.1638323959241204</v>
      </c>
    </row>
    <row r="249" spans="1:10">
      <c r="A249" s="1" t="s">
        <v>43</v>
      </c>
      <c r="D249" s="2"/>
      <c r="E249" s="2"/>
    </row>
    <row r="250" spans="1:10" ht="60">
      <c r="A250" s="3" t="s">
        <v>1</v>
      </c>
      <c r="B250" s="3" t="s">
        <v>2</v>
      </c>
      <c r="C250" s="3" t="s">
        <v>3</v>
      </c>
      <c r="D250" s="4" t="s">
        <v>4</v>
      </c>
      <c r="E250" s="4" t="s">
        <v>5</v>
      </c>
      <c r="F250" s="5" t="s">
        <v>6</v>
      </c>
      <c r="G250" s="5" t="s">
        <v>7</v>
      </c>
      <c r="H250" s="5" t="s">
        <v>8</v>
      </c>
      <c r="I250" s="5" t="s">
        <v>9</v>
      </c>
      <c r="J250" s="5" t="s">
        <v>10</v>
      </c>
    </row>
    <row r="251" spans="1:10">
      <c r="A251" s="6">
        <v>1</v>
      </c>
      <c r="B251" s="1" t="s">
        <v>11</v>
      </c>
      <c r="C251" s="6" t="s">
        <v>12</v>
      </c>
      <c r="D251" s="20">
        <v>136.32499999999999</v>
      </c>
      <c r="E251" s="24">
        <v>143.5</v>
      </c>
      <c r="F251" s="6">
        <v>15</v>
      </c>
      <c r="G251" s="8">
        <f>(E251/D251)*F251</f>
        <v>15.789473684210529</v>
      </c>
      <c r="H251" s="8">
        <v>15.789473684210529</v>
      </c>
      <c r="I251" s="8">
        <v>15.789473684210529</v>
      </c>
      <c r="J251" s="8">
        <f>(I251/F251)*4.5</f>
        <v>4.7368421052631584</v>
      </c>
    </row>
    <row r="252" spans="1:10">
      <c r="A252" s="6">
        <v>2</v>
      </c>
      <c r="B252" s="1" t="s">
        <v>13</v>
      </c>
      <c r="C252" s="6" t="s">
        <v>12</v>
      </c>
      <c r="D252" s="9">
        <f>E251</f>
        <v>143.5</v>
      </c>
      <c r="E252" s="20">
        <v>128.85</v>
      </c>
      <c r="F252" s="6">
        <v>10</v>
      </c>
      <c r="G252" s="8">
        <f>((E252/D252)*F252)*(100/90)</f>
        <v>9.9767711962833907</v>
      </c>
      <c r="H252" s="8">
        <v>9.9767711962833907</v>
      </c>
      <c r="I252" s="8">
        <v>9.9767711962833907</v>
      </c>
      <c r="J252" s="8">
        <f>(I252/F252)*4.5</f>
        <v>4.489547038327526</v>
      </c>
    </row>
    <row r="253" spans="1:10">
      <c r="A253" s="6">
        <v>3</v>
      </c>
      <c r="B253" s="1" t="s">
        <v>14</v>
      </c>
      <c r="C253" s="6" t="s">
        <v>15</v>
      </c>
      <c r="D253" s="25">
        <v>89916.36</v>
      </c>
      <c r="E253" s="20">
        <v>108845.15</v>
      </c>
      <c r="F253" s="6">
        <v>10</v>
      </c>
      <c r="G253" s="8">
        <f>(E253/D253)*F253</f>
        <v>12.105155279862307</v>
      </c>
      <c r="H253" s="8">
        <v>12.105155279862307</v>
      </c>
      <c r="I253" s="8">
        <v>12.105155279862307</v>
      </c>
      <c r="J253" s="8">
        <f>(I253/F253)*4.5</f>
        <v>5.4473198759380388</v>
      </c>
    </row>
    <row r="254" spans="1:10">
      <c r="A254" s="27">
        <v>4</v>
      </c>
      <c r="B254" s="1" t="s">
        <v>16</v>
      </c>
      <c r="C254" s="27" t="s">
        <v>15</v>
      </c>
      <c r="D254" s="30">
        <f>E253</f>
        <v>108845.15</v>
      </c>
      <c r="E254" s="20">
        <v>33082.400000000001</v>
      </c>
      <c r="F254" s="27">
        <v>35</v>
      </c>
      <c r="G254" s="8">
        <f>(E254/D254)*F254*1.15</f>
        <v>12.233586889264243</v>
      </c>
      <c r="H254" s="8">
        <v>12.233586889264243</v>
      </c>
      <c r="I254" s="8">
        <v>12.233586889264243</v>
      </c>
      <c r="J254" s="8">
        <f>(I254/F254)*4.5</f>
        <v>1.5728897429054027</v>
      </c>
    </row>
    <row r="255" spans="1:10">
      <c r="A255" s="28"/>
      <c r="B255" s="1" t="s">
        <v>17</v>
      </c>
      <c r="C255" s="28"/>
      <c r="D255" s="31"/>
      <c r="E255" s="20">
        <v>37013.99</v>
      </c>
      <c r="F255" s="28"/>
      <c r="G255" s="8">
        <f>(E255/D254)*F254*1</f>
        <v>11.902134821808781</v>
      </c>
      <c r="H255" s="8">
        <v>11.902134821808781</v>
      </c>
      <c r="I255" s="8">
        <v>11.902134821808781</v>
      </c>
      <c r="J255" s="8">
        <f>(I255/F254)*4.5</f>
        <v>1.5302744770897003</v>
      </c>
    </row>
    <row r="256" spans="1:10">
      <c r="A256" s="28"/>
      <c r="B256" s="1" t="s">
        <v>18</v>
      </c>
      <c r="C256" s="28"/>
      <c r="D256" s="31"/>
      <c r="E256" s="20">
        <v>14502.730000000001</v>
      </c>
      <c r="F256" s="28"/>
      <c r="G256" s="8">
        <f>(E256/D254)*F254*0.9</f>
        <v>4.1971185211284103</v>
      </c>
      <c r="H256" s="8">
        <v>4.1971185211284103</v>
      </c>
      <c r="I256" s="8">
        <v>4.1971185211284103</v>
      </c>
      <c r="J256" s="8">
        <f>(I256/F254)*4.5</f>
        <v>0.53962952414508136</v>
      </c>
    </row>
    <row r="257" spans="1:10">
      <c r="A257" s="28"/>
      <c r="B257" s="1" t="s">
        <v>19</v>
      </c>
      <c r="C257" s="28"/>
      <c r="D257" s="31"/>
      <c r="E257" s="20">
        <v>21143.55</v>
      </c>
      <c r="F257" s="28"/>
      <c r="G257" s="8">
        <f>(E257/D254)*F254*0.65</f>
        <v>4.4192668437684182</v>
      </c>
      <c r="H257" s="8">
        <v>4.4192668437684182</v>
      </c>
      <c r="I257" s="8">
        <v>4.4192668437684182</v>
      </c>
      <c r="J257" s="8">
        <f>(I257/F254)*4.5</f>
        <v>0.56819145134165383</v>
      </c>
    </row>
    <row r="258" spans="1:10">
      <c r="A258" s="29"/>
      <c r="B258" s="1" t="s">
        <v>20</v>
      </c>
      <c r="C258" s="29"/>
      <c r="D258" s="32"/>
      <c r="E258" s="20">
        <v>3102.48</v>
      </c>
      <c r="F258" s="29"/>
      <c r="G258" s="8">
        <f>-1*((E258/D254)*F254)</f>
        <v>-0.9976264445407077</v>
      </c>
      <c r="H258" s="8">
        <v>-0.9976264445407077</v>
      </c>
      <c r="I258" s="8">
        <v>-0.9976264445407077</v>
      </c>
      <c r="J258" s="8">
        <f>(I258/F254)*4.5</f>
        <v>-0.12826625715523385</v>
      </c>
    </row>
    <row r="259" spans="1:10">
      <c r="A259" s="6">
        <v>5</v>
      </c>
      <c r="B259" s="1" t="s">
        <v>21</v>
      </c>
      <c r="C259" s="1" t="s">
        <v>22</v>
      </c>
      <c r="D259" s="10">
        <f>E253</f>
        <v>108845.15</v>
      </c>
      <c r="E259" s="21">
        <v>108845.15</v>
      </c>
      <c r="F259" s="6">
        <v>5</v>
      </c>
      <c r="G259" s="11">
        <f>(E259/D259)*F259</f>
        <v>5</v>
      </c>
      <c r="H259" s="8">
        <v>5</v>
      </c>
      <c r="I259" s="8">
        <v>5</v>
      </c>
      <c r="J259" s="8">
        <f t="shared" ref="J259:J264" si="13">(I259/F259)*4.5</f>
        <v>4.5</v>
      </c>
    </row>
    <row r="260" spans="1:10">
      <c r="A260" s="6">
        <v>6</v>
      </c>
      <c r="B260" s="1" t="s">
        <v>23</v>
      </c>
      <c r="C260" s="6" t="s">
        <v>24</v>
      </c>
      <c r="D260" s="7">
        <v>63.497386314759993</v>
      </c>
      <c r="E260" s="12">
        <v>73.327126133098247</v>
      </c>
      <c r="F260" s="6">
        <v>10</v>
      </c>
      <c r="G260" s="8">
        <f>(D260/E260)*F260</f>
        <v>8.6594674663103532</v>
      </c>
      <c r="H260" s="8">
        <v>8.6594674663103532</v>
      </c>
      <c r="I260" s="8">
        <v>8.6594674663103532</v>
      </c>
      <c r="J260" s="8">
        <f t="shared" si="13"/>
        <v>3.896760359839659</v>
      </c>
    </row>
    <row r="261" spans="1:10">
      <c r="A261" s="6">
        <v>7</v>
      </c>
      <c r="B261" s="1" t="s">
        <v>25</v>
      </c>
      <c r="C261" s="6" t="s">
        <v>26</v>
      </c>
      <c r="D261" s="13">
        <v>1</v>
      </c>
      <c r="E261" s="13">
        <v>1</v>
      </c>
      <c r="F261" s="6">
        <v>5</v>
      </c>
      <c r="G261" s="8">
        <f>(D261/E261)*F261</f>
        <v>5</v>
      </c>
      <c r="H261" s="8">
        <v>5</v>
      </c>
      <c r="I261" s="8">
        <v>5</v>
      </c>
      <c r="J261" s="8">
        <f t="shared" si="13"/>
        <v>4.5</v>
      </c>
    </row>
    <row r="262" spans="1:10">
      <c r="A262" s="6">
        <v>8</v>
      </c>
      <c r="B262" s="1" t="s">
        <v>27</v>
      </c>
      <c r="C262" s="6" t="s">
        <v>28</v>
      </c>
      <c r="D262" s="14">
        <v>2</v>
      </c>
      <c r="E262" s="14">
        <v>2</v>
      </c>
      <c r="F262" s="6">
        <v>5</v>
      </c>
      <c r="G262" s="8">
        <f>(E262/D262)*F262</f>
        <v>5</v>
      </c>
      <c r="H262" s="8">
        <v>5</v>
      </c>
      <c r="I262" s="8">
        <v>5</v>
      </c>
      <c r="J262" s="8">
        <f t="shared" si="13"/>
        <v>4.5</v>
      </c>
    </row>
    <row r="263" spans="1:10">
      <c r="A263" s="6">
        <v>9</v>
      </c>
      <c r="B263" s="1" t="s">
        <v>29</v>
      </c>
      <c r="C263" s="6" t="s">
        <v>28</v>
      </c>
      <c r="D263" s="14">
        <v>1</v>
      </c>
      <c r="E263" s="14">
        <v>1</v>
      </c>
      <c r="F263" s="6">
        <v>5</v>
      </c>
      <c r="G263" s="8">
        <f>(D263/E263)*F263</f>
        <v>5</v>
      </c>
      <c r="H263" s="8">
        <v>5</v>
      </c>
      <c r="I263" s="8">
        <v>5</v>
      </c>
      <c r="J263" s="8">
        <f t="shared" si="13"/>
        <v>4.5</v>
      </c>
    </row>
    <row r="264" spans="1:10">
      <c r="A264" s="33" t="s">
        <v>30</v>
      </c>
      <c r="B264" s="34"/>
      <c r="C264" s="34"/>
      <c r="D264" s="34"/>
      <c r="E264" s="35"/>
      <c r="F264" s="15">
        <f>SUBTOTAL(9,F251:F263)</f>
        <v>100</v>
      </c>
      <c r="G264" s="16">
        <f>SUBTOTAL(9,G251:G263)</f>
        <v>98.285348258095723</v>
      </c>
      <c r="H264" s="16">
        <f>SUBTOTAL(9,H251:H263)</f>
        <v>98.285348258095723</v>
      </c>
      <c r="I264" s="16">
        <f>SUBTOTAL(9,I251:I263)</f>
        <v>98.285348258095723</v>
      </c>
      <c r="J264" s="17">
        <f t="shared" si="13"/>
        <v>4.4228406716143081</v>
      </c>
    </row>
    <row r="265" spans="1:10">
      <c r="D265" s="2"/>
      <c r="E265" s="2"/>
      <c r="G265" s="18">
        <f>(G264/F264)*4.5</f>
        <v>4.4228406716143081</v>
      </c>
      <c r="H265" s="19">
        <f>(H264/F264)*4.5</f>
        <v>4.4228406716143081</v>
      </c>
    </row>
    <row r="268" spans="1:10">
      <c r="A268" s="1" t="s">
        <v>44</v>
      </c>
      <c r="D268" s="2"/>
      <c r="E268" s="2"/>
    </row>
    <row r="269" spans="1:10" ht="60">
      <c r="A269" s="3" t="s">
        <v>1</v>
      </c>
      <c r="B269" s="3" t="s">
        <v>2</v>
      </c>
      <c r="C269" s="3" t="s">
        <v>3</v>
      </c>
      <c r="D269" s="4" t="s">
        <v>4</v>
      </c>
      <c r="E269" s="4" t="s">
        <v>5</v>
      </c>
      <c r="F269" s="5" t="s">
        <v>6</v>
      </c>
      <c r="G269" s="5" t="s">
        <v>7</v>
      </c>
      <c r="H269" s="5" t="s">
        <v>8</v>
      </c>
      <c r="I269" s="5" t="s">
        <v>9</v>
      </c>
      <c r="J269" s="5" t="s">
        <v>10</v>
      </c>
    </row>
    <row r="270" spans="1:10">
      <c r="A270" s="6">
        <v>1</v>
      </c>
      <c r="B270" s="1" t="s">
        <v>11</v>
      </c>
      <c r="C270" s="6" t="s">
        <v>12</v>
      </c>
      <c r="D270" s="20">
        <v>165.77500000000001</v>
      </c>
      <c r="E270" s="24">
        <v>169</v>
      </c>
      <c r="F270" s="6">
        <v>15</v>
      </c>
      <c r="G270" s="8">
        <f>(E270/D270)*F270</f>
        <v>15.291811189865781</v>
      </c>
      <c r="H270" s="8">
        <v>15.291811189865781</v>
      </c>
      <c r="I270" s="8">
        <v>15.291811189865781</v>
      </c>
      <c r="J270" s="8">
        <f>(I270/F270)*4.5</f>
        <v>4.5875433569597339</v>
      </c>
    </row>
    <row r="271" spans="1:10">
      <c r="A271" s="6">
        <v>2</v>
      </c>
      <c r="B271" s="1" t="s">
        <v>13</v>
      </c>
      <c r="C271" s="6" t="s">
        <v>12</v>
      </c>
      <c r="D271" s="9">
        <f>E270</f>
        <v>169</v>
      </c>
      <c r="E271" s="20">
        <v>145.80100000000002</v>
      </c>
      <c r="F271" s="6">
        <v>10</v>
      </c>
      <c r="G271" s="8">
        <f>((E271/D271)*F271)*(100/90)</f>
        <v>9.5858645627876413</v>
      </c>
      <c r="H271" s="8">
        <v>9.5858645627876413</v>
      </c>
      <c r="I271" s="8">
        <v>9.5858645627876413</v>
      </c>
      <c r="J271" s="8">
        <f>(I271/F271)*4.5</f>
        <v>4.3136390532544384</v>
      </c>
    </row>
    <row r="272" spans="1:10">
      <c r="A272" s="6">
        <v>3</v>
      </c>
      <c r="B272" s="1" t="s">
        <v>14</v>
      </c>
      <c r="C272" s="6" t="s">
        <v>15</v>
      </c>
      <c r="D272" s="25">
        <v>91010</v>
      </c>
      <c r="E272" s="20">
        <v>117557.51000000001</v>
      </c>
      <c r="F272" s="6">
        <v>10</v>
      </c>
      <c r="G272" s="8">
        <f>(E272/D272)*F272</f>
        <v>12.916988243050216</v>
      </c>
      <c r="H272" s="8">
        <v>12.916988243050216</v>
      </c>
      <c r="I272" s="8">
        <v>12.916988243050216</v>
      </c>
      <c r="J272" s="8">
        <f>(I272/F272)*4.5</f>
        <v>5.8126447093725968</v>
      </c>
    </row>
    <row r="273" spans="1:10">
      <c r="A273" s="27">
        <v>4</v>
      </c>
      <c r="B273" s="1" t="s">
        <v>16</v>
      </c>
      <c r="C273" s="27" t="s">
        <v>15</v>
      </c>
      <c r="D273" s="30">
        <f>E272</f>
        <v>117557.51000000001</v>
      </c>
      <c r="E273" s="20">
        <v>50256.819999999992</v>
      </c>
      <c r="F273" s="27">
        <v>35</v>
      </c>
      <c r="G273" s="8">
        <f>(E273/D273)*F273*1.15</f>
        <v>17.207212070075315</v>
      </c>
      <c r="H273" s="8">
        <v>17.207212070075315</v>
      </c>
      <c r="I273" s="8">
        <v>17.207212070075315</v>
      </c>
      <c r="J273" s="8">
        <f>(I273/F273)*4.5</f>
        <v>2.2123558375811121</v>
      </c>
    </row>
    <row r="274" spans="1:10">
      <c r="A274" s="28"/>
      <c r="B274" s="1" t="s">
        <v>17</v>
      </c>
      <c r="C274" s="28"/>
      <c r="D274" s="31"/>
      <c r="E274" s="20">
        <v>37597.69</v>
      </c>
      <c r="F274" s="28"/>
      <c r="G274" s="8">
        <f>(E274/D273)*F273*1</f>
        <v>11.193833128993631</v>
      </c>
      <c r="H274" s="8">
        <v>11.193833128993631</v>
      </c>
      <c r="I274" s="8">
        <v>11.193833128993631</v>
      </c>
      <c r="J274" s="8">
        <f>(I274/F273)*4.5</f>
        <v>1.4392071165848954</v>
      </c>
    </row>
    <row r="275" spans="1:10">
      <c r="A275" s="28"/>
      <c r="B275" s="1" t="s">
        <v>18</v>
      </c>
      <c r="C275" s="28"/>
      <c r="D275" s="31"/>
      <c r="E275" s="20">
        <v>10301.600000000002</v>
      </c>
      <c r="F275" s="28"/>
      <c r="G275" s="8">
        <f>(E275/D273)*F273*0.9</f>
        <v>2.7603544852217441</v>
      </c>
      <c r="H275" s="8">
        <v>2.7603544852217441</v>
      </c>
      <c r="I275" s="8">
        <v>2.7603544852217441</v>
      </c>
      <c r="J275" s="8">
        <f>(I275/F273)*4.5</f>
        <v>0.35490271952850994</v>
      </c>
    </row>
    <row r="276" spans="1:10">
      <c r="A276" s="28"/>
      <c r="B276" s="1" t="s">
        <v>19</v>
      </c>
      <c r="C276" s="28"/>
      <c r="D276" s="31"/>
      <c r="E276" s="20">
        <v>18509.439999999999</v>
      </c>
      <c r="F276" s="28"/>
      <c r="G276" s="8">
        <f>(E276/D273)*F273*0.65</f>
        <v>3.5819894449958998</v>
      </c>
      <c r="H276" s="8">
        <v>3.5819894449958998</v>
      </c>
      <c r="I276" s="8">
        <v>3.5819894449958998</v>
      </c>
      <c r="J276" s="8">
        <f>(I276/F273)*4.5</f>
        <v>0.46054150007090139</v>
      </c>
    </row>
    <row r="277" spans="1:10">
      <c r="A277" s="29"/>
      <c r="B277" s="1" t="s">
        <v>20</v>
      </c>
      <c r="C277" s="29"/>
      <c r="D277" s="32"/>
      <c r="E277" s="20">
        <v>891.96</v>
      </c>
      <c r="F277" s="29"/>
      <c r="G277" s="8">
        <f>-1*((E277/D273)*F273)</f>
        <v>-0.26556023515639282</v>
      </c>
      <c r="H277" s="8">
        <v>-0.26556023515639282</v>
      </c>
      <c r="I277" s="8">
        <v>-0.26556023515639282</v>
      </c>
      <c r="J277" s="8">
        <f>(I277/F273)*4.5</f>
        <v>-3.4143458805821938E-2</v>
      </c>
    </row>
    <row r="278" spans="1:10">
      <c r="A278" s="6">
        <v>5</v>
      </c>
      <c r="B278" s="1" t="s">
        <v>21</v>
      </c>
      <c r="C278" s="1" t="s">
        <v>22</v>
      </c>
      <c r="D278" s="10">
        <f>E272</f>
        <v>117557.51000000001</v>
      </c>
      <c r="E278" s="21">
        <v>117557.51000000001</v>
      </c>
      <c r="F278" s="6">
        <v>5</v>
      </c>
      <c r="G278" s="11">
        <f>(E278/D278)*F278</f>
        <v>5</v>
      </c>
      <c r="H278" s="8">
        <v>5</v>
      </c>
      <c r="I278" s="8">
        <v>5</v>
      </c>
      <c r="J278" s="8">
        <f t="shared" ref="J278:J283" si="14">(I278/F278)*4.5</f>
        <v>4.5</v>
      </c>
    </row>
    <row r="279" spans="1:10">
      <c r="A279" s="6">
        <v>6</v>
      </c>
      <c r="B279" s="1" t="s">
        <v>23</v>
      </c>
      <c r="C279" s="6" t="s">
        <v>24</v>
      </c>
      <c r="D279" s="7">
        <v>78.87164031582499</v>
      </c>
      <c r="E279" s="12">
        <v>80.524017502956639</v>
      </c>
      <c r="F279" s="6">
        <v>10</v>
      </c>
      <c r="G279" s="8">
        <f>(D279/E279)*F279</f>
        <v>9.7947969763094616</v>
      </c>
      <c r="H279" s="8">
        <v>9.7947969763094616</v>
      </c>
      <c r="I279" s="8">
        <v>9.7947969763094616</v>
      </c>
      <c r="J279" s="8">
        <f t="shared" si="14"/>
        <v>4.4076586393392576</v>
      </c>
    </row>
    <row r="280" spans="1:10">
      <c r="A280" s="6">
        <v>7</v>
      </c>
      <c r="B280" s="1" t="s">
        <v>25</v>
      </c>
      <c r="C280" s="6" t="s">
        <v>26</v>
      </c>
      <c r="D280" s="13">
        <v>1</v>
      </c>
      <c r="E280" s="13">
        <v>1</v>
      </c>
      <c r="F280" s="6">
        <v>5</v>
      </c>
      <c r="G280" s="8">
        <f>(D280/E280)*F280</f>
        <v>5</v>
      </c>
      <c r="H280" s="8">
        <v>5</v>
      </c>
      <c r="I280" s="8">
        <v>5</v>
      </c>
      <c r="J280" s="8">
        <f t="shared" si="14"/>
        <v>4.5</v>
      </c>
    </row>
    <row r="281" spans="1:10">
      <c r="A281" s="6">
        <v>8</v>
      </c>
      <c r="B281" s="1" t="s">
        <v>27</v>
      </c>
      <c r="C281" s="6" t="s">
        <v>28</v>
      </c>
      <c r="D281" s="14">
        <v>2</v>
      </c>
      <c r="E281" s="14">
        <v>2</v>
      </c>
      <c r="F281" s="6">
        <v>5</v>
      </c>
      <c r="G281" s="8">
        <f>(E281/D281)*F281</f>
        <v>5</v>
      </c>
      <c r="H281" s="8">
        <v>5</v>
      </c>
      <c r="I281" s="8">
        <v>5</v>
      </c>
      <c r="J281" s="8">
        <f t="shared" si="14"/>
        <v>4.5</v>
      </c>
    </row>
    <row r="282" spans="1:10">
      <c r="A282" s="6">
        <v>9</v>
      </c>
      <c r="B282" s="1" t="s">
        <v>29</v>
      </c>
      <c r="C282" s="6" t="s">
        <v>28</v>
      </c>
      <c r="D282" s="14">
        <v>1</v>
      </c>
      <c r="E282" s="14">
        <v>1</v>
      </c>
      <c r="F282" s="6">
        <v>5</v>
      </c>
      <c r="G282" s="8">
        <f>(D282/E282)*F282</f>
        <v>5</v>
      </c>
      <c r="H282" s="8">
        <v>5</v>
      </c>
      <c r="I282" s="8">
        <v>5</v>
      </c>
      <c r="J282" s="8">
        <f t="shared" si="14"/>
        <v>4.5</v>
      </c>
    </row>
    <row r="283" spans="1:10">
      <c r="A283" s="33" t="s">
        <v>30</v>
      </c>
      <c r="B283" s="34"/>
      <c r="C283" s="34"/>
      <c r="D283" s="34"/>
      <c r="E283" s="35"/>
      <c r="F283" s="15">
        <f>SUBTOTAL(9,F270:F282)</f>
        <v>100</v>
      </c>
      <c r="G283" s="16">
        <f>SUBTOTAL(9,G270:G282)</f>
        <v>102.0672898661433</v>
      </c>
      <c r="H283" s="16">
        <f>SUBTOTAL(9,H270:H282)</f>
        <v>102.0672898661433</v>
      </c>
      <c r="I283" s="16">
        <f>SUBTOTAL(9,I270:I282)</f>
        <v>102.0672898661433</v>
      </c>
      <c r="J283" s="17">
        <f t="shared" si="14"/>
        <v>4.5930280439764486</v>
      </c>
    </row>
    <row r="284" spans="1:10">
      <c r="D284" s="2"/>
      <c r="E284" s="2"/>
      <c r="G284" s="18">
        <f>(G283/F283)*4.5</f>
        <v>4.5930280439764486</v>
      </c>
      <c r="H284" s="19">
        <f>(H283/F283)*4.5</f>
        <v>4.5930280439764486</v>
      </c>
    </row>
    <row r="287" spans="1:10">
      <c r="A287" s="1" t="s">
        <v>45</v>
      </c>
      <c r="D287" s="2"/>
      <c r="E287" s="2"/>
    </row>
    <row r="288" spans="1:10" ht="60">
      <c r="A288" s="3" t="s">
        <v>1</v>
      </c>
      <c r="B288" s="3" t="s">
        <v>2</v>
      </c>
      <c r="C288" s="3" t="s">
        <v>3</v>
      </c>
      <c r="D288" s="4" t="s">
        <v>4</v>
      </c>
      <c r="E288" s="4" t="s">
        <v>5</v>
      </c>
      <c r="F288" s="5" t="s">
        <v>6</v>
      </c>
      <c r="G288" s="5" t="s">
        <v>7</v>
      </c>
      <c r="H288" s="5" t="s">
        <v>8</v>
      </c>
      <c r="I288" s="5" t="s">
        <v>9</v>
      </c>
      <c r="J288" s="5" t="s">
        <v>10</v>
      </c>
    </row>
    <row r="289" spans="1:10">
      <c r="A289" s="6">
        <v>1</v>
      </c>
      <c r="B289" s="1" t="s">
        <v>11</v>
      </c>
      <c r="C289" s="6" t="s">
        <v>12</v>
      </c>
      <c r="D289" s="20">
        <v>200.45</v>
      </c>
      <c r="E289" s="24">
        <v>211</v>
      </c>
      <c r="F289" s="6">
        <v>15</v>
      </c>
      <c r="G289" s="8">
        <f>(E289/D289)*F289</f>
        <v>15.789473684210529</v>
      </c>
      <c r="H289" s="8">
        <v>15.789473684210529</v>
      </c>
      <c r="I289" s="8">
        <v>15.789473684210529</v>
      </c>
      <c r="J289" s="8">
        <f>(I289/F289)*4.5</f>
        <v>4.7368421052631584</v>
      </c>
    </row>
    <row r="290" spans="1:10">
      <c r="A290" s="6">
        <v>2</v>
      </c>
      <c r="B290" s="1" t="s">
        <v>13</v>
      </c>
      <c r="C290" s="6" t="s">
        <v>12</v>
      </c>
      <c r="D290" s="9">
        <f>E289</f>
        <v>211</v>
      </c>
      <c r="E290" s="20">
        <v>194.24599999999998</v>
      </c>
      <c r="F290" s="6">
        <v>10</v>
      </c>
      <c r="G290" s="8">
        <f>((E290/D290)*F290)*(100/90)</f>
        <v>10.228857293312268</v>
      </c>
      <c r="H290" s="8">
        <v>10.228857293312268</v>
      </c>
      <c r="I290" s="8">
        <v>10.228857293312268</v>
      </c>
      <c r="J290" s="8">
        <f>(I290/F290)*4.5</f>
        <v>4.6029857819905207</v>
      </c>
    </row>
    <row r="291" spans="1:10">
      <c r="A291" s="6">
        <v>3</v>
      </c>
      <c r="B291" s="1" t="s">
        <v>14</v>
      </c>
      <c r="C291" s="6" t="s">
        <v>15</v>
      </c>
      <c r="D291" s="25">
        <v>119605.75999999999</v>
      </c>
      <c r="E291" s="20">
        <v>166793.27000000002</v>
      </c>
      <c r="F291" s="6">
        <v>10</v>
      </c>
      <c r="G291" s="8">
        <f>(E291/D291)*F291</f>
        <v>13.945253974390532</v>
      </c>
      <c r="H291" s="8">
        <v>13.945253974390532</v>
      </c>
      <c r="I291" s="8">
        <v>13.945253974390532</v>
      </c>
      <c r="J291" s="8">
        <f>(I291/F291)*4.5</f>
        <v>6.2753642884757399</v>
      </c>
    </row>
    <row r="292" spans="1:10">
      <c r="A292" s="27">
        <v>4</v>
      </c>
      <c r="B292" s="1" t="s">
        <v>16</v>
      </c>
      <c r="C292" s="27" t="s">
        <v>15</v>
      </c>
      <c r="D292" s="30">
        <f>E291</f>
        <v>166793.27000000002</v>
      </c>
      <c r="E292" s="20">
        <v>69475.16</v>
      </c>
      <c r="F292" s="27">
        <v>35</v>
      </c>
      <c r="G292" s="8">
        <f>(E292/D292)*F292*1.15</f>
        <v>16.765515718949569</v>
      </c>
      <c r="H292" s="8">
        <v>16.765515718949569</v>
      </c>
      <c r="I292" s="8">
        <v>16.765515718949569</v>
      </c>
      <c r="J292" s="8">
        <f>(I292/F292)*4.5</f>
        <v>2.1555663067220872</v>
      </c>
    </row>
    <row r="293" spans="1:10">
      <c r="A293" s="28"/>
      <c r="B293" s="1" t="s">
        <v>17</v>
      </c>
      <c r="C293" s="28"/>
      <c r="D293" s="31"/>
      <c r="E293" s="20">
        <v>50338.999999999993</v>
      </c>
      <c r="F293" s="28"/>
      <c r="G293" s="8">
        <f>(E293/D292)*F292*1</f>
        <v>10.563166007837124</v>
      </c>
      <c r="H293" s="8">
        <v>10.563166007837124</v>
      </c>
      <c r="I293" s="8">
        <v>10.563166007837124</v>
      </c>
      <c r="J293" s="8">
        <f>(I293/F292)*4.5</f>
        <v>1.3581213438647732</v>
      </c>
    </row>
    <row r="294" spans="1:10">
      <c r="A294" s="28"/>
      <c r="B294" s="1" t="s">
        <v>18</v>
      </c>
      <c r="C294" s="28"/>
      <c r="D294" s="31"/>
      <c r="E294" s="20">
        <v>19306.86</v>
      </c>
      <c r="F294" s="28"/>
      <c r="G294" s="8">
        <f>(E294/D292)*F292*0.9</f>
        <v>3.646226793203347</v>
      </c>
      <c r="H294" s="8">
        <v>3.646226793203347</v>
      </c>
      <c r="I294" s="8">
        <v>3.646226793203347</v>
      </c>
      <c r="J294" s="8">
        <f>(I294/F292)*4.5</f>
        <v>0.46880058769757321</v>
      </c>
    </row>
    <row r="295" spans="1:10">
      <c r="A295" s="28"/>
      <c r="B295" s="1" t="s">
        <v>19</v>
      </c>
      <c r="C295" s="28"/>
      <c r="D295" s="31"/>
      <c r="E295" s="20">
        <v>11156.17</v>
      </c>
      <c r="F295" s="28"/>
      <c r="G295" s="8">
        <f>(E295/D292)*F292*0.65</f>
        <v>1.5216613206276246</v>
      </c>
      <c r="H295" s="8">
        <v>1.5216613206276246</v>
      </c>
      <c r="I295" s="8">
        <v>1.5216613206276246</v>
      </c>
      <c r="J295" s="8">
        <f>(I295/F292)*4.5</f>
        <v>0.19564216979498031</v>
      </c>
    </row>
    <row r="296" spans="1:10">
      <c r="A296" s="29"/>
      <c r="B296" s="1" t="s">
        <v>20</v>
      </c>
      <c r="C296" s="29"/>
      <c r="D296" s="32"/>
      <c r="E296" s="20">
        <v>16516.079999999998</v>
      </c>
      <c r="F296" s="29"/>
      <c r="G296" s="8">
        <f>-1*((E296/D292)*F292)</f>
        <v>-3.4657441514276917</v>
      </c>
      <c r="H296" s="8">
        <v>-3.4657441514276917</v>
      </c>
      <c r="I296" s="8">
        <v>-3.4657441514276917</v>
      </c>
      <c r="J296" s="8">
        <f>(I296/F292)*4.5</f>
        <v>-0.44559567661213179</v>
      </c>
    </row>
    <row r="297" spans="1:10">
      <c r="A297" s="6">
        <v>5</v>
      </c>
      <c r="B297" s="1" t="s">
        <v>21</v>
      </c>
      <c r="C297" s="1" t="s">
        <v>22</v>
      </c>
      <c r="D297" s="10">
        <f>E291</f>
        <v>166793.27000000002</v>
      </c>
      <c r="E297" s="21">
        <v>166793.27000000002</v>
      </c>
      <c r="F297" s="6">
        <v>5</v>
      </c>
      <c r="G297" s="11">
        <f>(E297/D297)*F297</f>
        <v>5</v>
      </c>
      <c r="H297" s="8">
        <v>5</v>
      </c>
      <c r="I297" s="8">
        <v>5</v>
      </c>
      <c r="J297" s="8">
        <f t="shared" ref="J297:J302" si="15">(I297/F297)*4.5</f>
        <v>4.5</v>
      </c>
    </row>
    <row r="298" spans="1:10">
      <c r="A298" s="6">
        <v>6</v>
      </c>
      <c r="B298" s="1" t="s">
        <v>23</v>
      </c>
      <c r="C298" s="6" t="s">
        <v>24</v>
      </c>
      <c r="D298" s="7">
        <v>74.605996893789509</v>
      </c>
      <c r="E298" s="12">
        <v>75.641088007717542</v>
      </c>
      <c r="F298" s="6">
        <v>10</v>
      </c>
      <c r="G298" s="8">
        <f>(D298/E298)*F298</f>
        <v>9.863157558783076</v>
      </c>
      <c r="H298" s="8">
        <v>9.863157558783076</v>
      </c>
      <c r="I298" s="8">
        <v>9.863157558783076</v>
      </c>
      <c r="J298" s="8">
        <f t="shared" si="15"/>
        <v>4.4384209014523837</v>
      </c>
    </row>
    <row r="299" spans="1:10">
      <c r="A299" s="6">
        <v>7</v>
      </c>
      <c r="B299" s="1" t="s">
        <v>25</v>
      </c>
      <c r="C299" s="6" t="s">
        <v>26</v>
      </c>
      <c r="D299" s="13">
        <v>1</v>
      </c>
      <c r="E299" s="13">
        <v>1</v>
      </c>
      <c r="F299" s="6">
        <v>5</v>
      </c>
      <c r="G299" s="8">
        <f>(D299/E299)*F299</f>
        <v>5</v>
      </c>
      <c r="H299" s="8">
        <v>5</v>
      </c>
      <c r="I299" s="8">
        <v>5</v>
      </c>
      <c r="J299" s="8">
        <f t="shared" si="15"/>
        <v>4.5</v>
      </c>
    </row>
    <row r="300" spans="1:10">
      <c r="A300" s="6">
        <v>8</v>
      </c>
      <c r="B300" s="1" t="s">
        <v>27</v>
      </c>
      <c r="C300" s="6" t="s">
        <v>28</v>
      </c>
      <c r="D300" s="14">
        <v>2</v>
      </c>
      <c r="E300" s="14">
        <v>2</v>
      </c>
      <c r="F300" s="6">
        <v>5</v>
      </c>
      <c r="G300" s="8">
        <f>(E300/D300)*F300</f>
        <v>5</v>
      </c>
      <c r="H300" s="8">
        <v>5</v>
      </c>
      <c r="I300" s="8">
        <v>5</v>
      </c>
      <c r="J300" s="8">
        <f t="shared" si="15"/>
        <v>4.5</v>
      </c>
    </row>
    <row r="301" spans="1:10">
      <c r="A301" s="6">
        <v>9</v>
      </c>
      <c r="B301" s="1" t="s">
        <v>29</v>
      </c>
      <c r="C301" s="6" t="s">
        <v>28</v>
      </c>
      <c r="D301" s="14">
        <v>1</v>
      </c>
      <c r="E301" s="14">
        <v>1</v>
      </c>
      <c r="F301" s="6">
        <v>5</v>
      </c>
      <c r="G301" s="8">
        <f>(D301/E301)*F301</f>
        <v>5</v>
      </c>
      <c r="H301" s="8">
        <v>5</v>
      </c>
      <c r="I301" s="8">
        <v>5</v>
      </c>
      <c r="J301" s="8">
        <f t="shared" si="15"/>
        <v>4.5</v>
      </c>
    </row>
    <row r="302" spans="1:10">
      <c r="A302" s="33" t="s">
        <v>30</v>
      </c>
      <c r="B302" s="34"/>
      <c r="C302" s="34"/>
      <c r="D302" s="34"/>
      <c r="E302" s="35"/>
      <c r="F302" s="15">
        <f>SUBTOTAL(9,F289:F301)</f>
        <v>100</v>
      </c>
      <c r="G302" s="16">
        <f>SUBTOTAL(9,G289:G301)</f>
        <v>98.857568199886387</v>
      </c>
      <c r="H302" s="16">
        <f>SUBTOTAL(9,H289:H301)</f>
        <v>98.857568199886387</v>
      </c>
      <c r="I302" s="16">
        <f>SUBTOTAL(9,I289:I301)</f>
        <v>98.857568199886387</v>
      </c>
      <c r="J302" s="17">
        <f t="shared" si="15"/>
        <v>4.4485905689948879</v>
      </c>
    </row>
    <row r="303" spans="1:10">
      <c r="D303" s="2"/>
      <c r="E303" s="2"/>
      <c r="G303" s="18">
        <f>(G302/F302)*4.5</f>
        <v>4.4485905689948879</v>
      </c>
      <c r="H303" s="19">
        <f>(H302/F302)*4.5</f>
        <v>4.4485905689948879</v>
      </c>
    </row>
    <row r="306" spans="1:10">
      <c r="A306" s="1" t="s">
        <v>46</v>
      </c>
      <c r="D306" s="2"/>
      <c r="E306" s="2"/>
    </row>
    <row r="307" spans="1:10" ht="60">
      <c r="A307" s="3" t="s">
        <v>1</v>
      </c>
      <c r="B307" s="3" t="s">
        <v>2</v>
      </c>
      <c r="C307" s="3" t="s">
        <v>3</v>
      </c>
      <c r="D307" s="4" t="s">
        <v>4</v>
      </c>
      <c r="E307" s="4" t="s">
        <v>5</v>
      </c>
      <c r="F307" s="5" t="s">
        <v>6</v>
      </c>
      <c r="G307" s="5" t="s">
        <v>7</v>
      </c>
      <c r="H307" s="5" t="s">
        <v>8</v>
      </c>
      <c r="I307" s="5" t="s">
        <v>9</v>
      </c>
      <c r="J307" s="5" t="s">
        <v>10</v>
      </c>
    </row>
    <row r="308" spans="1:10">
      <c r="A308" s="6">
        <v>1</v>
      </c>
      <c r="B308" s="1" t="s">
        <v>11</v>
      </c>
      <c r="C308" s="6" t="s">
        <v>12</v>
      </c>
      <c r="D308" s="20">
        <v>206.14999999999998</v>
      </c>
      <c r="E308" s="24">
        <v>217.5</v>
      </c>
      <c r="F308" s="6">
        <v>15</v>
      </c>
      <c r="G308" s="8">
        <f>(E308/D308)*F308</f>
        <v>15.825854959980598</v>
      </c>
      <c r="H308" s="8">
        <v>15.825854959980598</v>
      </c>
      <c r="I308" s="8">
        <v>15.825854959980598</v>
      </c>
      <c r="J308" s="8">
        <f>(I308/F308)*4.5</f>
        <v>4.7477564879941792</v>
      </c>
    </row>
    <row r="309" spans="1:10">
      <c r="A309" s="6">
        <v>2</v>
      </c>
      <c r="B309" s="1" t="s">
        <v>13</v>
      </c>
      <c r="C309" s="6" t="s">
        <v>12</v>
      </c>
      <c r="D309" s="9">
        <f>E308</f>
        <v>217.5</v>
      </c>
      <c r="E309" s="20">
        <v>180.57000000000002</v>
      </c>
      <c r="F309" s="6">
        <v>10</v>
      </c>
      <c r="G309" s="8">
        <f>((E309/D309)*F309)*(100/90)</f>
        <v>9.2245210727969358</v>
      </c>
      <c r="H309" s="8">
        <v>9.2245210727969358</v>
      </c>
      <c r="I309" s="8">
        <v>9.2245210727969358</v>
      </c>
      <c r="J309" s="8">
        <f>(I309/F309)*4.5</f>
        <v>4.1510344827586216</v>
      </c>
    </row>
    <row r="310" spans="1:10">
      <c r="A310" s="6">
        <v>3</v>
      </c>
      <c r="B310" s="1" t="s">
        <v>14</v>
      </c>
      <c r="C310" s="6" t="s">
        <v>15</v>
      </c>
      <c r="D310" s="25">
        <v>107578</v>
      </c>
      <c r="E310" s="20">
        <v>136242.35999999999</v>
      </c>
      <c r="F310" s="6">
        <v>10</v>
      </c>
      <c r="G310" s="8">
        <f>(E310/D310)*F310</f>
        <v>12.664518767777796</v>
      </c>
      <c r="H310" s="8">
        <v>12.664518767777796</v>
      </c>
      <c r="I310" s="8">
        <v>12.664518767777796</v>
      </c>
      <c r="J310" s="8">
        <f>(I310/F310)*4.5</f>
        <v>5.6990334455000085</v>
      </c>
    </row>
    <row r="311" spans="1:10">
      <c r="A311" s="27">
        <v>4</v>
      </c>
      <c r="B311" s="1" t="s">
        <v>16</v>
      </c>
      <c r="C311" s="27" t="s">
        <v>15</v>
      </c>
      <c r="D311" s="30">
        <f>E310</f>
        <v>136242.35999999999</v>
      </c>
      <c r="E311" s="20">
        <v>6661.08</v>
      </c>
      <c r="F311" s="27">
        <v>35</v>
      </c>
      <c r="G311" s="8">
        <f>(E311/D311)*F311*1.15</f>
        <v>1.967878932807682</v>
      </c>
      <c r="H311" s="8">
        <v>1.967878932807682</v>
      </c>
      <c r="I311" s="8">
        <v>1.967878932807682</v>
      </c>
      <c r="J311" s="8">
        <f>(I311/F311)*4.5</f>
        <v>0.25301300564670198</v>
      </c>
    </row>
    <row r="312" spans="1:10">
      <c r="A312" s="28"/>
      <c r="B312" s="1" t="s">
        <v>17</v>
      </c>
      <c r="C312" s="28"/>
      <c r="D312" s="31"/>
      <c r="E312" s="20">
        <v>26233.73</v>
      </c>
      <c r="F312" s="28"/>
      <c r="G312" s="8">
        <f>(E312/D311)*F311*1</f>
        <v>6.7393177129345094</v>
      </c>
      <c r="H312" s="8">
        <v>6.7393177129345094</v>
      </c>
      <c r="I312" s="8">
        <v>6.7393177129345094</v>
      </c>
      <c r="J312" s="8">
        <f>(I312/F311)*4.5</f>
        <v>0.8664837059487227</v>
      </c>
    </row>
    <row r="313" spans="1:10">
      <c r="A313" s="28"/>
      <c r="B313" s="1" t="s">
        <v>18</v>
      </c>
      <c r="C313" s="28"/>
      <c r="D313" s="31"/>
      <c r="E313" s="20">
        <v>26365.82</v>
      </c>
      <c r="F313" s="28"/>
      <c r="G313" s="8">
        <f>(E313/D311)*F311*0.9</f>
        <v>6.0959258926518904</v>
      </c>
      <c r="H313" s="8">
        <v>6.0959258926518904</v>
      </c>
      <c r="I313" s="8">
        <v>6.0959258926518904</v>
      </c>
      <c r="J313" s="8">
        <f>(I313/F311)*4.5</f>
        <v>0.78376190048381456</v>
      </c>
    </row>
    <row r="314" spans="1:10">
      <c r="A314" s="28"/>
      <c r="B314" s="1" t="s">
        <v>19</v>
      </c>
      <c r="C314" s="28"/>
      <c r="D314" s="31"/>
      <c r="E314" s="20">
        <v>49564.57</v>
      </c>
      <c r="F314" s="28"/>
      <c r="G314" s="8">
        <f>(E314/D311)*F311*0.65</f>
        <v>8.2763831124181948</v>
      </c>
      <c r="H314" s="8">
        <v>8.2763831124181948</v>
      </c>
      <c r="I314" s="8">
        <v>8.2763831124181948</v>
      </c>
      <c r="J314" s="8">
        <f>(I314/F311)*4.5</f>
        <v>1.0641064001680536</v>
      </c>
    </row>
    <row r="315" spans="1:10">
      <c r="A315" s="29"/>
      <c r="B315" s="1" t="s">
        <v>20</v>
      </c>
      <c r="C315" s="29"/>
      <c r="D315" s="32"/>
      <c r="E315" s="20">
        <v>27417.160000000003</v>
      </c>
      <c r="F315" s="29"/>
      <c r="G315" s="8">
        <f>-1*((E315/D311)*F311)</f>
        <v>-7.0433351271953901</v>
      </c>
      <c r="H315" s="8">
        <v>-7.0433351271953901</v>
      </c>
      <c r="I315" s="8">
        <v>-7.0433351271953901</v>
      </c>
      <c r="J315" s="8">
        <f>(I315/F311)*4.5</f>
        <v>-0.90557165921083593</v>
      </c>
    </row>
    <row r="316" spans="1:10">
      <c r="A316" s="6">
        <v>5</v>
      </c>
      <c r="B316" s="1" t="s">
        <v>21</v>
      </c>
      <c r="C316" s="1" t="s">
        <v>22</v>
      </c>
      <c r="D316" s="10">
        <f>E310</f>
        <v>136242.35999999999</v>
      </c>
      <c r="E316" s="21">
        <v>136242.35999999999</v>
      </c>
      <c r="F316" s="6">
        <v>5</v>
      </c>
      <c r="G316" s="11">
        <f>(E316/D316)*F316</f>
        <v>5</v>
      </c>
      <c r="H316" s="8">
        <v>5</v>
      </c>
      <c r="I316" s="8">
        <v>5</v>
      </c>
      <c r="J316" s="8">
        <f t="shared" ref="J316:J321" si="16">(I316/F316)*4.5</f>
        <v>4.5</v>
      </c>
    </row>
    <row r="317" spans="1:10">
      <c r="A317" s="6">
        <v>6</v>
      </c>
      <c r="B317" s="1" t="s">
        <v>23</v>
      </c>
      <c r="C317" s="6" t="s">
        <v>24</v>
      </c>
      <c r="D317" s="7">
        <v>66.11721273401308</v>
      </c>
      <c r="E317" s="12">
        <v>72.919877244940565</v>
      </c>
      <c r="F317" s="6">
        <v>10</v>
      </c>
      <c r="G317" s="8">
        <f>(D317/E317)*F317</f>
        <v>9.0671042289227834</v>
      </c>
      <c r="H317" s="8">
        <v>9.0671042289227834</v>
      </c>
      <c r="I317" s="8">
        <v>9.0671042289227834</v>
      </c>
      <c r="J317" s="8">
        <f t="shared" si="16"/>
        <v>4.0801969030152527</v>
      </c>
    </row>
    <row r="318" spans="1:10">
      <c r="A318" s="6">
        <v>7</v>
      </c>
      <c r="B318" s="1" t="s">
        <v>25</v>
      </c>
      <c r="C318" s="6" t="s">
        <v>26</v>
      </c>
      <c r="D318" s="13">
        <v>1</v>
      </c>
      <c r="E318" s="13">
        <v>1</v>
      </c>
      <c r="F318" s="6">
        <v>5</v>
      </c>
      <c r="G318" s="8">
        <f>(D318/E318)*F318</f>
        <v>5</v>
      </c>
      <c r="H318" s="8">
        <v>5</v>
      </c>
      <c r="I318" s="8">
        <v>5</v>
      </c>
      <c r="J318" s="8">
        <f t="shared" si="16"/>
        <v>4.5</v>
      </c>
    </row>
    <row r="319" spans="1:10">
      <c r="A319" s="6">
        <v>8</v>
      </c>
      <c r="B319" s="1" t="s">
        <v>27</v>
      </c>
      <c r="C319" s="6" t="s">
        <v>28</v>
      </c>
      <c r="D319" s="14">
        <v>2</v>
      </c>
      <c r="E319" s="14">
        <v>2</v>
      </c>
      <c r="F319" s="6">
        <v>5</v>
      </c>
      <c r="G319" s="8">
        <f>(E319/D319)*F319</f>
        <v>5</v>
      </c>
      <c r="H319" s="8">
        <v>5</v>
      </c>
      <c r="I319" s="8">
        <v>5</v>
      </c>
      <c r="J319" s="8">
        <f t="shared" si="16"/>
        <v>4.5</v>
      </c>
    </row>
    <row r="320" spans="1:10">
      <c r="A320" s="6">
        <v>9</v>
      </c>
      <c r="B320" s="1" t="s">
        <v>29</v>
      </c>
      <c r="C320" s="6" t="s">
        <v>28</v>
      </c>
      <c r="D320" s="14">
        <v>1</v>
      </c>
      <c r="E320" s="14">
        <v>1</v>
      </c>
      <c r="F320" s="6">
        <v>5</v>
      </c>
      <c r="G320" s="8">
        <f>(D320/E320)*F320</f>
        <v>5</v>
      </c>
      <c r="H320" s="8">
        <v>5</v>
      </c>
      <c r="I320" s="8">
        <v>5</v>
      </c>
      <c r="J320" s="8">
        <f t="shared" si="16"/>
        <v>4.5</v>
      </c>
    </row>
    <row r="321" spans="1:10">
      <c r="A321" s="33" t="s">
        <v>30</v>
      </c>
      <c r="B321" s="34"/>
      <c r="C321" s="34"/>
      <c r="D321" s="34"/>
      <c r="E321" s="35"/>
      <c r="F321" s="15">
        <f>SUBTOTAL(9,F308:F320)</f>
        <v>100</v>
      </c>
      <c r="G321" s="16">
        <f>SUBTOTAL(9,G308:G320)</f>
        <v>82.81816955309499</v>
      </c>
      <c r="H321" s="16">
        <f>SUBTOTAL(9,H308:H320)</f>
        <v>82.81816955309499</v>
      </c>
      <c r="I321" s="16">
        <f>SUBTOTAL(9,I308:I320)</f>
        <v>82.81816955309499</v>
      </c>
      <c r="J321" s="17">
        <f t="shared" si="16"/>
        <v>3.7268176298892746</v>
      </c>
    </row>
    <row r="322" spans="1:10">
      <c r="D322" s="2"/>
      <c r="E322" s="2"/>
      <c r="G322" s="18">
        <f>(G321/F321)*4.5</f>
        <v>3.7268176298892746</v>
      </c>
      <c r="H322" s="19">
        <f>(H321/F321)*4.5</f>
        <v>3.7268176298892746</v>
      </c>
    </row>
    <row r="325" spans="1:10">
      <c r="A325" s="1" t="s">
        <v>47</v>
      </c>
      <c r="D325" s="2"/>
      <c r="E325" s="2"/>
    </row>
    <row r="326" spans="1:10" ht="60">
      <c r="A326" s="3" t="s">
        <v>1</v>
      </c>
      <c r="B326" s="3" t="s">
        <v>2</v>
      </c>
      <c r="C326" s="3" t="s">
        <v>3</v>
      </c>
      <c r="D326" s="4" t="s">
        <v>4</v>
      </c>
      <c r="E326" s="4" t="s">
        <v>5</v>
      </c>
      <c r="F326" s="5" t="s">
        <v>6</v>
      </c>
      <c r="G326" s="5" t="s">
        <v>7</v>
      </c>
      <c r="H326" s="5" t="s">
        <v>8</v>
      </c>
      <c r="I326" s="5" t="s">
        <v>9</v>
      </c>
      <c r="J326" s="5" t="s">
        <v>10</v>
      </c>
    </row>
    <row r="327" spans="1:10">
      <c r="A327" s="6">
        <v>1</v>
      </c>
      <c r="B327" s="1" t="s">
        <v>11</v>
      </c>
      <c r="C327" s="6" t="s">
        <v>12</v>
      </c>
      <c r="D327" s="20">
        <v>114.47499999999999</v>
      </c>
      <c r="E327" s="24">
        <v>120.5</v>
      </c>
      <c r="F327" s="6">
        <v>15</v>
      </c>
      <c r="G327" s="8">
        <f>(E327/D327)*F327</f>
        <v>15.789473684210526</v>
      </c>
      <c r="H327" s="8">
        <v>15.789473684210526</v>
      </c>
      <c r="I327" s="8">
        <v>15.789473684210526</v>
      </c>
      <c r="J327" s="8">
        <f>(I327/F327)*4.5</f>
        <v>4.7368421052631575</v>
      </c>
    </row>
    <row r="328" spans="1:10">
      <c r="A328" s="6">
        <v>2</v>
      </c>
      <c r="B328" s="1" t="s">
        <v>13</v>
      </c>
      <c r="C328" s="6" t="s">
        <v>12</v>
      </c>
      <c r="D328" s="9">
        <f>E327</f>
        <v>120.5</v>
      </c>
      <c r="E328" s="20">
        <v>110.10600000000001</v>
      </c>
      <c r="F328" s="6">
        <v>10</v>
      </c>
      <c r="G328" s="8">
        <f>((E328/D328)*F328)*(100/90)</f>
        <v>10.152697095435686</v>
      </c>
      <c r="H328" s="8">
        <v>10.152697095435686</v>
      </c>
      <c r="I328" s="8">
        <v>10.152697095435686</v>
      </c>
      <c r="J328" s="8">
        <f>(I328/F328)*4.5</f>
        <v>4.5687136929460586</v>
      </c>
    </row>
    <row r="329" spans="1:10">
      <c r="A329" s="6">
        <v>3</v>
      </c>
      <c r="B329" s="1" t="s">
        <v>14</v>
      </c>
      <c r="C329" s="6" t="s">
        <v>15</v>
      </c>
      <c r="D329" s="25">
        <v>67544.240000000005</v>
      </c>
      <c r="E329" s="20">
        <v>93246.010000000009</v>
      </c>
      <c r="F329" s="6">
        <v>10</v>
      </c>
      <c r="G329" s="8">
        <f>(E329/D329)*F329</f>
        <v>13.805175689296378</v>
      </c>
      <c r="H329" s="8">
        <v>13.805175689296378</v>
      </c>
      <c r="I329" s="8">
        <v>13.805175689296378</v>
      </c>
      <c r="J329" s="8">
        <f>(I329/F329)*4.5</f>
        <v>6.2123290601833698</v>
      </c>
    </row>
    <row r="330" spans="1:10">
      <c r="A330" s="27">
        <v>4</v>
      </c>
      <c r="B330" s="1" t="s">
        <v>16</v>
      </c>
      <c r="C330" s="27" t="s">
        <v>15</v>
      </c>
      <c r="D330" s="30">
        <f>E329</f>
        <v>93246.010000000009</v>
      </c>
      <c r="E330" s="20">
        <v>51291.130000000012</v>
      </c>
      <c r="F330" s="27">
        <v>35</v>
      </c>
      <c r="G330" s="8">
        <f>(E330/D330)*F330*1.15</f>
        <v>22.140014167898446</v>
      </c>
      <c r="H330" s="8">
        <v>22.140014167898446</v>
      </c>
      <c r="I330" s="8">
        <v>22.140014167898446</v>
      </c>
      <c r="J330" s="8">
        <f>(I330/F330)*4.5</f>
        <v>2.8465732501583716</v>
      </c>
    </row>
    <row r="331" spans="1:10">
      <c r="A331" s="28"/>
      <c r="B331" s="1" t="s">
        <v>17</v>
      </c>
      <c r="C331" s="28"/>
      <c r="D331" s="31"/>
      <c r="E331" s="20">
        <v>33271.479999999996</v>
      </c>
      <c r="F331" s="28"/>
      <c r="G331" s="8">
        <f>(E331/D330)*F330*1</f>
        <v>12.488489319811107</v>
      </c>
      <c r="H331" s="8">
        <v>12.488489319811107</v>
      </c>
      <c r="I331" s="8">
        <v>12.488489319811107</v>
      </c>
      <c r="J331" s="8">
        <f>(I331/F330)*4.5</f>
        <v>1.6056629125471424</v>
      </c>
    </row>
    <row r="332" spans="1:10">
      <c r="A332" s="28"/>
      <c r="B332" s="1" t="s">
        <v>18</v>
      </c>
      <c r="C332" s="28"/>
      <c r="D332" s="31"/>
      <c r="E332" s="20">
        <v>5845.2099999999991</v>
      </c>
      <c r="F332" s="28"/>
      <c r="G332" s="8">
        <f>(E332/D330)*F330*0.9</f>
        <v>1.9746058303191734</v>
      </c>
      <c r="H332" s="8">
        <v>1.9746058303191734</v>
      </c>
      <c r="I332" s="8">
        <v>1.9746058303191734</v>
      </c>
      <c r="J332" s="8">
        <f>(I332/F330)*4.5</f>
        <v>0.25387789246960801</v>
      </c>
    </row>
    <row r="333" spans="1:10">
      <c r="A333" s="28"/>
      <c r="B333" s="1" t="s">
        <v>19</v>
      </c>
      <c r="C333" s="28"/>
      <c r="D333" s="31"/>
      <c r="E333" s="20">
        <v>1601</v>
      </c>
      <c r="F333" s="28"/>
      <c r="G333" s="8">
        <f>(E333/D330)*F330*0.65</f>
        <v>0.39060920676391409</v>
      </c>
      <c r="H333" s="8">
        <v>0.39060920676391409</v>
      </c>
      <c r="I333" s="8">
        <v>0.39060920676391409</v>
      </c>
      <c r="J333" s="8">
        <f>(I333/F330)*4.5</f>
        <v>5.0221183726788958E-2</v>
      </c>
    </row>
    <row r="334" spans="1:10">
      <c r="A334" s="29"/>
      <c r="B334" s="1" t="s">
        <v>20</v>
      </c>
      <c r="C334" s="29"/>
      <c r="D334" s="32"/>
      <c r="E334" s="20">
        <v>1237.19</v>
      </c>
      <c r="F334" s="29"/>
      <c r="G334" s="8">
        <f>-1*((E334/D330)*F330)</f>
        <v>-0.46438072792605278</v>
      </c>
      <c r="H334" s="8">
        <v>-0.46438072792605278</v>
      </c>
      <c r="I334" s="8">
        <v>-0.46438072792605278</v>
      </c>
      <c r="J334" s="8">
        <f>(I334/F330)*4.5</f>
        <v>-5.9706093590492497E-2</v>
      </c>
    </row>
    <row r="335" spans="1:10">
      <c r="A335" s="6">
        <v>5</v>
      </c>
      <c r="B335" s="1" t="s">
        <v>21</v>
      </c>
      <c r="C335" s="1" t="s">
        <v>22</v>
      </c>
      <c r="D335" s="10">
        <f>E329</f>
        <v>93246.010000000009</v>
      </c>
      <c r="E335" s="21">
        <v>93246.010000000009</v>
      </c>
      <c r="F335" s="6">
        <v>5</v>
      </c>
      <c r="G335" s="11">
        <f>(E335/D335)*F335</f>
        <v>5</v>
      </c>
      <c r="H335" s="8">
        <v>5</v>
      </c>
      <c r="I335" s="8">
        <v>5</v>
      </c>
      <c r="J335" s="8">
        <f t="shared" ref="J335:J340" si="17">(I335/F335)*4.5</f>
        <v>4.5</v>
      </c>
    </row>
    <row r="336" spans="1:10">
      <c r="A336" s="6">
        <v>6</v>
      </c>
      <c r="B336" s="1" t="s">
        <v>23</v>
      </c>
      <c r="C336" s="6" t="s">
        <v>24</v>
      </c>
      <c r="D336" s="7">
        <v>73.69271867515836</v>
      </c>
      <c r="E336" s="12">
        <v>75.628322064515189</v>
      </c>
      <c r="F336" s="6">
        <v>10</v>
      </c>
      <c r="G336" s="8">
        <f>(D336/E336)*F336</f>
        <v>9.7440636871851201</v>
      </c>
      <c r="H336" s="8">
        <v>9.7440636871851201</v>
      </c>
      <c r="I336" s="8">
        <v>9.7440636871851201</v>
      </c>
      <c r="J336" s="8">
        <f t="shared" si="17"/>
        <v>4.3848286592333041</v>
      </c>
    </row>
    <row r="337" spans="1:10">
      <c r="A337" s="6">
        <v>7</v>
      </c>
      <c r="B337" s="1" t="s">
        <v>25</v>
      </c>
      <c r="C337" s="6" t="s">
        <v>26</v>
      </c>
      <c r="D337" s="13">
        <v>1</v>
      </c>
      <c r="E337" s="13">
        <v>1</v>
      </c>
      <c r="F337" s="6">
        <v>5</v>
      </c>
      <c r="G337" s="8">
        <f>(D337/E337)*F337</f>
        <v>5</v>
      </c>
      <c r="H337" s="8">
        <v>5</v>
      </c>
      <c r="I337" s="8">
        <v>5</v>
      </c>
      <c r="J337" s="8">
        <f t="shared" si="17"/>
        <v>4.5</v>
      </c>
    </row>
    <row r="338" spans="1:10">
      <c r="A338" s="6">
        <v>8</v>
      </c>
      <c r="B338" s="1" t="s">
        <v>27</v>
      </c>
      <c r="C338" s="6" t="s">
        <v>28</v>
      </c>
      <c r="D338" s="14">
        <v>2</v>
      </c>
      <c r="E338" s="14">
        <v>2</v>
      </c>
      <c r="F338" s="6">
        <v>5</v>
      </c>
      <c r="G338" s="8">
        <f>(E338/D338)*F338</f>
        <v>5</v>
      </c>
      <c r="H338" s="8">
        <v>5</v>
      </c>
      <c r="I338" s="8">
        <v>5</v>
      </c>
      <c r="J338" s="8">
        <f t="shared" si="17"/>
        <v>4.5</v>
      </c>
    </row>
    <row r="339" spans="1:10">
      <c r="A339" s="6">
        <v>9</v>
      </c>
      <c r="B339" s="1" t="s">
        <v>29</v>
      </c>
      <c r="C339" s="6" t="s">
        <v>28</v>
      </c>
      <c r="D339" s="14">
        <v>1</v>
      </c>
      <c r="E339" s="14">
        <v>1</v>
      </c>
      <c r="F339" s="6">
        <v>5</v>
      </c>
      <c r="G339" s="8">
        <f>(D339/E339)*F339</f>
        <v>5</v>
      </c>
      <c r="H339" s="8">
        <v>5</v>
      </c>
      <c r="I339" s="8">
        <v>5</v>
      </c>
      <c r="J339" s="8">
        <f t="shared" si="17"/>
        <v>4.5</v>
      </c>
    </row>
    <row r="340" spans="1:10">
      <c r="A340" s="33" t="s">
        <v>30</v>
      </c>
      <c r="B340" s="34"/>
      <c r="C340" s="34"/>
      <c r="D340" s="34"/>
      <c r="E340" s="35"/>
      <c r="F340" s="15">
        <f>SUBTOTAL(9,F327:F339)</f>
        <v>100</v>
      </c>
      <c r="G340" s="16">
        <f>SUBTOTAL(9,G327:G339)</f>
        <v>106.0207479529943</v>
      </c>
      <c r="H340" s="16">
        <f>SUBTOTAL(9,H327:H339)</f>
        <v>106.0207479529943</v>
      </c>
      <c r="I340" s="16">
        <f>SUBTOTAL(9,I327:I339)</f>
        <v>106.0207479529943</v>
      </c>
      <c r="J340" s="17">
        <f t="shared" si="17"/>
        <v>4.7709336578847434</v>
      </c>
    </row>
    <row r="341" spans="1:10">
      <c r="D341" s="2"/>
      <c r="E341" s="2"/>
      <c r="G341" s="18">
        <f>(G340/F340)*4.5</f>
        <v>4.7709336578847434</v>
      </c>
      <c r="H341" s="19">
        <f>(H340/F340)*4.5</f>
        <v>4.7709336578847434</v>
      </c>
    </row>
    <row r="344" spans="1:10">
      <c r="A344" s="1" t="s">
        <v>48</v>
      </c>
      <c r="D344" s="2"/>
      <c r="E344" s="2"/>
    </row>
    <row r="345" spans="1:10" ht="60">
      <c r="A345" s="3" t="s">
        <v>1</v>
      </c>
      <c r="B345" s="3" t="s">
        <v>2</v>
      </c>
      <c r="C345" s="3" t="s">
        <v>3</v>
      </c>
      <c r="D345" s="4" t="s">
        <v>4</v>
      </c>
      <c r="E345" s="4" t="s">
        <v>5</v>
      </c>
      <c r="F345" s="5" t="s">
        <v>6</v>
      </c>
      <c r="G345" s="5" t="s">
        <v>7</v>
      </c>
      <c r="H345" s="5" t="s">
        <v>8</v>
      </c>
      <c r="I345" s="5" t="s">
        <v>9</v>
      </c>
      <c r="J345" s="5" t="s">
        <v>10</v>
      </c>
    </row>
    <row r="346" spans="1:10">
      <c r="A346" s="6">
        <v>1</v>
      </c>
      <c r="B346" s="1" t="s">
        <v>11</v>
      </c>
      <c r="C346" s="6" t="s">
        <v>12</v>
      </c>
      <c r="D346" s="20">
        <v>209</v>
      </c>
      <c r="E346" s="24">
        <v>220</v>
      </c>
      <c r="F346" s="6">
        <v>15</v>
      </c>
      <c r="G346" s="8">
        <f>(E346/D346)*F346</f>
        <v>15.789473684210526</v>
      </c>
      <c r="H346" s="8">
        <v>15.789473684210526</v>
      </c>
      <c r="I346" s="8">
        <v>15.789473684210526</v>
      </c>
      <c r="J346" s="8">
        <f>(I346/F346)*4.5</f>
        <v>4.7368421052631575</v>
      </c>
    </row>
    <row r="347" spans="1:10">
      <c r="A347" s="6">
        <v>2</v>
      </c>
      <c r="B347" s="1" t="s">
        <v>13</v>
      </c>
      <c r="C347" s="6" t="s">
        <v>12</v>
      </c>
      <c r="D347" s="9">
        <f>E346</f>
        <v>220</v>
      </c>
      <c r="E347" s="20">
        <v>193.03699999999998</v>
      </c>
      <c r="F347" s="6">
        <v>10</v>
      </c>
      <c r="G347" s="8">
        <f>((E347/D347)*F347)*(100/90)</f>
        <v>9.7493434343434338</v>
      </c>
      <c r="H347" s="8">
        <v>9.7493434343434338</v>
      </c>
      <c r="I347" s="8">
        <v>9.7493434343434338</v>
      </c>
      <c r="J347" s="8">
        <f>(I347/F347)*4.5</f>
        <v>4.3872045454545452</v>
      </c>
    </row>
    <row r="348" spans="1:10">
      <c r="A348" s="6">
        <v>3</v>
      </c>
      <c r="B348" s="1" t="s">
        <v>14</v>
      </c>
      <c r="C348" s="6" t="s">
        <v>15</v>
      </c>
      <c r="D348" s="25">
        <v>143457.60000000001</v>
      </c>
      <c r="E348" s="20">
        <v>177623.25</v>
      </c>
      <c r="F348" s="6">
        <v>10</v>
      </c>
      <c r="G348" s="8">
        <f>(E348/D348)*F348</f>
        <v>12.381585220999096</v>
      </c>
      <c r="H348" s="8">
        <v>12.381585220999096</v>
      </c>
      <c r="I348" s="8">
        <v>12.381585220999096</v>
      </c>
      <c r="J348" s="8">
        <f>(I348/F348)*4.5</f>
        <v>5.5717133494495936</v>
      </c>
    </row>
    <row r="349" spans="1:10">
      <c r="A349" s="27">
        <v>4</v>
      </c>
      <c r="B349" s="1" t="s">
        <v>16</v>
      </c>
      <c r="C349" s="27" t="s">
        <v>15</v>
      </c>
      <c r="D349" s="30">
        <f>E348</f>
        <v>177623.25</v>
      </c>
      <c r="E349" s="20">
        <v>86927.42</v>
      </c>
      <c r="F349" s="27">
        <v>35</v>
      </c>
      <c r="G349" s="8">
        <f>(E349/D349)*F349*1.15</f>
        <v>19.698033084069792</v>
      </c>
      <c r="H349" s="8">
        <v>19.698033084069792</v>
      </c>
      <c r="I349" s="8">
        <v>19.698033084069792</v>
      </c>
      <c r="J349" s="8">
        <f>(I349/F349)*4.5</f>
        <v>2.5326042536661162</v>
      </c>
    </row>
    <row r="350" spans="1:10">
      <c r="A350" s="28"/>
      <c r="B350" s="1" t="s">
        <v>17</v>
      </c>
      <c r="C350" s="28"/>
      <c r="D350" s="31"/>
      <c r="E350" s="20">
        <v>64794.73</v>
      </c>
      <c r="F350" s="28"/>
      <c r="G350" s="8">
        <f>(E350/D349)*F349*1</f>
        <v>12.767560271529771</v>
      </c>
      <c r="H350" s="8">
        <v>12.767560271529771</v>
      </c>
      <c r="I350" s="8">
        <v>12.767560271529771</v>
      </c>
      <c r="J350" s="8">
        <f>(I350/F349)*4.5</f>
        <v>1.6415434634823991</v>
      </c>
    </row>
    <row r="351" spans="1:10">
      <c r="A351" s="28"/>
      <c r="B351" s="1" t="s">
        <v>18</v>
      </c>
      <c r="C351" s="28"/>
      <c r="D351" s="31"/>
      <c r="E351" s="20">
        <v>14016.97</v>
      </c>
      <c r="F351" s="28"/>
      <c r="G351" s="8">
        <f>(E351/D349)*F349*0.9</f>
        <v>2.4857925693849201</v>
      </c>
      <c r="H351" s="8">
        <v>2.4857925693849201</v>
      </c>
      <c r="I351" s="8">
        <v>2.4857925693849201</v>
      </c>
      <c r="J351" s="8">
        <f>(I351/F349)*4.5</f>
        <v>0.31960190177806114</v>
      </c>
    </row>
    <row r="352" spans="1:10">
      <c r="A352" s="28"/>
      <c r="B352" s="1" t="s">
        <v>19</v>
      </c>
      <c r="C352" s="28"/>
      <c r="D352" s="31"/>
      <c r="E352" s="20">
        <v>10603.189999999999</v>
      </c>
      <c r="F352" s="28"/>
      <c r="G352" s="8">
        <f>(E352/D349)*F349*0.65</f>
        <v>1.3580574192849189</v>
      </c>
      <c r="H352" s="8">
        <v>1.3580574192849189</v>
      </c>
      <c r="I352" s="8">
        <v>1.3580574192849189</v>
      </c>
      <c r="J352" s="8">
        <f>(I352/F349)*4.5</f>
        <v>0.17460738247948956</v>
      </c>
    </row>
    <row r="353" spans="1:10">
      <c r="A353" s="29"/>
      <c r="B353" s="1" t="s">
        <v>20</v>
      </c>
      <c r="C353" s="29"/>
      <c r="D353" s="32"/>
      <c r="E353" s="20">
        <v>1280.9399999999998</v>
      </c>
      <c r="F353" s="29"/>
      <c r="G353" s="8">
        <f>-1*((E353/D349)*F349)</f>
        <v>-0.25240445718677029</v>
      </c>
      <c r="H353" s="8">
        <v>-0.25240445718677029</v>
      </c>
      <c r="I353" s="8">
        <v>-0.25240445718677029</v>
      </c>
      <c r="J353" s="8">
        <f>(I353/F349)*4.5</f>
        <v>-3.245200163829904E-2</v>
      </c>
    </row>
    <row r="354" spans="1:10">
      <c r="A354" s="6">
        <v>5</v>
      </c>
      <c r="B354" s="1" t="s">
        <v>21</v>
      </c>
      <c r="C354" s="1" t="s">
        <v>22</v>
      </c>
      <c r="D354" s="10">
        <f>E348</f>
        <v>177623.25</v>
      </c>
      <c r="E354" s="21">
        <v>177623.25</v>
      </c>
      <c r="F354" s="6">
        <v>5</v>
      </c>
      <c r="G354" s="11">
        <f>(E354/D354)*F354</f>
        <v>5</v>
      </c>
      <c r="H354" s="8">
        <v>5</v>
      </c>
      <c r="I354" s="8">
        <v>5</v>
      </c>
      <c r="J354" s="8">
        <f t="shared" ref="J354:J359" si="18">(I354/F354)*4.5</f>
        <v>4.5</v>
      </c>
    </row>
    <row r="355" spans="1:10">
      <c r="A355" s="6">
        <v>6</v>
      </c>
      <c r="B355" s="1" t="s">
        <v>23</v>
      </c>
      <c r="C355" s="6" t="s">
        <v>24</v>
      </c>
      <c r="D355" s="7">
        <v>63.522965894132497</v>
      </c>
      <c r="E355" s="12">
        <v>64.592136142959703</v>
      </c>
      <c r="F355" s="6">
        <v>10</v>
      </c>
      <c r="G355" s="8">
        <f>(D355/E355)*F355</f>
        <v>9.8344736197513498</v>
      </c>
      <c r="H355" s="8">
        <v>9.8344736197513498</v>
      </c>
      <c r="I355" s="8">
        <v>9.8344736197513498</v>
      </c>
      <c r="J355" s="8">
        <f t="shared" si="18"/>
        <v>4.4255131288881069</v>
      </c>
    </row>
    <row r="356" spans="1:10">
      <c r="A356" s="6">
        <v>7</v>
      </c>
      <c r="B356" s="1" t="s">
        <v>25</v>
      </c>
      <c r="C356" s="6" t="s">
        <v>26</v>
      </c>
      <c r="D356" s="13">
        <v>1</v>
      </c>
      <c r="E356" s="13">
        <v>1</v>
      </c>
      <c r="F356" s="6">
        <v>5</v>
      </c>
      <c r="G356" s="8">
        <f>(D356/E356)*F356</f>
        <v>5</v>
      </c>
      <c r="H356" s="8">
        <v>5</v>
      </c>
      <c r="I356" s="8">
        <v>5</v>
      </c>
      <c r="J356" s="8">
        <f t="shared" si="18"/>
        <v>4.5</v>
      </c>
    </row>
    <row r="357" spans="1:10">
      <c r="A357" s="6">
        <v>8</v>
      </c>
      <c r="B357" s="1" t="s">
        <v>27</v>
      </c>
      <c r="C357" s="6" t="s">
        <v>28</v>
      </c>
      <c r="D357" s="14">
        <v>2</v>
      </c>
      <c r="E357" s="14">
        <v>2</v>
      </c>
      <c r="F357" s="6">
        <v>5</v>
      </c>
      <c r="G357" s="8">
        <f>(E357/D357)*F357</f>
        <v>5</v>
      </c>
      <c r="H357" s="8">
        <v>5</v>
      </c>
      <c r="I357" s="8">
        <v>5</v>
      </c>
      <c r="J357" s="8">
        <f t="shared" si="18"/>
        <v>4.5</v>
      </c>
    </row>
    <row r="358" spans="1:10">
      <c r="A358" s="6">
        <v>9</v>
      </c>
      <c r="B358" s="1" t="s">
        <v>29</v>
      </c>
      <c r="C358" s="6" t="s">
        <v>28</v>
      </c>
      <c r="D358" s="14">
        <v>1</v>
      </c>
      <c r="E358" s="14">
        <v>1</v>
      </c>
      <c r="F358" s="6">
        <v>5</v>
      </c>
      <c r="G358" s="8">
        <f>(D358/E358)*F358</f>
        <v>5</v>
      </c>
      <c r="H358" s="8">
        <v>5</v>
      </c>
      <c r="I358" s="8">
        <v>5</v>
      </c>
      <c r="J358" s="8">
        <f t="shared" si="18"/>
        <v>4.5</v>
      </c>
    </row>
    <row r="359" spans="1:10">
      <c r="A359" s="33" t="s">
        <v>30</v>
      </c>
      <c r="B359" s="34"/>
      <c r="C359" s="34"/>
      <c r="D359" s="34"/>
      <c r="E359" s="35"/>
      <c r="F359" s="15">
        <f>SUBTOTAL(9,F346:F358)</f>
        <v>100</v>
      </c>
      <c r="G359" s="16">
        <f>SUBTOTAL(9,G346:G358)</f>
        <v>103.81191484638704</v>
      </c>
      <c r="H359" s="16">
        <f>SUBTOTAL(9,H346:H358)</f>
        <v>103.81191484638704</v>
      </c>
      <c r="I359" s="16">
        <f>SUBTOTAL(9,I346:I358)</f>
        <v>103.81191484638704</v>
      </c>
      <c r="J359" s="17">
        <f t="shared" si="18"/>
        <v>4.6715361680874166</v>
      </c>
    </row>
    <row r="360" spans="1:10">
      <c r="D360" s="2"/>
      <c r="E360" s="2"/>
      <c r="G360" s="18">
        <f>(G359/F359)*4.5</f>
        <v>4.6715361680874166</v>
      </c>
      <c r="H360" s="19">
        <f>(H359/F359)*4.5</f>
        <v>4.6715361680874166</v>
      </c>
    </row>
    <row r="363" spans="1:10">
      <c r="A363" s="1" t="s">
        <v>49</v>
      </c>
      <c r="D363" s="2"/>
      <c r="E363" s="2"/>
    </row>
    <row r="364" spans="1:10" ht="60">
      <c r="A364" s="3" t="s">
        <v>1</v>
      </c>
      <c r="B364" s="3" t="s">
        <v>2</v>
      </c>
      <c r="C364" s="3" t="s">
        <v>3</v>
      </c>
      <c r="D364" s="4" t="s">
        <v>4</v>
      </c>
      <c r="E364" s="4" t="s">
        <v>5</v>
      </c>
      <c r="F364" s="5" t="s">
        <v>6</v>
      </c>
      <c r="G364" s="5" t="s">
        <v>7</v>
      </c>
      <c r="H364" s="5" t="s">
        <v>8</v>
      </c>
      <c r="I364" s="5" t="s">
        <v>9</v>
      </c>
      <c r="J364" s="5" t="s">
        <v>10</v>
      </c>
    </row>
    <row r="365" spans="1:10">
      <c r="A365" s="6">
        <v>1</v>
      </c>
      <c r="B365" s="1" t="s">
        <v>11</v>
      </c>
      <c r="C365" s="6" t="s">
        <v>12</v>
      </c>
      <c r="D365" s="20">
        <v>205.2</v>
      </c>
      <c r="E365" s="24">
        <v>216</v>
      </c>
      <c r="F365" s="6">
        <v>15</v>
      </c>
      <c r="G365" s="8">
        <f>(E365/D365)*F365</f>
        <v>15.789473684210529</v>
      </c>
      <c r="H365" s="8">
        <v>15.789473684210529</v>
      </c>
      <c r="I365" s="8">
        <v>15.789473684210529</v>
      </c>
      <c r="J365" s="8">
        <f>(I365/F365)*4.5</f>
        <v>4.7368421052631584</v>
      </c>
    </row>
    <row r="366" spans="1:10">
      <c r="A366" s="6">
        <v>2</v>
      </c>
      <c r="B366" s="1" t="s">
        <v>13</v>
      </c>
      <c r="C366" s="6" t="s">
        <v>12</v>
      </c>
      <c r="D366" s="9">
        <f>E365</f>
        <v>216</v>
      </c>
      <c r="E366" s="20">
        <v>187.72200000000001</v>
      </c>
      <c r="F366" s="6">
        <v>10</v>
      </c>
      <c r="G366" s="8">
        <f>((E366/D366)*F366)*(100/90)</f>
        <v>9.6564814814814817</v>
      </c>
      <c r="H366" s="8">
        <v>9.6564814814814817</v>
      </c>
      <c r="I366" s="8">
        <v>9.6564814814814817</v>
      </c>
      <c r="J366" s="8">
        <f>(I366/F366)*4.5</f>
        <v>4.3454166666666669</v>
      </c>
    </row>
    <row r="367" spans="1:10">
      <c r="A367" s="6">
        <v>3</v>
      </c>
      <c r="B367" s="1" t="s">
        <v>14</v>
      </c>
      <c r="C367" s="6" t="s">
        <v>15</v>
      </c>
      <c r="D367" s="25">
        <v>132623.03999999998</v>
      </c>
      <c r="E367" s="20">
        <v>125388.75</v>
      </c>
      <c r="F367" s="6">
        <v>10</v>
      </c>
      <c r="G367" s="8">
        <f>(E367/D367)*F367</f>
        <v>9.4545223816314277</v>
      </c>
      <c r="H367" s="8">
        <v>9.4545223816314277</v>
      </c>
      <c r="I367" s="8">
        <v>9.4545223816314277</v>
      </c>
      <c r="J367" s="8">
        <f>(I367/F367)*4.5</f>
        <v>4.2545350717341419</v>
      </c>
    </row>
    <row r="368" spans="1:10">
      <c r="A368" s="27">
        <v>4</v>
      </c>
      <c r="B368" s="1" t="s">
        <v>16</v>
      </c>
      <c r="C368" s="27" t="s">
        <v>15</v>
      </c>
      <c r="D368" s="30">
        <f>E367</f>
        <v>125388.75</v>
      </c>
      <c r="E368" s="20">
        <v>22639.989999999998</v>
      </c>
      <c r="F368" s="27">
        <v>35</v>
      </c>
      <c r="G368" s="8">
        <f>(E368/D368)*F368*1.15</f>
        <v>7.2674749329584971</v>
      </c>
      <c r="H368" s="8">
        <v>7.2674749329584971</v>
      </c>
      <c r="I368" s="8">
        <v>7.2674749329584971</v>
      </c>
      <c r="J368" s="8">
        <f>(I368/F368)*4.5</f>
        <v>0.93438963423752108</v>
      </c>
    </row>
    <row r="369" spans="1:10">
      <c r="A369" s="28"/>
      <c r="B369" s="1" t="s">
        <v>17</v>
      </c>
      <c r="C369" s="28"/>
      <c r="D369" s="31"/>
      <c r="E369" s="20">
        <v>17668.650000000001</v>
      </c>
      <c r="F369" s="28"/>
      <c r="G369" s="8">
        <f>(E369/D368)*F368*1</f>
        <v>4.9318838412537014</v>
      </c>
      <c r="H369" s="8">
        <v>4.9318838412537014</v>
      </c>
      <c r="I369" s="8">
        <v>4.9318838412537014</v>
      </c>
      <c r="J369" s="8">
        <f>(I369/F368)*4.5</f>
        <v>0.63409935101833304</v>
      </c>
    </row>
    <row r="370" spans="1:10">
      <c r="A370" s="28"/>
      <c r="B370" s="1" t="s">
        <v>18</v>
      </c>
      <c r="C370" s="28"/>
      <c r="D370" s="31"/>
      <c r="E370" s="20">
        <v>32774.549999999996</v>
      </c>
      <c r="F370" s="28"/>
      <c r="G370" s="8">
        <f>(E370/D368)*F368*0.9</f>
        <v>8.2335801656847192</v>
      </c>
      <c r="H370" s="8">
        <v>8.2335801656847192</v>
      </c>
      <c r="I370" s="8">
        <v>8.2335801656847192</v>
      </c>
      <c r="J370" s="8">
        <f>(I370/F368)*4.5</f>
        <v>1.0586031641594638</v>
      </c>
    </row>
    <row r="371" spans="1:10">
      <c r="A371" s="28"/>
      <c r="B371" s="1" t="s">
        <v>19</v>
      </c>
      <c r="C371" s="28"/>
      <c r="D371" s="31"/>
      <c r="E371" s="20">
        <v>36839.679999999993</v>
      </c>
      <c r="F371" s="28"/>
      <c r="G371" s="8">
        <f>(E371/D368)*F368*0.65</f>
        <v>6.6840344129756444</v>
      </c>
      <c r="H371" s="8">
        <v>6.6840344129756444</v>
      </c>
      <c r="I371" s="8">
        <v>6.6840344129756444</v>
      </c>
      <c r="J371" s="8">
        <f>(I371/F368)*4.5</f>
        <v>0.85937585309686859</v>
      </c>
    </row>
    <row r="372" spans="1:10">
      <c r="A372" s="29"/>
      <c r="B372" s="1" t="s">
        <v>20</v>
      </c>
      <c r="C372" s="29"/>
      <c r="D372" s="32"/>
      <c r="E372" s="20">
        <v>15465.88</v>
      </c>
      <c r="F372" s="29"/>
      <c r="G372" s="8">
        <f>-1*((E372/D368)*F368)</f>
        <v>-4.3170204663496525</v>
      </c>
      <c r="H372" s="8">
        <v>-4.3170204663496525</v>
      </c>
      <c r="I372" s="8">
        <v>-4.3170204663496525</v>
      </c>
      <c r="J372" s="8">
        <f>(I372/F368)*4.5</f>
        <v>-0.5550454885306696</v>
      </c>
    </row>
    <row r="373" spans="1:10">
      <c r="A373" s="6">
        <v>5</v>
      </c>
      <c r="B373" s="1" t="s">
        <v>21</v>
      </c>
      <c r="C373" s="1" t="s">
        <v>22</v>
      </c>
      <c r="D373" s="10">
        <f>E367</f>
        <v>125388.75</v>
      </c>
      <c r="E373" s="21">
        <v>125388.75</v>
      </c>
      <c r="F373" s="6">
        <v>5</v>
      </c>
      <c r="G373" s="11">
        <f>(E373/D373)*F373</f>
        <v>5</v>
      </c>
      <c r="H373" s="8">
        <v>5</v>
      </c>
      <c r="I373" s="8">
        <v>5</v>
      </c>
      <c r="J373" s="8">
        <f t="shared" ref="J373:J378" si="19">(I373/F373)*4.5</f>
        <v>4.5</v>
      </c>
    </row>
    <row r="374" spans="1:10">
      <c r="A374" s="6">
        <v>6</v>
      </c>
      <c r="B374" s="1" t="s">
        <v>23</v>
      </c>
      <c r="C374" s="6" t="s">
        <v>24</v>
      </c>
      <c r="D374" s="7">
        <v>63.949662827773686</v>
      </c>
      <c r="E374" s="12">
        <v>73.769946680415956</v>
      </c>
      <c r="F374" s="6">
        <v>10</v>
      </c>
      <c r="G374" s="8">
        <f>(D374/E374)*F374</f>
        <v>8.6687961297863723</v>
      </c>
      <c r="H374" s="8">
        <v>8.6687961297863723</v>
      </c>
      <c r="I374" s="8">
        <v>8.6687961297863723</v>
      </c>
      <c r="J374" s="8">
        <f t="shared" si="19"/>
        <v>3.9009582584038678</v>
      </c>
    </row>
    <row r="375" spans="1:10">
      <c r="A375" s="6">
        <v>7</v>
      </c>
      <c r="B375" s="1" t="s">
        <v>25</v>
      </c>
      <c r="C375" s="6" t="s">
        <v>26</v>
      </c>
      <c r="D375" s="13">
        <v>1</v>
      </c>
      <c r="E375" s="13">
        <v>1</v>
      </c>
      <c r="F375" s="6">
        <v>5</v>
      </c>
      <c r="G375" s="8">
        <f>(D375/E375)*F375</f>
        <v>5</v>
      </c>
      <c r="H375" s="8">
        <v>5</v>
      </c>
      <c r="I375" s="8">
        <v>5</v>
      </c>
      <c r="J375" s="8">
        <f t="shared" si="19"/>
        <v>4.5</v>
      </c>
    </row>
    <row r="376" spans="1:10">
      <c r="A376" s="6">
        <v>8</v>
      </c>
      <c r="B376" s="1" t="s">
        <v>27</v>
      </c>
      <c r="C376" s="6" t="s">
        <v>28</v>
      </c>
      <c r="D376" s="14">
        <v>2</v>
      </c>
      <c r="E376" s="14">
        <v>2</v>
      </c>
      <c r="F376" s="6">
        <v>5</v>
      </c>
      <c r="G376" s="8">
        <f>(E376/D376)*F376</f>
        <v>5</v>
      </c>
      <c r="H376" s="8">
        <v>5</v>
      </c>
      <c r="I376" s="8">
        <v>5</v>
      </c>
      <c r="J376" s="8">
        <f t="shared" si="19"/>
        <v>4.5</v>
      </c>
    </row>
    <row r="377" spans="1:10">
      <c r="A377" s="6">
        <v>9</v>
      </c>
      <c r="B377" s="1" t="s">
        <v>29</v>
      </c>
      <c r="C377" s="6" t="s">
        <v>28</v>
      </c>
      <c r="D377" s="14">
        <v>1</v>
      </c>
      <c r="E377" s="14">
        <v>1</v>
      </c>
      <c r="F377" s="6">
        <v>5</v>
      </c>
      <c r="G377" s="8">
        <f>(D377/E377)*F377</f>
        <v>5</v>
      </c>
      <c r="H377" s="8">
        <v>5</v>
      </c>
      <c r="I377" s="8">
        <v>5</v>
      </c>
      <c r="J377" s="8">
        <f t="shared" si="19"/>
        <v>4.5</v>
      </c>
    </row>
    <row r="378" spans="1:10">
      <c r="A378" s="33" t="s">
        <v>30</v>
      </c>
      <c r="B378" s="34"/>
      <c r="C378" s="34"/>
      <c r="D378" s="34"/>
      <c r="E378" s="35"/>
      <c r="F378" s="15">
        <f>SUBTOTAL(9,F365:F377)</f>
        <v>100</v>
      </c>
      <c r="G378" s="16">
        <f>SUBTOTAL(9,G365:G377)</f>
        <v>86.369226563632722</v>
      </c>
      <c r="H378" s="16">
        <f>SUBTOTAL(9,H365:H377)</f>
        <v>86.369226563632722</v>
      </c>
      <c r="I378" s="16">
        <f>SUBTOTAL(9,I365:I377)</f>
        <v>86.369226563632722</v>
      </c>
      <c r="J378" s="17">
        <f t="shared" si="19"/>
        <v>3.8866151953634724</v>
      </c>
    </row>
    <row r="379" spans="1:10">
      <c r="D379" s="2"/>
      <c r="E379" s="2"/>
      <c r="G379" s="18">
        <f>(G378/F378)*4.5</f>
        <v>3.8866151953634724</v>
      </c>
      <c r="H379" s="19">
        <f>(H378/F378)*4.5</f>
        <v>3.8866151953634724</v>
      </c>
    </row>
    <row r="382" spans="1:10">
      <c r="A382" s="1" t="s">
        <v>50</v>
      </c>
      <c r="D382" s="2"/>
      <c r="E382" s="2"/>
    </row>
    <row r="383" spans="1:10" ht="60">
      <c r="A383" s="3" t="s">
        <v>1</v>
      </c>
      <c r="B383" s="3" t="s">
        <v>2</v>
      </c>
      <c r="C383" s="3" t="s">
        <v>3</v>
      </c>
      <c r="D383" s="4" t="s">
        <v>4</v>
      </c>
      <c r="E383" s="4" t="s">
        <v>5</v>
      </c>
      <c r="F383" s="5" t="s">
        <v>6</v>
      </c>
      <c r="G383" s="5" t="s">
        <v>7</v>
      </c>
      <c r="H383" s="5" t="s">
        <v>8</v>
      </c>
      <c r="I383" s="5" t="s">
        <v>9</v>
      </c>
      <c r="J383" s="5" t="s">
        <v>10</v>
      </c>
    </row>
    <row r="384" spans="1:10">
      <c r="A384" s="6">
        <v>1</v>
      </c>
      <c r="B384" s="1" t="s">
        <v>11</v>
      </c>
      <c r="C384" s="6" t="s">
        <v>12</v>
      </c>
      <c r="D384" s="20">
        <v>176.7</v>
      </c>
      <c r="E384" s="24">
        <v>186</v>
      </c>
      <c r="F384" s="6">
        <v>15</v>
      </c>
      <c r="G384" s="8">
        <f>(E384/D384)*F384</f>
        <v>15.789473684210529</v>
      </c>
      <c r="H384" s="8">
        <v>15.789473684210529</v>
      </c>
      <c r="I384" s="8">
        <v>15.789473684210529</v>
      </c>
      <c r="J384" s="8">
        <f>(I384/F384)*4.5</f>
        <v>4.7368421052631584</v>
      </c>
    </row>
    <row r="385" spans="1:10">
      <c r="A385" s="6">
        <v>2</v>
      </c>
      <c r="B385" s="1" t="s">
        <v>13</v>
      </c>
      <c r="C385" s="6" t="s">
        <v>12</v>
      </c>
      <c r="D385" s="9">
        <f>E384</f>
        <v>186</v>
      </c>
      <c r="E385" s="20">
        <v>159.59699999999998</v>
      </c>
      <c r="F385" s="6">
        <v>10</v>
      </c>
      <c r="G385" s="8">
        <f>((E385/D385)*F385)*(100/90)</f>
        <v>9.5338709677419349</v>
      </c>
      <c r="H385" s="8">
        <v>9.5338709677419349</v>
      </c>
      <c r="I385" s="8">
        <v>9.5338709677419349</v>
      </c>
      <c r="J385" s="8">
        <f>(I385/F385)*4.5</f>
        <v>4.2902419354838708</v>
      </c>
    </row>
    <row r="386" spans="1:10">
      <c r="A386" s="6">
        <v>3</v>
      </c>
      <c r="B386" s="1" t="s">
        <v>14</v>
      </c>
      <c r="C386" s="6" t="s">
        <v>15</v>
      </c>
      <c r="D386" s="25">
        <v>105814.79999999999</v>
      </c>
      <c r="E386" s="20">
        <v>116533.6</v>
      </c>
      <c r="F386" s="6">
        <v>10</v>
      </c>
      <c r="G386" s="8">
        <f>(E386/D386)*F386</f>
        <v>11.012977390686371</v>
      </c>
      <c r="H386" s="8">
        <v>11.012977390686371</v>
      </c>
      <c r="I386" s="8">
        <v>11.012977390686371</v>
      </c>
      <c r="J386" s="8">
        <f>(I386/F386)*4.5</f>
        <v>4.9558398258088676</v>
      </c>
    </row>
    <row r="387" spans="1:10">
      <c r="A387" s="27">
        <v>4</v>
      </c>
      <c r="B387" s="1" t="s">
        <v>16</v>
      </c>
      <c r="C387" s="27" t="s">
        <v>15</v>
      </c>
      <c r="D387" s="30">
        <f>E386</f>
        <v>116533.6</v>
      </c>
      <c r="E387" s="20">
        <v>16174.759999999997</v>
      </c>
      <c r="F387" s="27">
        <v>35</v>
      </c>
      <c r="G387" s="8">
        <f>(E387/D387)*F387*1.15</f>
        <v>5.5866641895556279</v>
      </c>
      <c r="H387" s="8">
        <v>5.5866641895556279</v>
      </c>
      <c r="I387" s="8">
        <v>5.5866641895556279</v>
      </c>
      <c r="J387" s="8">
        <f>(I387/F387)*4.5</f>
        <v>0.71828539580000927</v>
      </c>
    </row>
    <row r="388" spans="1:10">
      <c r="A388" s="28"/>
      <c r="B388" s="1" t="s">
        <v>17</v>
      </c>
      <c r="C388" s="28"/>
      <c r="D388" s="31"/>
      <c r="E388" s="20">
        <v>48413.850000000006</v>
      </c>
      <c r="F388" s="28"/>
      <c r="G388" s="8">
        <f>(E388/D387)*F387*1</f>
        <v>14.540739752311779</v>
      </c>
      <c r="H388" s="8">
        <v>14.540739752311779</v>
      </c>
      <c r="I388" s="8">
        <v>14.540739752311779</v>
      </c>
      <c r="J388" s="8">
        <f>(I388/F387)*4.5</f>
        <v>1.869523682440086</v>
      </c>
    </row>
    <row r="389" spans="1:10">
      <c r="A389" s="28"/>
      <c r="B389" s="1" t="s">
        <v>18</v>
      </c>
      <c r="C389" s="28"/>
      <c r="D389" s="31"/>
      <c r="E389" s="20">
        <v>16016.299999999996</v>
      </c>
      <c r="F389" s="28"/>
      <c r="G389" s="8">
        <f>(E389/D387)*F387*0.9</f>
        <v>4.3293389202770696</v>
      </c>
      <c r="H389" s="8">
        <v>4.3293389202770696</v>
      </c>
      <c r="I389" s="8">
        <v>4.3293389202770696</v>
      </c>
      <c r="J389" s="8">
        <f>(I389/F387)*4.5</f>
        <v>0.556629289749909</v>
      </c>
    </row>
    <row r="390" spans="1:10">
      <c r="A390" s="28"/>
      <c r="B390" s="1" t="s">
        <v>19</v>
      </c>
      <c r="C390" s="28"/>
      <c r="D390" s="31"/>
      <c r="E390" s="20">
        <v>12522.09</v>
      </c>
      <c r="F390" s="28"/>
      <c r="G390" s="8">
        <f>(E390/D387)*F387*0.65</f>
        <v>2.444595786108041</v>
      </c>
      <c r="H390" s="8">
        <v>2.444595786108041</v>
      </c>
      <c r="I390" s="8">
        <v>2.444595786108041</v>
      </c>
      <c r="J390" s="8">
        <f>(I390/F387)*4.5</f>
        <v>0.31430517249960527</v>
      </c>
    </row>
    <row r="391" spans="1:10">
      <c r="A391" s="29"/>
      <c r="B391" s="1" t="s">
        <v>20</v>
      </c>
      <c r="C391" s="29"/>
      <c r="D391" s="32"/>
      <c r="E391" s="20">
        <v>23406.600000000002</v>
      </c>
      <c r="F391" s="29"/>
      <c r="G391" s="8">
        <f>-1*((E391/D387)*F387)</f>
        <v>-7.0299982151070592</v>
      </c>
      <c r="H391" s="8">
        <v>-7.0299982151070592</v>
      </c>
      <c r="I391" s="8">
        <v>-7.0299982151070592</v>
      </c>
      <c r="J391" s="8">
        <f>(I391/F387)*4.5</f>
        <v>-0.90385691337090768</v>
      </c>
    </row>
    <row r="392" spans="1:10">
      <c r="A392" s="6">
        <v>5</v>
      </c>
      <c r="B392" s="1" t="s">
        <v>21</v>
      </c>
      <c r="C392" s="1" t="s">
        <v>22</v>
      </c>
      <c r="D392" s="10">
        <f>E386</f>
        <v>116533.6</v>
      </c>
      <c r="E392" s="21">
        <v>116533.6</v>
      </c>
      <c r="F392" s="6">
        <v>5</v>
      </c>
      <c r="G392" s="11">
        <f>(E392/D392)*F392</f>
        <v>5</v>
      </c>
      <c r="H392" s="8">
        <v>5</v>
      </c>
      <c r="I392" s="8">
        <v>5</v>
      </c>
      <c r="J392" s="8">
        <f t="shared" ref="J392:J397" si="20">(I392/F392)*4.5</f>
        <v>4.5</v>
      </c>
    </row>
    <row r="393" spans="1:10">
      <c r="A393" s="6">
        <v>6</v>
      </c>
      <c r="B393" s="1" t="s">
        <v>23</v>
      </c>
      <c r="C393" s="6" t="s">
        <v>24</v>
      </c>
      <c r="D393" s="7">
        <v>66.973644963667141</v>
      </c>
      <c r="E393" s="12">
        <v>74.382421067039942</v>
      </c>
      <c r="F393" s="6">
        <v>10</v>
      </c>
      <c r="G393" s="8">
        <f>(D393/E393)*F393</f>
        <v>9.0039614203071761</v>
      </c>
      <c r="H393" s="8">
        <v>9.0039614203071761</v>
      </c>
      <c r="I393" s="8">
        <v>9.0039614203071761</v>
      </c>
      <c r="J393" s="8">
        <f t="shared" si="20"/>
        <v>4.0517826391382297</v>
      </c>
    </row>
    <row r="394" spans="1:10">
      <c r="A394" s="6">
        <v>7</v>
      </c>
      <c r="B394" s="1" t="s">
        <v>25</v>
      </c>
      <c r="C394" s="6" t="s">
        <v>26</v>
      </c>
      <c r="D394" s="13">
        <v>1</v>
      </c>
      <c r="E394" s="13">
        <v>1</v>
      </c>
      <c r="F394" s="6">
        <v>5</v>
      </c>
      <c r="G394" s="8">
        <f>(D394/E394)*F394</f>
        <v>5</v>
      </c>
      <c r="H394" s="8">
        <v>5</v>
      </c>
      <c r="I394" s="8">
        <v>5</v>
      </c>
      <c r="J394" s="8">
        <f t="shared" si="20"/>
        <v>4.5</v>
      </c>
    </row>
    <row r="395" spans="1:10">
      <c r="A395" s="6">
        <v>8</v>
      </c>
      <c r="B395" s="1" t="s">
        <v>27</v>
      </c>
      <c r="C395" s="6" t="s">
        <v>28</v>
      </c>
      <c r="D395" s="14">
        <v>2</v>
      </c>
      <c r="E395" s="14">
        <v>2</v>
      </c>
      <c r="F395" s="6">
        <v>5</v>
      </c>
      <c r="G395" s="8">
        <f>(E395/D395)*F395</f>
        <v>5</v>
      </c>
      <c r="H395" s="8">
        <v>5</v>
      </c>
      <c r="I395" s="8">
        <v>5</v>
      </c>
      <c r="J395" s="8">
        <f t="shared" si="20"/>
        <v>4.5</v>
      </c>
    </row>
    <row r="396" spans="1:10">
      <c r="A396" s="6">
        <v>9</v>
      </c>
      <c r="B396" s="1" t="s">
        <v>29</v>
      </c>
      <c r="C396" s="6" t="s">
        <v>28</v>
      </c>
      <c r="D396" s="14">
        <v>1</v>
      </c>
      <c r="E396" s="14">
        <v>1</v>
      </c>
      <c r="F396" s="6">
        <v>5</v>
      </c>
      <c r="G396" s="8">
        <f>(D396/E396)*F396</f>
        <v>5</v>
      </c>
      <c r="H396" s="8">
        <v>5</v>
      </c>
      <c r="I396" s="8">
        <v>5</v>
      </c>
      <c r="J396" s="8">
        <f t="shared" si="20"/>
        <v>4.5</v>
      </c>
    </row>
    <row r="397" spans="1:10">
      <c r="A397" s="33" t="s">
        <v>30</v>
      </c>
      <c r="B397" s="34"/>
      <c r="C397" s="34"/>
      <c r="D397" s="34"/>
      <c r="E397" s="35"/>
      <c r="F397" s="15">
        <f>SUBTOTAL(9,F384:F396)</f>
        <v>100</v>
      </c>
      <c r="G397" s="16">
        <f>SUBTOTAL(9,G384:G396)</f>
        <v>85.211623896091467</v>
      </c>
      <c r="H397" s="16">
        <f>SUBTOTAL(9,H384:H396)</f>
        <v>85.211623896091467</v>
      </c>
      <c r="I397" s="16">
        <f>SUBTOTAL(9,I384:I396)</f>
        <v>85.211623896091467</v>
      </c>
      <c r="J397" s="17">
        <f t="shared" si="20"/>
        <v>3.8345230753241162</v>
      </c>
    </row>
    <row r="398" spans="1:10">
      <c r="D398" s="2"/>
      <c r="E398" s="2"/>
      <c r="G398" s="18">
        <f>(G397/F397)*4.5</f>
        <v>3.8345230753241162</v>
      </c>
      <c r="H398" s="19">
        <f>(H397/F397)*4.5</f>
        <v>3.8345230753241162</v>
      </c>
    </row>
    <row r="401" spans="1:10">
      <c r="A401" s="1" t="s">
        <v>51</v>
      </c>
      <c r="D401" s="2"/>
      <c r="E401" s="2"/>
    </row>
    <row r="402" spans="1:10" ht="60">
      <c r="A402" s="3" t="s">
        <v>1</v>
      </c>
      <c r="B402" s="3" t="s">
        <v>2</v>
      </c>
      <c r="C402" s="3" t="s">
        <v>3</v>
      </c>
      <c r="D402" s="4" t="s">
        <v>4</v>
      </c>
      <c r="E402" s="4" t="s">
        <v>5</v>
      </c>
      <c r="F402" s="5" t="s">
        <v>6</v>
      </c>
      <c r="G402" s="5" t="s">
        <v>7</v>
      </c>
      <c r="H402" s="5" t="s">
        <v>8</v>
      </c>
      <c r="I402" s="5" t="s">
        <v>9</v>
      </c>
      <c r="J402" s="5" t="s">
        <v>10</v>
      </c>
    </row>
    <row r="403" spans="1:10">
      <c r="A403" s="6">
        <v>1</v>
      </c>
      <c r="B403" s="1" t="s">
        <v>11</v>
      </c>
      <c r="C403" s="6" t="s">
        <v>12</v>
      </c>
      <c r="D403" s="20">
        <v>213.27499999999998</v>
      </c>
      <c r="E403" s="24">
        <v>225</v>
      </c>
      <c r="F403" s="6">
        <v>15</v>
      </c>
      <c r="G403" s="8">
        <f>(E403/D403)*F403</f>
        <v>15.82463954987692</v>
      </c>
      <c r="H403" s="8">
        <v>15.82463954987692</v>
      </c>
      <c r="I403" s="8">
        <v>15.82463954987692</v>
      </c>
      <c r="J403" s="8">
        <f>(I403/F403)*4.5</f>
        <v>4.7473918649630757</v>
      </c>
    </row>
    <row r="404" spans="1:10">
      <c r="A404" s="6">
        <v>2</v>
      </c>
      <c r="B404" s="1" t="s">
        <v>13</v>
      </c>
      <c r="C404" s="6" t="s">
        <v>12</v>
      </c>
      <c r="D404" s="9">
        <f>E403</f>
        <v>225</v>
      </c>
      <c r="E404" s="20">
        <v>199.51999999999998</v>
      </c>
      <c r="F404" s="6">
        <v>10</v>
      </c>
      <c r="G404" s="8">
        <f>((E404/D404)*F404)*(100/90)</f>
        <v>9.8528395061728382</v>
      </c>
      <c r="H404" s="8">
        <v>9.8528395061728382</v>
      </c>
      <c r="I404" s="8">
        <v>9.8528395061728382</v>
      </c>
      <c r="J404" s="8">
        <f>(I404/F404)*4.5</f>
        <v>4.4337777777777774</v>
      </c>
    </row>
    <row r="405" spans="1:10">
      <c r="A405" s="6">
        <v>3</v>
      </c>
      <c r="B405" s="1" t="s">
        <v>14</v>
      </c>
      <c r="C405" s="6" t="s">
        <v>15</v>
      </c>
      <c r="D405" s="25">
        <v>141531.75999999998</v>
      </c>
      <c r="E405" s="20">
        <v>202835.46999999997</v>
      </c>
      <c r="F405" s="6">
        <v>10</v>
      </c>
      <c r="G405" s="8">
        <f>(E405/D405)*F405</f>
        <v>14.331445464961362</v>
      </c>
      <c r="H405" s="8">
        <v>14.331445464961362</v>
      </c>
      <c r="I405" s="8">
        <v>14.331445464961362</v>
      </c>
      <c r="J405" s="8">
        <f>(I405/F405)*4.5</f>
        <v>6.4491504592326132</v>
      </c>
    </row>
    <row r="406" spans="1:10">
      <c r="A406" s="27">
        <v>4</v>
      </c>
      <c r="B406" s="1" t="s">
        <v>16</v>
      </c>
      <c r="C406" s="27" t="s">
        <v>15</v>
      </c>
      <c r="D406" s="30">
        <f>E405</f>
        <v>202835.46999999997</v>
      </c>
      <c r="E406" s="20">
        <v>106605.66999999997</v>
      </c>
      <c r="F406" s="27">
        <v>35</v>
      </c>
      <c r="G406" s="8">
        <f>(E406/D406)*F406*1.15</f>
        <v>21.154476667714967</v>
      </c>
      <c r="H406" s="8">
        <v>21.154476667714967</v>
      </c>
      <c r="I406" s="8">
        <v>21.154476667714967</v>
      </c>
      <c r="J406" s="8">
        <f>(I406/F406)*4.5</f>
        <v>2.7198612858490674</v>
      </c>
    </row>
    <row r="407" spans="1:10">
      <c r="A407" s="28"/>
      <c r="B407" s="1" t="s">
        <v>17</v>
      </c>
      <c r="C407" s="28"/>
      <c r="D407" s="31"/>
      <c r="E407" s="20">
        <v>61646.040000000008</v>
      </c>
      <c r="F407" s="28"/>
      <c r="G407" s="8">
        <f>(E407/D406)*F406*1</f>
        <v>10.637248997919352</v>
      </c>
      <c r="H407" s="8">
        <v>10.637248997919352</v>
      </c>
      <c r="I407" s="8">
        <v>10.637248997919352</v>
      </c>
      <c r="J407" s="8">
        <f>(I407/F406)*4.5</f>
        <v>1.3676462997324881</v>
      </c>
    </row>
    <row r="408" spans="1:10">
      <c r="A408" s="28"/>
      <c r="B408" s="1" t="s">
        <v>18</v>
      </c>
      <c r="C408" s="28"/>
      <c r="D408" s="31"/>
      <c r="E408" s="20">
        <v>13413.38</v>
      </c>
      <c r="F408" s="28"/>
      <c r="G408" s="8">
        <f>(E408/D406)*F406*0.9</f>
        <v>2.083074868512889</v>
      </c>
      <c r="H408" s="8">
        <v>2.083074868512889</v>
      </c>
      <c r="I408" s="8">
        <v>2.083074868512889</v>
      </c>
      <c r="J408" s="8">
        <f>(I408/F406)*4.5</f>
        <v>0.26782391166594288</v>
      </c>
    </row>
    <row r="409" spans="1:10">
      <c r="A409" s="28"/>
      <c r="B409" s="1" t="s">
        <v>19</v>
      </c>
      <c r="C409" s="28"/>
      <c r="D409" s="31"/>
      <c r="E409" s="20">
        <v>10510.14</v>
      </c>
      <c r="F409" s="28"/>
      <c r="G409" s="8">
        <f>(E409/D406)*F406*0.65</f>
        <v>1.1788159388493542</v>
      </c>
      <c r="H409" s="8">
        <v>1.1788159388493542</v>
      </c>
      <c r="I409" s="8">
        <v>1.1788159388493542</v>
      </c>
      <c r="J409" s="8">
        <f>(I409/F406)*4.5</f>
        <v>0.15156204928063127</v>
      </c>
    </row>
    <row r="410" spans="1:10">
      <c r="A410" s="29"/>
      <c r="B410" s="1" t="s">
        <v>20</v>
      </c>
      <c r="C410" s="29"/>
      <c r="D410" s="32"/>
      <c r="E410" s="20">
        <v>10660.24</v>
      </c>
      <c r="F410" s="29"/>
      <c r="G410" s="8">
        <f>-1*((E410/D406)*F406)</f>
        <v>-1.8394632851936599</v>
      </c>
      <c r="H410" s="8">
        <v>-1.8394632851936599</v>
      </c>
      <c r="I410" s="8">
        <v>-1.8394632851936599</v>
      </c>
      <c r="J410" s="8">
        <f>(I410/F406)*4.5</f>
        <v>-0.236502422382042</v>
      </c>
    </row>
    <row r="411" spans="1:10">
      <c r="A411" s="6">
        <v>5</v>
      </c>
      <c r="B411" s="1" t="s">
        <v>21</v>
      </c>
      <c r="C411" s="1" t="s">
        <v>22</v>
      </c>
      <c r="D411" s="10">
        <f>E405</f>
        <v>202835.46999999997</v>
      </c>
      <c r="E411" s="21">
        <v>202835.46999999997</v>
      </c>
      <c r="F411" s="6">
        <v>5</v>
      </c>
      <c r="G411" s="11">
        <f>(E411/D411)*F411</f>
        <v>5</v>
      </c>
      <c r="H411" s="8">
        <v>5</v>
      </c>
      <c r="I411" s="8">
        <v>5</v>
      </c>
      <c r="J411" s="8">
        <f t="shared" ref="J411:J416" si="21">(I411/F411)*4.5</f>
        <v>4.5</v>
      </c>
    </row>
    <row r="412" spans="1:10">
      <c r="A412" s="6">
        <v>6</v>
      </c>
      <c r="B412" s="1" t="s">
        <v>23</v>
      </c>
      <c r="C412" s="6" t="s">
        <v>24</v>
      </c>
      <c r="D412" s="7">
        <v>64.508039060717522</v>
      </c>
      <c r="E412" s="12">
        <v>66.013558217894527</v>
      </c>
      <c r="F412" s="6">
        <v>10</v>
      </c>
      <c r="G412" s="8">
        <f>(D412/E412)*F412</f>
        <v>9.7719378870310774</v>
      </c>
      <c r="H412" s="8">
        <v>9.7719378870310774</v>
      </c>
      <c r="I412" s="8">
        <v>9.7719378870310774</v>
      </c>
      <c r="J412" s="8">
        <f t="shared" si="21"/>
        <v>4.3973720491639847</v>
      </c>
    </row>
    <row r="413" spans="1:10">
      <c r="A413" s="6">
        <v>7</v>
      </c>
      <c r="B413" s="1" t="s">
        <v>25</v>
      </c>
      <c r="C413" s="6" t="s">
        <v>26</v>
      </c>
      <c r="D413" s="13">
        <v>1</v>
      </c>
      <c r="E413" s="13">
        <v>1</v>
      </c>
      <c r="F413" s="6">
        <v>5</v>
      </c>
      <c r="G413" s="8">
        <f>(D413/E413)*F413</f>
        <v>5</v>
      </c>
      <c r="H413" s="8">
        <v>5</v>
      </c>
      <c r="I413" s="8">
        <v>5</v>
      </c>
      <c r="J413" s="8">
        <f t="shared" si="21"/>
        <v>4.5</v>
      </c>
    </row>
    <row r="414" spans="1:10">
      <c r="A414" s="6">
        <v>8</v>
      </c>
      <c r="B414" s="1" t="s">
        <v>27</v>
      </c>
      <c r="C414" s="6" t="s">
        <v>28</v>
      </c>
      <c r="D414" s="14">
        <v>2</v>
      </c>
      <c r="E414" s="14">
        <v>2</v>
      </c>
      <c r="F414" s="6">
        <v>5</v>
      </c>
      <c r="G414" s="8">
        <f>(E414/D414)*F414</f>
        <v>5</v>
      </c>
      <c r="H414" s="8">
        <v>5</v>
      </c>
      <c r="I414" s="8">
        <v>5</v>
      </c>
      <c r="J414" s="8">
        <f t="shared" si="21"/>
        <v>4.5</v>
      </c>
    </row>
    <row r="415" spans="1:10">
      <c r="A415" s="6">
        <v>9</v>
      </c>
      <c r="B415" s="1" t="s">
        <v>29</v>
      </c>
      <c r="C415" s="6" t="s">
        <v>28</v>
      </c>
      <c r="D415" s="14">
        <v>1</v>
      </c>
      <c r="E415" s="14">
        <v>1</v>
      </c>
      <c r="F415" s="6">
        <v>5</v>
      </c>
      <c r="G415" s="8">
        <f>(D415/E415)*F415</f>
        <v>5</v>
      </c>
      <c r="H415" s="8">
        <v>5</v>
      </c>
      <c r="I415" s="8">
        <v>5</v>
      </c>
      <c r="J415" s="8">
        <f t="shared" si="21"/>
        <v>4.5</v>
      </c>
    </row>
    <row r="416" spans="1:10">
      <c r="A416" s="33" t="s">
        <v>30</v>
      </c>
      <c r="B416" s="34"/>
      <c r="C416" s="34"/>
      <c r="D416" s="34"/>
      <c r="E416" s="35"/>
      <c r="F416" s="15">
        <f>SUBTOTAL(9,F403:F415)</f>
        <v>100</v>
      </c>
      <c r="G416" s="16">
        <f>SUBTOTAL(9,G403:G415)</f>
        <v>102.9950155958451</v>
      </c>
      <c r="H416" s="16">
        <f>SUBTOTAL(9,H403:H415)</f>
        <v>102.9950155958451</v>
      </c>
      <c r="I416" s="16">
        <f>SUBTOTAL(9,I403:I415)</f>
        <v>102.9950155958451</v>
      </c>
      <c r="J416" s="17">
        <f t="shared" si="21"/>
        <v>4.6347757018130293</v>
      </c>
    </row>
    <row r="417" spans="4:8">
      <c r="D417" s="2"/>
      <c r="E417" s="2"/>
      <c r="G417" s="18">
        <f>(G416/F416)*4.5</f>
        <v>4.6347757018130293</v>
      </c>
      <c r="H417" s="19">
        <f>(H416/F416)*4.5</f>
        <v>4.6347757018130293</v>
      </c>
    </row>
  </sheetData>
  <mergeCells count="110">
    <mergeCell ref="A36:E36"/>
    <mergeCell ref="A45:A49"/>
    <mergeCell ref="C45:C49"/>
    <mergeCell ref="D45:D49"/>
    <mergeCell ref="F45:F49"/>
    <mergeCell ref="A55:E55"/>
    <mergeCell ref="A8:A12"/>
    <mergeCell ref="C8:C12"/>
    <mergeCell ref="D8:D12"/>
    <mergeCell ref="F8:F12"/>
    <mergeCell ref="A18:E18"/>
    <mergeCell ref="A26:A30"/>
    <mergeCell ref="C26:C30"/>
    <mergeCell ref="D26:D30"/>
    <mergeCell ref="F26:F30"/>
    <mergeCell ref="A93:E93"/>
    <mergeCell ref="A102:A106"/>
    <mergeCell ref="C102:C106"/>
    <mergeCell ref="D102:D106"/>
    <mergeCell ref="F102:F106"/>
    <mergeCell ref="A112:E112"/>
    <mergeCell ref="A64:A68"/>
    <mergeCell ref="C64:C68"/>
    <mergeCell ref="D64:D68"/>
    <mergeCell ref="F64:F68"/>
    <mergeCell ref="A74:E74"/>
    <mergeCell ref="A83:A87"/>
    <mergeCell ref="C83:C87"/>
    <mergeCell ref="D83:D87"/>
    <mergeCell ref="F83:F87"/>
    <mergeCell ref="A150:E150"/>
    <mergeCell ref="A159:A163"/>
    <mergeCell ref="C159:C163"/>
    <mergeCell ref="D159:D163"/>
    <mergeCell ref="F159:F163"/>
    <mergeCell ref="A169:E169"/>
    <mergeCell ref="A121:A125"/>
    <mergeCell ref="C121:C125"/>
    <mergeCell ref="D121:D125"/>
    <mergeCell ref="F121:F125"/>
    <mergeCell ref="A131:E131"/>
    <mergeCell ref="A140:A144"/>
    <mergeCell ref="C140:C144"/>
    <mergeCell ref="D140:D144"/>
    <mergeCell ref="F140:F144"/>
    <mergeCell ref="A207:E207"/>
    <mergeCell ref="A216:A220"/>
    <mergeCell ref="C216:C220"/>
    <mergeCell ref="D216:D220"/>
    <mergeCell ref="F216:F220"/>
    <mergeCell ref="A226:E226"/>
    <mergeCell ref="A178:A182"/>
    <mergeCell ref="C178:C182"/>
    <mergeCell ref="D178:D182"/>
    <mergeCell ref="F178:F182"/>
    <mergeCell ref="A188:E188"/>
    <mergeCell ref="A197:A201"/>
    <mergeCell ref="C197:C201"/>
    <mergeCell ref="D197:D201"/>
    <mergeCell ref="F197:F201"/>
    <mergeCell ref="A264:E264"/>
    <mergeCell ref="A273:A277"/>
    <mergeCell ref="C273:C277"/>
    <mergeCell ref="D273:D277"/>
    <mergeCell ref="F273:F277"/>
    <mergeCell ref="A283:E283"/>
    <mergeCell ref="A235:A239"/>
    <mergeCell ref="C235:C239"/>
    <mergeCell ref="D235:D239"/>
    <mergeCell ref="F235:F239"/>
    <mergeCell ref="A245:E245"/>
    <mergeCell ref="A254:A258"/>
    <mergeCell ref="C254:C258"/>
    <mergeCell ref="D254:D258"/>
    <mergeCell ref="F254:F258"/>
    <mergeCell ref="A321:E321"/>
    <mergeCell ref="A330:A334"/>
    <mergeCell ref="C330:C334"/>
    <mergeCell ref="D330:D334"/>
    <mergeCell ref="F330:F334"/>
    <mergeCell ref="A340:E340"/>
    <mergeCell ref="A292:A296"/>
    <mergeCell ref="C292:C296"/>
    <mergeCell ref="D292:D296"/>
    <mergeCell ref="F292:F296"/>
    <mergeCell ref="A302:E302"/>
    <mergeCell ref="A311:A315"/>
    <mergeCell ref="C311:C315"/>
    <mergeCell ref="D311:D315"/>
    <mergeCell ref="F311:F315"/>
    <mergeCell ref="A349:A353"/>
    <mergeCell ref="C349:C353"/>
    <mergeCell ref="D349:D353"/>
    <mergeCell ref="F349:F353"/>
    <mergeCell ref="A359:E359"/>
    <mergeCell ref="A368:A372"/>
    <mergeCell ref="C368:C372"/>
    <mergeCell ref="D368:D372"/>
    <mergeCell ref="F368:F372"/>
    <mergeCell ref="A406:A410"/>
    <mergeCell ref="C406:C410"/>
    <mergeCell ref="D406:D410"/>
    <mergeCell ref="F406:F410"/>
    <mergeCell ref="A416:E416"/>
    <mergeCell ref="A378:E378"/>
    <mergeCell ref="A387:A391"/>
    <mergeCell ref="C387:C391"/>
    <mergeCell ref="D387:D391"/>
    <mergeCell ref="F387:F391"/>
    <mergeCell ref="A397:E3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M6" sqref="M6"/>
    </sheetView>
  </sheetViews>
  <sheetFormatPr defaultRowHeight="15"/>
  <cols>
    <col min="1" max="1" width="25.7109375" bestFit="1" customWidth="1"/>
    <col min="2" max="2" width="38.140625" bestFit="1" customWidth="1"/>
    <col min="3" max="3" width="13.7109375" bestFit="1" customWidth="1"/>
    <col min="4" max="5" width="9.5703125" bestFit="1" customWidth="1"/>
    <col min="6" max="7" width="8.5703125" bestFit="1" customWidth="1"/>
    <col min="8" max="8" width="8.28515625" bestFit="1" customWidth="1"/>
    <col min="9" max="9" width="8.5703125" bestFit="1" customWidth="1"/>
    <col min="10" max="10" width="6.5703125" bestFit="1" customWidth="1"/>
  </cols>
  <sheetData>
    <row r="2" spans="1:10">
      <c r="A2" s="1" t="s">
        <v>32</v>
      </c>
      <c r="D2" s="2"/>
      <c r="E2" s="2"/>
    </row>
    <row r="3" spans="1:10" ht="60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6">
        <v>1</v>
      </c>
      <c r="B4" s="1" t="s">
        <v>11</v>
      </c>
      <c r="C4" s="6" t="s">
        <v>12</v>
      </c>
      <c r="D4" s="20">
        <v>556.70000000000005</v>
      </c>
      <c r="E4" s="20">
        <v>586</v>
      </c>
      <c r="F4" s="6">
        <v>15</v>
      </c>
      <c r="G4" s="8">
        <f>(E4/D4)*F4</f>
        <v>15.789473684210526</v>
      </c>
      <c r="H4" s="8">
        <v>15.789473684210526</v>
      </c>
      <c r="I4" s="8">
        <v>15.789473684210526</v>
      </c>
      <c r="J4" s="8">
        <f>(I4/F4)*4.5</f>
        <v>4.7368421052631575</v>
      </c>
    </row>
    <row r="5" spans="1:10">
      <c r="A5" s="6">
        <v>2</v>
      </c>
      <c r="B5" s="1" t="s">
        <v>13</v>
      </c>
      <c r="C5" s="6" t="s">
        <v>12</v>
      </c>
      <c r="D5" s="9">
        <f>E4</f>
        <v>586</v>
      </c>
      <c r="E5" s="20">
        <v>517.79100000000005</v>
      </c>
      <c r="F5" s="6">
        <v>10</v>
      </c>
      <c r="G5" s="8">
        <f>((E5/D5)*F5)*(100/90)</f>
        <v>9.8178043230944283</v>
      </c>
      <c r="H5" s="8">
        <v>9.8178043230944283</v>
      </c>
      <c r="I5" s="8">
        <v>9.8178043230944283</v>
      </c>
      <c r="J5" s="8">
        <f>(I5/F5)*4.5</f>
        <v>4.4180119453924922</v>
      </c>
    </row>
    <row r="6" spans="1:10">
      <c r="A6" s="6">
        <v>3</v>
      </c>
      <c r="B6" s="1" t="s">
        <v>14</v>
      </c>
      <c r="C6" s="6" t="s">
        <v>15</v>
      </c>
      <c r="D6" s="20">
        <v>349049.76</v>
      </c>
      <c r="E6" s="20">
        <v>452145.82</v>
      </c>
      <c r="F6" s="6">
        <v>10</v>
      </c>
      <c r="G6" s="8">
        <f>(E6/D6)*F6</f>
        <v>12.953620710124538</v>
      </c>
      <c r="H6" s="8">
        <v>12.953620710124538</v>
      </c>
      <c r="I6" s="8">
        <v>12.953620710124538</v>
      </c>
      <c r="J6" s="8">
        <f>(I6/F6)*4.5</f>
        <v>5.8291293195560421</v>
      </c>
    </row>
    <row r="7" spans="1:10">
      <c r="A7" s="27">
        <v>4</v>
      </c>
      <c r="B7" s="1" t="s">
        <v>16</v>
      </c>
      <c r="C7" s="27" t="s">
        <v>15</v>
      </c>
      <c r="D7" s="30">
        <f>E6</f>
        <v>452145.82</v>
      </c>
      <c r="E7" s="20">
        <v>167587.21</v>
      </c>
      <c r="F7" s="27">
        <v>35</v>
      </c>
      <c r="G7" s="8">
        <f>(E7/D7)*F7*1.15</f>
        <v>14.918605688978833</v>
      </c>
      <c r="H7" s="8">
        <v>14.918605688978833</v>
      </c>
      <c r="I7" s="8">
        <v>14.918605688978833</v>
      </c>
      <c r="J7" s="8">
        <f>(I7/F7)*4.5</f>
        <v>1.9181064457258499</v>
      </c>
    </row>
    <row r="8" spans="1:10">
      <c r="A8" s="28"/>
      <c r="B8" s="1" t="s">
        <v>17</v>
      </c>
      <c r="C8" s="28"/>
      <c r="D8" s="31"/>
      <c r="E8" s="20">
        <v>140073.05000000002</v>
      </c>
      <c r="F8" s="28"/>
      <c r="G8" s="8">
        <f>(E8/D7)*F7*1</f>
        <v>10.842866467282615</v>
      </c>
      <c r="H8" s="8">
        <v>10.842866467282615</v>
      </c>
      <c r="I8" s="8">
        <v>10.842866467282615</v>
      </c>
      <c r="J8" s="8">
        <f>(I8/F7)*4.5</f>
        <v>1.3940828315077647</v>
      </c>
    </row>
    <row r="9" spans="1:10">
      <c r="A9" s="28"/>
      <c r="B9" s="1" t="s">
        <v>18</v>
      </c>
      <c r="C9" s="28"/>
      <c r="D9" s="31"/>
      <c r="E9" s="20">
        <v>66705.530000000013</v>
      </c>
      <c r="F9" s="28"/>
      <c r="G9" s="8">
        <f>(E9/D7)*F7*0.9</f>
        <v>4.6472268503997238</v>
      </c>
      <c r="H9" s="8">
        <v>4.6472268503997238</v>
      </c>
      <c r="I9" s="8">
        <v>4.6472268503997238</v>
      </c>
      <c r="J9" s="8">
        <f>(I9/F7)*4.5</f>
        <v>0.59750059505139297</v>
      </c>
    </row>
    <row r="10" spans="1:10">
      <c r="A10" s="28"/>
      <c r="B10" s="1" t="s">
        <v>19</v>
      </c>
      <c r="C10" s="28"/>
      <c r="D10" s="31"/>
      <c r="E10" s="20">
        <v>33352.67</v>
      </c>
      <c r="F10" s="28"/>
      <c r="G10" s="8">
        <f>(E10/D7)*F7*0.65</f>
        <v>1.6781604715487584</v>
      </c>
      <c r="H10" s="8">
        <v>1.6781604715487584</v>
      </c>
      <c r="I10" s="8">
        <v>1.6781604715487584</v>
      </c>
      <c r="J10" s="8">
        <f>(I10/F7)*4.5</f>
        <v>0.21576348919912608</v>
      </c>
    </row>
    <row r="11" spans="1:10">
      <c r="A11" s="29"/>
      <c r="B11" s="1" t="s">
        <v>20</v>
      </c>
      <c r="C11" s="29"/>
      <c r="D11" s="32"/>
      <c r="E11" s="20">
        <v>44427.359999999993</v>
      </c>
      <c r="F11" s="29"/>
      <c r="G11" s="8">
        <f>-1*((E11/D7)*F7)</f>
        <v>-3.439062203428088</v>
      </c>
      <c r="H11" s="8">
        <v>-3.439062203428088</v>
      </c>
      <c r="I11" s="8">
        <v>-3.439062203428088</v>
      </c>
      <c r="J11" s="8">
        <f>(I11/F7)*4.5</f>
        <v>-0.44216514044075417</v>
      </c>
    </row>
    <row r="12" spans="1:10">
      <c r="A12" s="6">
        <v>5</v>
      </c>
      <c r="B12" s="1" t="s">
        <v>21</v>
      </c>
      <c r="C12" s="1" t="s">
        <v>22</v>
      </c>
      <c r="D12" s="10">
        <f>E6</f>
        <v>452145.82</v>
      </c>
      <c r="E12" s="21">
        <v>452145.82</v>
      </c>
      <c r="F12" s="6">
        <v>5</v>
      </c>
      <c r="G12" s="11">
        <f>(E12/D12)*F12</f>
        <v>5</v>
      </c>
      <c r="H12" s="8">
        <v>5</v>
      </c>
      <c r="I12" s="8">
        <v>5</v>
      </c>
      <c r="J12" s="8">
        <f t="shared" ref="J12:J17" si="0">(I12/F12)*4.5</f>
        <v>4.5</v>
      </c>
    </row>
    <row r="13" spans="1:10">
      <c r="A13" s="6">
        <v>6</v>
      </c>
      <c r="B13" s="1" t="s">
        <v>23</v>
      </c>
      <c r="C13" s="6" t="s">
        <v>24</v>
      </c>
      <c r="D13" s="7">
        <v>71.593520084383343</v>
      </c>
      <c r="E13" s="12">
        <v>72.407887373237159</v>
      </c>
      <c r="F13" s="6">
        <v>10</v>
      </c>
      <c r="G13" s="8">
        <f>(D13/E13)*F13</f>
        <v>9.8875305828692337</v>
      </c>
      <c r="H13" s="8">
        <v>9.8875305828692337</v>
      </c>
      <c r="I13" s="8">
        <v>9.8875305828692337</v>
      </c>
      <c r="J13" s="8">
        <f t="shared" si="0"/>
        <v>4.4493887622911554</v>
      </c>
    </row>
    <row r="14" spans="1:10">
      <c r="A14" s="6">
        <v>7</v>
      </c>
      <c r="B14" s="1" t="s">
        <v>25</v>
      </c>
      <c r="C14" s="6" t="s">
        <v>26</v>
      </c>
      <c r="D14" s="13">
        <v>1</v>
      </c>
      <c r="E14" s="13">
        <v>1</v>
      </c>
      <c r="F14" s="6">
        <v>5</v>
      </c>
      <c r="G14" s="8">
        <f>(D14/E14)*F14</f>
        <v>5</v>
      </c>
      <c r="H14" s="8">
        <v>5</v>
      </c>
      <c r="I14" s="8">
        <v>5</v>
      </c>
      <c r="J14" s="8">
        <f t="shared" si="0"/>
        <v>4.5</v>
      </c>
    </row>
    <row r="15" spans="1:10">
      <c r="A15" s="6">
        <v>8</v>
      </c>
      <c r="B15" s="1" t="s">
        <v>27</v>
      </c>
      <c r="C15" s="6" t="s">
        <v>28</v>
      </c>
      <c r="D15" s="14">
        <v>2</v>
      </c>
      <c r="E15" s="14">
        <v>2</v>
      </c>
      <c r="F15" s="6">
        <v>5</v>
      </c>
      <c r="G15" s="8">
        <f>(E15/D15)*F15</f>
        <v>5</v>
      </c>
      <c r="H15" s="8">
        <v>5</v>
      </c>
      <c r="I15" s="8">
        <v>5</v>
      </c>
      <c r="J15" s="8">
        <f t="shared" si="0"/>
        <v>4.5</v>
      </c>
    </row>
    <row r="16" spans="1:10">
      <c r="A16" s="6">
        <v>9</v>
      </c>
      <c r="B16" s="1" t="s">
        <v>29</v>
      </c>
      <c r="C16" s="6" t="s">
        <v>28</v>
      </c>
      <c r="D16" s="14">
        <v>1</v>
      </c>
      <c r="E16" s="14">
        <v>1</v>
      </c>
      <c r="F16" s="6">
        <v>5</v>
      </c>
      <c r="G16" s="8">
        <f>(D16/E16)*F16</f>
        <v>5</v>
      </c>
      <c r="H16" s="8">
        <v>5</v>
      </c>
      <c r="I16" s="8">
        <v>5</v>
      </c>
      <c r="J16" s="8">
        <f t="shared" si="0"/>
        <v>4.5</v>
      </c>
    </row>
    <row r="17" spans="1:10">
      <c r="A17" s="33" t="s">
        <v>30</v>
      </c>
      <c r="B17" s="34"/>
      <c r="C17" s="34"/>
      <c r="D17" s="34"/>
      <c r="E17" s="35"/>
      <c r="F17" s="15">
        <f>SUBTOTAL(9,F4:F16)</f>
        <v>100</v>
      </c>
      <c r="G17" s="16">
        <f>SUBTOTAL(9,G4:G16)</f>
        <v>97.096226575080564</v>
      </c>
      <c r="H17" s="16">
        <f>SUBTOTAL(9,H4:H16)</f>
        <v>97.096226575080564</v>
      </c>
      <c r="I17" s="16">
        <f>SUBTOTAL(9,I4:I16)</f>
        <v>97.096226575080564</v>
      </c>
      <c r="J17" s="17">
        <f t="shared" si="0"/>
        <v>4.3693301958786259</v>
      </c>
    </row>
    <row r="18" spans="1:10">
      <c r="D18" s="2"/>
      <c r="E18" s="2"/>
      <c r="G18" s="18">
        <f>(G17/F17)*4.5</f>
        <v>4.3693301958786259</v>
      </c>
      <c r="H18" s="19">
        <f>(H17/F17)*4.5</f>
        <v>4.3693301958786259</v>
      </c>
    </row>
  </sheetData>
  <mergeCells count="5">
    <mergeCell ref="A7:A11"/>
    <mergeCell ref="C7:C11"/>
    <mergeCell ref="D7:D11"/>
    <mergeCell ref="F7:F11"/>
    <mergeCell ref="A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Manthani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NISHANTH</cp:lastModifiedBy>
  <dcterms:created xsi:type="dcterms:W3CDTF">2021-12-27T05:06:09Z</dcterms:created>
  <dcterms:modified xsi:type="dcterms:W3CDTF">2022-01-04T14:50:11Z</dcterms:modified>
</cp:coreProperties>
</file>