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\Desktop\Учеба\Физика\"/>
    </mc:Choice>
  </mc:AlternateContent>
  <bookViews>
    <workbookView xWindow="0" yWindow="0" windowWidth="9975" windowHeight="11310"/>
  </bookViews>
  <sheets>
    <sheet name="lvtemporary_198366" sheetId="1" r:id="rId1"/>
  </sheets>
  <calcPr calcId="162913"/>
</workbook>
</file>

<file path=xl/calcChain.xml><?xml version="1.0" encoding="utf-8"?>
<calcChain xmlns="http://schemas.openxmlformats.org/spreadsheetml/2006/main">
  <c r="B15" i="1" l="1"/>
  <c r="B18" i="1" l="1"/>
  <c r="B13" i="1"/>
  <c r="A13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  <c r="E13" i="1" l="1"/>
  <c r="D13" i="1"/>
  <c r="C13" i="1"/>
  <c r="B20" i="1" l="1"/>
  <c r="B21" i="1" s="1"/>
  <c r="B22" i="1" l="1"/>
  <c r="B23" i="1" s="1"/>
</calcChain>
</file>

<file path=xl/sharedStrings.xml><?xml version="1.0" encoding="utf-8"?>
<sst xmlns="http://schemas.openxmlformats.org/spreadsheetml/2006/main" count="28" uniqueCount="25">
  <si>
    <t>X</t>
  </si>
  <si>
    <t>Y</t>
  </si>
  <si>
    <t>X^2</t>
  </si>
  <si>
    <t>Y^2</t>
  </si>
  <si>
    <t>X*Y</t>
  </si>
  <si>
    <t>B=</t>
  </si>
  <si>
    <t>e=</t>
  </si>
  <si>
    <t>Кл</t>
  </si>
  <si>
    <t>с=</t>
  </si>
  <si>
    <t>м/с</t>
  </si>
  <si>
    <t>hср=</t>
  </si>
  <si>
    <t>Дж*с</t>
  </si>
  <si>
    <t>h=</t>
  </si>
  <si>
    <t>X=1/lambda, м^-1</t>
  </si>
  <si>
    <t>Y=Uзап, В</t>
  </si>
  <si>
    <t>Bаналит. =</t>
  </si>
  <si>
    <t xml:space="preserve">hаналит. = </t>
  </si>
  <si>
    <t>SB =</t>
  </si>
  <si>
    <t>delta h =</t>
  </si>
  <si>
    <t>к-т Стьюдента</t>
  </si>
  <si>
    <t>P=0.9</t>
  </si>
  <si>
    <t>n</t>
  </si>
  <si>
    <r>
      <t>t</t>
    </r>
    <r>
      <rPr>
        <i/>
        <sz val="8"/>
        <color theme="1"/>
        <rFont val="Arial"/>
        <family val="2"/>
        <charset val="204"/>
      </rPr>
      <t>n-1</t>
    </r>
  </si>
  <si>
    <t>hтеор =</t>
  </si>
  <si>
    <t>6,62*10^-34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</si>
</sst>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i/>
      <sz val="8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9" fillId="0" borderId="10" xfId="42" applyFont="1" applyBorder="1" applyAlignment="1">
      <alignment horizontal="center"/>
    </xf>
    <xf numFmtId="0" fontId="1" fillId="0" borderId="0" xfId="42" applyAlignment="1">
      <alignment horizontal="center"/>
    </xf>
    <xf numFmtId="0" fontId="20" fillId="0" borderId="11" xfId="42" applyFont="1" applyBorder="1" applyAlignment="1">
      <alignment horizontal="center"/>
    </xf>
    <xf numFmtId="0" fontId="20" fillId="0" borderId="11" xfId="42" applyFont="1" applyBorder="1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73840769903763"/>
                  <c:y val="0.1820512540099154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lvtemporary_198366!$A$2:$A$11</c:f>
              <c:numCache>
                <c:formatCode>General</c:formatCode>
                <c:ptCount val="10"/>
                <c:pt idx="0">
                  <c:v>2624671.9</c:v>
                </c:pt>
                <c:pt idx="1">
                  <c:v>2439024.4</c:v>
                </c:pt>
                <c:pt idx="2">
                  <c:v>2232142.9</c:v>
                </c:pt>
                <c:pt idx="3">
                  <c:v>2049180.3</c:v>
                </c:pt>
                <c:pt idx="4">
                  <c:v>1904761.9</c:v>
                </c:pt>
                <c:pt idx="5">
                  <c:v>1776198.9</c:v>
                </c:pt>
                <c:pt idx="6">
                  <c:v>1647446.5</c:v>
                </c:pt>
                <c:pt idx="7">
                  <c:v>1550387.6</c:v>
                </c:pt>
                <c:pt idx="8">
                  <c:v>1485884.1</c:v>
                </c:pt>
                <c:pt idx="9">
                  <c:v>1406469.8</c:v>
                </c:pt>
              </c:numCache>
            </c:numRef>
          </c:xVal>
          <c:yVal>
            <c:numRef>
              <c:f>lvtemporary_198366!$B$2:$B$11</c:f>
              <c:numCache>
                <c:formatCode>General</c:formatCode>
                <c:ptCount val="10"/>
                <c:pt idx="0">
                  <c:v>-2.12</c:v>
                </c:pt>
                <c:pt idx="1">
                  <c:v>-1.9</c:v>
                </c:pt>
                <c:pt idx="2">
                  <c:v>-1.65</c:v>
                </c:pt>
                <c:pt idx="3">
                  <c:v>-1.42</c:v>
                </c:pt>
                <c:pt idx="4">
                  <c:v>-1.25</c:v>
                </c:pt>
                <c:pt idx="5">
                  <c:v>-1.07</c:v>
                </c:pt>
                <c:pt idx="6">
                  <c:v>-0.92</c:v>
                </c:pt>
                <c:pt idx="7">
                  <c:v>-0.8</c:v>
                </c:pt>
                <c:pt idx="8">
                  <c:v>-0.73</c:v>
                </c:pt>
                <c:pt idx="9">
                  <c:v>-0.62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3-4E8B-A216-B9007389E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57439"/>
        <c:axId val="383558687"/>
      </c:scatterChart>
      <c:valAx>
        <c:axId val="38355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1</a:t>
                </a:r>
                <a:r>
                  <a:rPr lang="en-US"/>
                  <a:t>/lambda,</a:t>
                </a:r>
                <a:r>
                  <a:rPr lang="en-US" baseline="0"/>
                  <a:t> </a:t>
                </a:r>
                <a:r>
                  <a:rPr lang="ru-RU" baseline="0"/>
                  <a:t>м</a:t>
                </a:r>
                <a:r>
                  <a:rPr lang="en-US" baseline="0"/>
                  <a:t>^-1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558687"/>
        <c:crosses val="autoZero"/>
        <c:crossBetween val="midCat"/>
      </c:valAx>
      <c:valAx>
        <c:axId val="38355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зап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55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10</xdr:col>
      <xdr:colOff>304800</xdr:colOff>
      <xdr:row>28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1019175</xdr:colOff>
      <xdr:row>23</xdr:row>
      <xdr:rowOff>152400</xdr:rowOff>
    </xdr:from>
    <xdr:ext cx="185345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019175" y="4229100"/>
              <a:ext cx="18534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6,58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±0,03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−34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[</m:t>
                    </m:r>
                    <m:r>
                      <a:rPr lang="ru-R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Дж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019175" y="4229100"/>
              <a:ext cx="18534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(6,58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±0,03)∗〖10〗^(−34)  [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Дж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∗𝑐]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K9" sqref="K9"/>
    </sheetView>
  </sheetViews>
  <sheetFormatPr defaultRowHeight="12.75" x14ac:dyDescent="0.2"/>
  <cols>
    <col min="1" max="1" width="15.42578125" customWidth="1"/>
    <col min="2" max="2" width="13.7109375" customWidth="1"/>
    <col min="3" max="3" width="21.5703125" customWidth="1"/>
  </cols>
  <sheetData>
    <row r="1" spans="1:7" ht="15.75" thickBot="1" x14ac:dyDescent="0.3">
      <c r="A1" t="s">
        <v>13</v>
      </c>
      <c r="B1" t="s">
        <v>14</v>
      </c>
      <c r="F1" s="3" t="s">
        <v>19</v>
      </c>
      <c r="G1" s="4"/>
    </row>
    <row r="2" spans="1:7" ht="15.75" thickTop="1" thickBot="1" x14ac:dyDescent="0.25">
      <c r="A2">
        <v>2624671.9</v>
      </c>
      <c r="B2">
        <v>-2.12</v>
      </c>
      <c r="C2">
        <f t="shared" ref="C2:C11" si="0">A2*A2</f>
        <v>6888902582649.6094</v>
      </c>
      <c r="D2">
        <f t="shared" ref="D2:D11" si="1">B2*B2</f>
        <v>4.4944000000000006</v>
      </c>
      <c r="E2">
        <f t="shared" ref="E2:E11" si="2">A2*B2</f>
        <v>-5564304.4280000003</v>
      </c>
      <c r="F2" s="5" t="s">
        <v>20</v>
      </c>
      <c r="G2" s="5"/>
    </row>
    <row r="3" spans="1:7" ht="15.75" thickTop="1" thickBot="1" x14ac:dyDescent="0.25">
      <c r="A3">
        <v>2439024.4</v>
      </c>
      <c r="B3">
        <v>-1.9</v>
      </c>
      <c r="C3">
        <f t="shared" si="0"/>
        <v>5948840023795.3594</v>
      </c>
      <c r="D3">
        <f t="shared" si="1"/>
        <v>3.61</v>
      </c>
      <c r="E3">
        <f t="shared" si="2"/>
        <v>-4634146.3599999994</v>
      </c>
      <c r="F3" s="6" t="s">
        <v>21</v>
      </c>
      <c r="G3" s="6" t="s">
        <v>22</v>
      </c>
    </row>
    <row r="4" spans="1:7" ht="15.75" thickTop="1" thickBot="1" x14ac:dyDescent="0.25">
      <c r="A4">
        <v>2232142.9</v>
      </c>
      <c r="B4">
        <v>-1.65</v>
      </c>
      <c r="C4">
        <f t="shared" si="0"/>
        <v>4982461926020.4092</v>
      </c>
      <c r="D4">
        <f t="shared" si="1"/>
        <v>2.7224999999999997</v>
      </c>
      <c r="E4">
        <f t="shared" si="2"/>
        <v>-3683035.7849999997</v>
      </c>
      <c r="F4" s="6">
        <v>5</v>
      </c>
      <c r="G4" s="6">
        <v>2</v>
      </c>
    </row>
    <row r="5" spans="1:7" ht="15.75" thickTop="1" thickBot="1" x14ac:dyDescent="0.25">
      <c r="A5">
        <v>2049180.3</v>
      </c>
      <c r="B5">
        <v>-1.42</v>
      </c>
      <c r="C5">
        <f t="shared" si="0"/>
        <v>4199139901908.0903</v>
      </c>
      <c r="D5">
        <f t="shared" si="1"/>
        <v>2.0164</v>
      </c>
      <c r="E5">
        <f t="shared" si="2"/>
        <v>-2909836.0260000001</v>
      </c>
      <c r="F5" s="6">
        <v>6</v>
      </c>
      <c r="G5" s="6">
        <v>1.94</v>
      </c>
    </row>
    <row r="6" spans="1:7" ht="15.75" thickTop="1" thickBot="1" x14ac:dyDescent="0.25">
      <c r="A6">
        <v>1904761.9</v>
      </c>
      <c r="B6">
        <v>-1.25</v>
      </c>
      <c r="C6">
        <f t="shared" si="0"/>
        <v>3628117895691.6099</v>
      </c>
      <c r="D6">
        <f t="shared" si="1"/>
        <v>1.5625</v>
      </c>
      <c r="E6">
        <f t="shared" si="2"/>
        <v>-2380952.375</v>
      </c>
      <c r="F6" s="6">
        <v>8</v>
      </c>
      <c r="G6" s="6">
        <v>1.86</v>
      </c>
    </row>
    <row r="7" spans="1:7" ht="15.75" thickTop="1" thickBot="1" x14ac:dyDescent="0.25">
      <c r="A7">
        <v>1776198.9</v>
      </c>
      <c r="B7">
        <v>-1.07</v>
      </c>
      <c r="C7">
        <f t="shared" si="0"/>
        <v>3154882532361.2095</v>
      </c>
      <c r="D7">
        <f t="shared" si="1"/>
        <v>1.1449</v>
      </c>
      <c r="E7">
        <f t="shared" si="2"/>
        <v>-1900532.8230000001</v>
      </c>
      <c r="F7" s="6">
        <v>10</v>
      </c>
      <c r="G7" s="6">
        <v>1.81</v>
      </c>
    </row>
    <row r="8" spans="1:7" ht="15.75" thickTop="1" thickBot="1" x14ac:dyDescent="0.25">
      <c r="A8">
        <v>1647446.5</v>
      </c>
      <c r="B8">
        <v>-0.92</v>
      </c>
      <c r="C8">
        <f t="shared" si="0"/>
        <v>2714079970362.25</v>
      </c>
      <c r="D8">
        <f t="shared" si="1"/>
        <v>0.84640000000000004</v>
      </c>
      <c r="E8">
        <f t="shared" si="2"/>
        <v>-1515650.78</v>
      </c>
      <c r="F8" s="6">
        <v>11</v>
      </c>
      <c r="G8" s="6">
        <v>1.8</v>
      </c>
    </row>
    <row r="9" spans="1:7" ht="15.75" thickTop="1" thickBot="1" x14ac:dyDescent="0.25">
      <c r="A9">
        <v>1550387.6</v>
      </c>
      <c r="B9">
        <v>-0.8</v>
      </c>
      <c r="C9">
        <f t="shared" si="0"/>
        <v>2403701710233.7603</v>
      </c>
      <c r="D9">
        <f t="shared" si="1"/>
        <v>0.64000000000000012</v>
      </c>
      <c r="E9">
        <f t="shared" si="2"/>
        <v>-1240310.08</v>
      </c>
      <c r="F9" s="6">
        <v>12</v>
      </c>
      <c r="G9" s="6">
        <v>1.78</v>
      </c>
    </row>
    <row r="10" spans="1:7" ht="13.5" thickTop="1" x14ac:dyDescent="0.2">
      <c r="A10">
        <v>1485884.1</v>
      </c>
      <c r="B10">
        <v>-0.73</v>
      </c>
      <c r="C10">
        <f t="shared" si="0"/>
        <v>2207851558632.8101</v>
      </c>
      <c r="D10">
        <f t="shared" si="1"/>
        <v>0.53289999999999993</v>
      </c>
      <c r="E10">
        <f t="shared" si="2"/>
        <v>-1084695.3930000002</v>
      </c>
    </row>
    <row r="11" spans="1:7" x14ac:dyDescent="0.2">
      <c r="A11">
        <v>1406469.8</v>
      </c>
      <c r="B11">
        <v>-0.62</v>
      </c>
      <c r="C11">
        <f t="shared" si="0"/>
        <v>1978157298312.04</v>
      </c>
      <c r="D11">
        <f t="shared" si="1"/>
        <v>0.38440000000000002</v>
      </c>
      <c r="E11">
        <f t="shared" si="2"/>
        <v>-872011.27600000007</v>
      </c>
    </row>
    <row r="12" spans="1:7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7" x14ac:dyDescent="0.2">
      <c r="A13">
        <f>AVERAGE(A2:A11)</f>
        <v>1911616.83</v>
      </c>
      <c r="B13">
        <f>AVERAGE(B2:B11)</f>
        <v>-1.248</v>
      </c>
      <c r="C13">
        <f>AVERAGE(C2:C11)</f>
        <v>3810613539996.7148</v>
      </c>
      <c r="D13">
        <f>AVERAGE(D2:D11)</f>
        <v>1.7954399999999999</v>
      </c>
      <c r="E13">
        <f>AVERAGE(E2:E11)</f>
        <v>-2578547.5325999996</v>
      </c>
    </row>
    <row r="15" spans="1:7" x14ac:dyDescent="0.2">
      <c r="A15" t="s">
        <v>5</v>
      </c>
      <c r="B15" s="1">
        <f xml:space="preserve"> -0.00000123</f>
        <v>-1.2300000000000001E-6</v>
      </c>
    </row>
    <row r="16" spans="1:7" x14ac:dyDescent="0.2">
      <c r="A16" t="s">
        <v>6</v>
      </c>
      <c r="B16" s="2">
        <v>1.5999999999999999E-19</v>
      </c>
      <c r="C16" t="s">
        <v>7</v>
      </c>
    </row>
    <row r="17" spans="1:3" x14ac:dyDescent="0.2">
      <c r="A17" t="s">
        <v>8</v>
      </c>
      <c r="B17" s="2">
        <v>300000000</v>
      </c>
      <c r="C17" t="s">
        <v>9</v>
      </c>
    </row>
    <row r="18" spans="1:3" x14ac:dyDescent="0.2">
      <c r="A18" t="s">
        <v>10</v>
      </c>
      <c r="B18" s="2">
        <f>(B15*B16)/B17*-1</f>
        <v>6.5599999999999996E-34</v>
      </c>
      <c r="C18" t="s">
        <v>11</v>
      </c>
    </row>
    <row r="20" spans="1:3" x14ac:dyDescent="0.2">
      <c r="A20" t="s">
        <v>15</v>
      </c>
      <c r="B20">
        <f>(E13-A13*B13)/(C13-A13^2)</f>
        <v>-1.2335700815267024E-6</v>
      </c>
    </row>
    <row r="21" spans="1:3" x14ac:dyDescent="0.2">
      <c r="A21" t="s">
        <v>16</v>
      </c>
      <c r="B21" s="2">
        <f>-1*B20*B16/B17</f>
        <v>6.5790404348090785E-34</v>
      </c>
      <c r="C21" t="s">
        <v>11</v>
      </c>
    </row>
    <row r="22" spans="1:3" x14ac:dyDescent="0.2">
      <c r="A22" t="s">
        <v>17</v>
      </c>
      <c r="B22">
        <f>1/SQRT(8)*SQRT((D13-B13^2)/(C13-A13^2)-B20^2)</f>
        <v>5.8186903716232047E-9</v>
      </c>
    </row>
    <row r="23" spans="1:3" x14ac:dyDescent="0.2">
      <c r="A23" t="s">
        <v>18</v>
      </c>
      <c r="B23" s="2">
        <f>B22/B20*B21</f>
        <v>-3.1033015315323755E-36</v>
      </c>
      <c r="C23" t="s">
        <v>11</v>
      </c>
    </row>
    <row r="25" spans="1:3" x14ac:dyDescent="0.2">
      <c r="A25" t="s">
        <v>12</v>
      </c>
    </row>
    <row r="26" spans="1:3" x14ac:dyDescent="0.2">
      <c r="A26" t="s">
        <v>23</v>
      </c>
      <c r="B26" t="s">
        <v>24</v>
      </c>
      <c r="C26" t="s">
        <v>11</v>
      </c>
    </row>
  </sheetData>
  <mergeCells count="2">
    <mergeCell ref="F1:G1"/>
    <mergeCell ref="F2:G2"/>
  </mergeCells>
  <pageMargins left="0.78740157499999996" right="0.78740157499999996" top="0.984251969" bottom="0.984251969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lvtemporary_198366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kostikan</dc:creator>
  <cp:lastModifiedBy>GD</cp:lastModifiedBy>
  <cp:lastPrinted>2019-06-02T10:09:02Z</cp:lastPrinted>
  <dcterms:created xsi:type="dcterms:W3CDTF">2019-04-26T13:22:35Z</dcterms:created>
  <dcterms:modified xsi:type="dcterms:W3CDTF">2019-06-02T10:13:24Z</dcterms:modified>
</cp:coreProperties>
</file>