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195" firstSheet="2" activeTab="6"/>
  </bookViews>
  <sheets>
    <sheet name="Project Pursuit summary" sheetId="4" r:id="rId1"/>
    <sheet name="project complexity evaluation" sheetId="5" r:id="rId2"/>
    <sheet name="go-noGo" sheetId="7" r:id="rId3"/>
    <sheet name="schedule of hourly rates" sheetId="1" r:id="rId4"/>
    <sheet name="work breakdown structure" sheetId="2" r:id="rId5"/>
    <sheet name="budgetary estimate" sheetId="3" r:id="rId6"/>
    <sheet name="project initiation summary" sheetId="9" r:id="rId7"/>
    <sheet name="resource request &amp; instructions" sheetId="6" r:id="rId8"/>
    <sheet name="hazard identification" sheetId="10" r:id="rId9"/>
    <sheet name="emergency response plan" sheetId="11" r:id="rId10"/>
    <sheet name="crew deployment checklist" sheetId="12" r:id="rId11"/>
    <sheet name="daily PM project journal" sheetId="13" r:id="rId12"/>
    <sheet name="Project lessons learnt" sheetId="16" r:id="rId13"/>
  </sheets>
  <calcPr calcId="144525"/>
</workbook>
</file>

<file path=xl/sharedStrings.xml><?xml version="1.0" encoding="utf-8"?>
<sst xmlns="http://schemas.openxmlformats.org/spreadsheetml/2006/main" count="967" uniqueCount="577">
  <si>
    <t>Background / opportunity source</t>
  </si>
  <si>
    <t>Project Name</t>
  </si>
  <si>
    <t>*** this name should be matched to other sheets</t>
  </si>
  <si>
    <t>Scope to be completed</t>
  </si>
  <si>
    <t>Project expected deliverables from client</t>
  </si>
  <si>
    <t>Proposal timeline (due date to submit)</t>
  </si>
  <si>
    <t>Project timeline (start and end dates)</t>
  </si>
  <si>
    <t>Project Stakeholders</t>
  </si>
  <si>
    <t>Project Bid requirements</t>
  </si>
  <si>
    <t>Identified potential Risk items</t>
  </si>
  <si>
    <t>Info supplied by client</t>
  </si>
  <si>
    <t>Communications notes</t>
  </si>
  <si>
    <t>Opportunity for additional value</t>
  </si>
  <si>
    <t>SR&amp;ED Opportunity</t>
  </si>
  <si>
    <t>Project Evaluation</t>
  </si>
  <si>
    <t>Reference #:</t>
  </si>
  <si>
    <t>Project Name:</t>
  </si>
  <si>
    <t>Pursuit  Lead</t>
  </si>
  <si>
    <t>Project Sponsor/Client:</t>
  </si>
  <si>
    <t>Date:</t>
  </si>
  <si>
    <t>COMPLEXITY RATING</t>
  </si>
  <si>
    <t>EVALUATION  DIMENSION</t>
  </si>
  <si>
    <t>DESCRIPTION</t>
  </si>
  <si>
    <t>CLIENT</t>
  </si>
  <si>
    <t>Client management</t>
  </si>
  <si>
    <t>Experienced</t>
  </si>
  <si>
    <t>-</t>
  </si>
  <si>
    <t>Inexperienced</t>
  </si>
  <si>
    <t>Difficult</t>
  </si>
  <si>
    <t>Profile of project</t>
  </si>
  <si>
    <t>None</t>
  </si>
  <si>
    <t>Local</t>
  </si>
  <si>
    <t>Regional</t>
  </si>
  <si>
    <t>National profile</t>
  </si>
  <si>
    <t>SCOPE</t>
  </si>
  <si>
    <t>Clarity of scope</t>
  </si>
  <si>
    <t>Clearly defined, no ambiguity</t>
  </si>
  <si>
    <t>Defined, limited ambiguity</t>
  </si>
  <si>
    <t>Need to be clarified and developed</t>
  </si>
  <si>
    <t>Only outcomes identified</t>
  </si>
  <si>
    <t>Requirement for professional services
sub-consultant</t>
  </si>
  <si>
    <t>Same location, or low % of fees</t>
  </si>
  <si>
    <t>National, or &lt;25% of fees</t>
  </si>
  <si>
    <t>International, or &gt;25% of fees</t>
  </si>
  <si>
    <t>FINANCE &amp; CONTRACT</t>
  </si>
  <si>
    <t>Total Compensation, or annual average if same scope over multiple years</t>
  </si>
  <si>
    <t>Up to $25k</t>
  </si>
  <si>
    <t>$25k to $100k</t>
  </si>
  <si>
    <t>$100k to $1m</t>
  </si>
  <si>
    <t>Greater than $1m</t>
  </si>
  <si>
    <t>EXECXUTION METHODOLOGY</t>
  </si>
  <si>
    <t>Scope management</t>
  </si>
  <si>
    <t>Well documented</t>
  </si>
  <si>
    <t xml:space="preserve">Minor development </t>
  </si>
  <si>
    <t xml:space="preserve">Substantial development </t>
  </si>
  <si>
    <t>Requires new or novel approach</t>
  </si>
  <si>
    <t>COMMS</t>
  </si>
  <si>
    <t>Number of disciplines, includes external suppliers</t>
  </si>
  <si>
    <t>One</t>
  </si>
  <si>
    <t>Two</t>
  </si>
  <si>
    <t>Three to five</t>
  </si>
  <si>
    <t>More than five</t>
  </si>
  <si>
    <t>Number of Staff involved, includes external suppliers</t>
  </si>
  <si>
    <t>Less than 5</t>
  </si>
  <si>
    <t>5-10</t>
  </si>
  <si>
    <t>10-50</t>
  </si>
  <si>
    <t>Greater than 50</t>
  </si>
  <si>
    <t>SCHEDULE</t>
  </si>
  <si>
    <t>Schedule Speed</t>
  </si>
  <si>
    <t>Relaxed</t>
  </si>
  <si>
    <t>Some float</t>
  </si>
  <si>
    <t>No float but manageable</t>
  </si>
  <si>
    <t>Pressured</t>
  </si>
  <si>
    <t>Project Duration</t>
  </si>
  <si>
    <t>Less than a week</t>
  </si>
  <si>
    <t>upto a month</t>
  </si>
  <si>
    <t>upto 1 year</t>
  </si>
  <si>
    <t>1-5 years</t>
  </si>
  <si>
    <t>HEALTH
&amp; SAFETY</t>
  </si>
  <si>
    <t>Where is the work going to be completed</t>
  </si>
  <si>
    <t>Job Hazard Assesment Health &amp; Safety controls  will be sufficient for the project</t>
  </si>
  <si>
    <t>All team members can easily meet face to face</t>
  </si>
  <si>
    <t>PM has difficulty meeting entire team face to face in one place</t>
  </si>
  <si>
    <t>Geographically Dispersed Team</t>
  </si>
  <si>
    <t>FIRST NATIONS AWARENESS</t>
  </si>
  <si>
    <t>Extent of interaction</t>
  </si>
  <si>
    <t>Contract requires methodology for participation</t>
  </si>
  <si>
    <t>First Nations employment requirement, interaction with leaders &amp; businesses</t>
  </si>
  <si>
    <t>Complex interactions, multiple layers of government, businesses and bands</t>
  </si>
  <si>
    <t>POTENTIAL FOR INNOVATION AND   SRE&amp;ED</t>
  </si>
  <si>
    <t>YES</t>
  </si>
  <si>
    <t>NO</t>
  </si>
  <si>
    <t>Evaluated  Complexity Rating</t>
  </si>
  <si>
    <t>Project Manager would need to have additional skills in: (SELECT ALL RELEVANT)</t>
  </si>
  <si>
    <t>Finance or contract</t>
  </si>
  <si>
    <t>Communications</t>
  </si>
  <si>
    <t>Client Awareness</t>
  </si>
  <si>
    <t>Innovation and Creativity</t>
  </si>
  <si>
    <t>Assessment carried out by:</t>
  </si>
  <si>
    <t>Scope Management</t>
  </si>
  <si>
    <t>Time Management</t>
  </si>
  <si>
    <t>Health and Safety</t>
  </si>
  <si>
    <t>Other</t>
  </si>
  <si>
    <t>NAME</t>
  </si>
  <si>
    <t>ROLE</t>
  </si>
  <si>
    <t>SIGNATURE</t>
  </si>
  <si>
    <t>DATE</t>
  </si>
  <si>
    <t>****Use the following instructions for formatting the table above and use create a user interface  for this process</t>
  </si>
  <si>
    <t>PROJECT COMPLEXITY / RISK</t>
  </si>
  <si>
    <t xml:space="preserve">  DIMENSION</t>
  </si>
  <si>
    <t>assign values to these boxes and allow a user to click and save and click on one value for each row</t>
  </si>
  <si>
    <t>range</t>
  </si>
  <si>
    <t>1 to 12</t>
  </si>
  <si>
    <t>13 to 24</t>
  </si>
  <si>
    <t>25 to 33</t>
  </si>
  <si>
    <t>34 to 48</t>
  </si>
  <si>
    <t>Project Manager level</t>
  </si>
  <si>
    <t>OPPORTUNITY Evaluation GO/NO GO Assesment</t>
  </si>
  <si>
    <t>8          7          6</t>
  </si>
  <si>
    <t>5          4          3</t>
  </si>
  <si>
    <t>2          1          0</t>
  </si>
  <si>
    <t>Rating (0-8)</t>
  </si>
  <si>
    <t>***assign values to rating  boxes in this column and highlight corresponding columns by allowing user to  entering a value in the ratings column
the total will reflect the ranges noted below
create a user interface which will match this presentation
***the colours shown indicate an example of sample formatting, feel free to create UI which is more subtle</t>
  </si>
  <si>
    <t>Do we have an established relationship with client</t>
  </si>
  <si>
    <t>Good; we work with them often and meet regularly</t>
  </si>
  <si>
    <t>Average - Fair; we have done some work with them or met them occasionally</t>
  </si>
  <si>
    <t>Poor; we don't really know them ad have not had much or any contact</t>
  </si>
  <si>
    <t>Is this a Client relationship we really want to develop?</t>
  </si>
  <si>
    <t>Most certainly</t>
  </si>
  <si>
    <t>Yes, we think so</t>
  </si>
  <si>
    <t>Umm, not really too sure about that</t>
  </si>
  <si>
    <t>Have there been any issues regarding payment when invoicing this client?</t>
  </si>
  <si>
    <t>No</t>
  </si>
  <si>
    <t>sometimes</t>
  </si>
  <si>
    <t>all the time</t>
  </si>
  <si>
    <t>PROJECT</t>
  </si>
  <si>
    <t xml:space="preserve">What is the amount of scope required to be completed in the Project </t>
  </si>
  <si>
    <t>large</t>
  </si>
  <si>
    <t>moderate</t>
  </si>
  <si>
    <t>limited</t>
  </si>
  <si>
    <t>how high are margins/Profitability expected for this project</t>
  </si>
  <si>
    <t xml:space="preserve">High </t>
  </si>
  <si>
    <t xml:space="preserve">Moderate </t>
  </si>
  <si>
    <t>Low</t>
  </si>
  <si>
    <t>Do we have the skills, experience and capability and competence to execute the defined scope of work</t>
  </si>
  <si>
    <t>Good</t>
  </si>
  <si>
    <t>Fair</t>
  </si>
  <si>
    <t>Poor</t>
  </si>
  <si>
    <t>Do we have Track record (performance on relevant projects)</t>
  </si>
  <si>
    <t>Do we have the human and equipment resources to complete the project requirements</t>
  </si>
  <si>
    <t>Well Qualified</t>
  </si>
  <si>
    <t>Qualified</t>
  </si>
  <si>
    <t>Minimal/None</t>
  </si>
  <si>
    <t>Any issues with the contract? Liability, indemnity, insurance?</t>
  </si>
  <si>
    <t>No, terms are pretty standard</t>
  </si>
  <si>
    <t>Some issues, but we should be able to overcome them</t>
  </si>
  <si>
    <t>Yes, some significant issues we will struggle to deal with</t>
  </si>
  <si>
    <t>Business Intelligence Info on client</t>
  </si>
  <si>
    <t>Good; we know exactly what the client is looking for</t>
  </si>
  <si>
    <t>Fair; we have some idea of where they are coming from and what they want</t>
  </si>
  <si>
    <t>Poor; no idea really, we are just responding to a request to tender</t>
  </si>
  <si>
    <t>Adequacy of information to bid e.g. brief</t>
  </si>
  <si>
    <t>Clear</t>
  </si>
  <si>
    <t>Some unclear elements</t>
  </si>
  <si>
    <t>Unclear</t>
  </si>
  <si>
    <t>Resource availability to prepare proposal, incl. Pursuit lead</t>
  </si>
  <si>
    <t>Adequate</t>
  </si>
  <si>
    <t>Inadequate</t>
  </si>
  <si>
    <t>Level of competition – strength and number; can we win?</t>
  </si>
  <si>
    <t>Weak - we are easily the front-runner and should be able to win</t>
  </si>
  <si>
    <t>Moderate - some good competitors, but none we can't beat</t>
  </si>
  <si>
    <t>Strong - lots of competitors and in far better positions than us to win</t>
  </si>
  <si>
    <t>Probability of success</t>
  </si>
  <si>
    <t>&gt;50%</t>
  </si>
  <si>
    <t>30-50%</t>
  </si>
  <si>
    <t>&lt;30%</t>
  </si>
  <si>
    <t>Corporate alignment</t>
  </si>
  <si>
    <t xml:space="preserve">Alignment with Company Vision and adopted Strategy </t>
  </si>
  <si>
    <t>High - exactly where we want to be</t>
  </si>
  <si>
    <t>Moderate - some fit, some not</t>
  </si>
  <si>
    <t>Little/None</t>
  </si>
  <si>
    <t xml:space="preserve">Potential to generate positive profile </t>
  </si>
  <si>
    <t xml:space="preserve">Project Risks </t>
  </si>
  <si>
    <t>Yes, risk assessment complete, we know what we're in for</t>
  </si>
  <si>
    <t>Somewhat - we can see some of the risks but unsure how to manage some of them</t>
  </si>
  <si>
    <t>Not really - no assessment done. We are in an unfamiliar territory/market</t>
  </si>
  <si>
    <t>Ability to establish a long term relationship with client, or establish ourselves in market</t>
  </si>
  <si>
    <t>OVERALL RATING</t>
  </si>
  <si>
    <t>SUMMARY From Business Intelligence Info</t>
  </si>
  <si>
    <t>NOTES / COMMENTS:</t>
  </si>
  <si>
    <t xml:space="preserve">This Form's Indication: </t>
  </si>
  <si>
    <t>The Decision</t>
  </si>
  <si>
    <r>
      <rPr>
        <b/>
        <sz val="11"/>
        <color theme="1"/>
        <rFont val="Arial"/>
        <charset val="134"/>
      </rPr>
      <t xml:space="preserve">GO </t>
    </r>
    <r>
      <rPr>
        <sz val="11"/>
        <color theme="1"/>
        <rFont val="Arial"/>
        <charset val="134"/>
      </rPr>
      <t>indicators are normally based on an overall rating of 108 or greater</t>
    </r>
  </si>
  <si>
    <t>GO</t>
  </si>
  <si>
    <t>NO GO</t>
  </si>
  <si>
    <t>Ratings between 55 &amp; 109 should be discussed with a Project Directors</t>
  </si>
  <si>
    <r>
      <rPr>
        <sz val="11"/>
        <color theme="1"/>
        <rFont val="Arial"/>
        <charset val="134"/>
      </rPr>
      <t xml:space="preserve">Overall rating of less than 54, normally indicate a </t>
    </r>
    <r>
      <rPr>
        <b/>
        <sz val="11"/>
        <color theme="1"/>
        <rFont val="Arial"/>
        <charset val="134"/>
      </rPr>
      <t>NO GO</t>
    </r>
  </si>
  <si>
    <t>Project Complexity Assessment</t>
  </si>
  <si>
    <t>dd-mm-yyyy</t>
  </si>
  <si>
    <t>Position</t>
  </si>
  <si>
    <t>Comments</t>
  </si>
  <si>
    <t>Rate</t>
  </si>
  <si>
    <t>Unit</t>
  </si>
  <si>
    <t>Project Director/ Professional Land Surveyors, Professional Engineers</t>
  </si>
  <si>
    <t>Professional Services and Advisory</t>
  </si>
  <si>
    <t>hour</t>
  </si>
  <si>
    <t>Project Manager</t>
  </si>
  <si>
    <t>Project direction, budgeting, scheduling, cost tracking and reporting</t>
  </si>
  <si>
    <t>Project Coordinator</t>
  </si>
  <si>
    <t>Coordination of Project tasks, quality control, calculations, tracking and reporting</t>
  </si>
  <si>
    <t>Geomatics Technician</t>
  </si>
  <si>
    <t>Quality Control/Quality Assurance of field surveyed data,  CAD Drafting, Computations and Post Processing. Includes computers, software, plotters, copiers.</t>
  </si>
  <si>
    <t>Documentation Technician</t>
  </si>
  <si>
    <t>Document Control. Preparation and registration of plans and documents</t>
  </si>
  <si>
    <t>Survey Crew (One Person)</t>
  </si>
  <si>
    <t>Includes electronic field equipment - laptop, pipe locator, radio/telephone, pin finder, digital camera, vehicle (4x4), GPS Equipment.</t>
  </si>
  <si>
    <t>Survey Crew (Two Person)</t>
  </si>
  <si>
    <t>Survey Crew (Three Person)</t>
  </si>
  <si>
    <t>Additional crew member</t>
  </si>
  <si>
    <t>Safety Coordinator</t>
  </si>
  <si>
    <t>Includes cell phone, camera, safety gear</t>
  </si>
  <si>
    <t>Administration</t>
  </si>
  <si>
    <t>Cost Control, Invoicing, Information Search</t>
  </si>
  <si>
    <t>Equipment</t>
  </si>
  <si>
    <t>Vehicle (4 x 4)</t>
  </si>
  <si>
    <t>Whichever the greater for any day.</t>
  </si>
  <si>
    <t>km</t>
  </si>
  <si>
    <t>All Terrain Vehicle</t>
  </si>
  <si>
    <t>Quad or snowmobile.</t>
  </si>
  <si>
    <t>day</t>
  </si>
  <si>
    <t>UAV/Drone</t>
  </si>
  <si>
    <t>Field equipment</t>
  </si>
  <si>
    <t>GPS Equipment</t>
  </si>
  <si>
    <t>Total Station</t>
  </si>
  <si>
    <t>Line locating equipment (Pipe and Cable Locator)</t>
  </si>
  <si>
    <t>Terrestrial Laser Scanner</t>
  </si>
  <si>
    <t>Hydrographic Survey Package</t>
  </si>
  <si>
    <t>Includes boat, Depth Sounder, Processing Software</t>
  </si>
  <si>
    <t>Supplies &amp; Disbursements</t>
  </si>
  <si>
    <t>Field &amp; Office supplies including disbursements</t>
  </si>
  <si>
    <t>Includes equipment rentals, deliveries, Lath, Flagging, Paint, Office Supplies, Land Titles Registration Fees, Fuel, etc. Minimum $100 per project</t>
  </si>
  <si>
    <t>Subsistence</t>
  </si>
  <si>
    <t>Meals Only</t>
  </si>
  <si>
    <t>/2person per day</t>
  </si>
  <si>
    <t>Lodging</t>
  </si>
  <si>
    <t xml:space="preserve">Or Minimum </t>
  </si>
  <si>
    <t>Mob/demob crew rate</t>
  </si>
  <si>
    <t>/mob/demob</t>
  </si>
  <si>
    <t>project stages</t>
  </si>
  <si>
    <t>Scope and Description of work</t>
  </si>
  <si>
    <t>Professional Land Surveyors, Professional Engineers</t>
  </si>
  <si>
    <t xml:space="preserve">1 person survey crew </t>
  </si>
  <si>
    <t xml:space="preserve">2 person survey crew </t>
  </si>
  <si>
    <t>3 person survey crew</t>
  </si>
  <si>
    <t>Vehicle usage mileage(km)</t>
  </si>
  <si>
    <t>Vehicle usage hours</t>
  </si>
  <si>
    <t xml:space="preserve">All Terrain Vehicle </t>
  </si>
  <si>
    <t>legal survey title, parcel mapping and right of way plans</t>
  </si>
  <si>
    <t>Accommodation</t>
  </si>
  <si>
    <t xml:space="preserve">Mobilization/Demobilization </t>
  </si>
  <si>
    <t>Pursuit and Work Breakdown Structure</t>
  </si>
  <si>
    <t>Initiating&amp; Planning</t>
  </si>
  <si>
    <t>Field Execution Scope of work</t>
  </si>
  <si>
    <t xml:space="preserve">Data Analysis, Processing &amp; Deliverables </t>
  </si>
  <si>
    <t>Close out</t>
  </si>
  <si>
    <t>Totals (hr) =</t>
  </si>
  <si>
    <t>cost of labour</t>
  </si>
  <si>
    <t>total labour cost</t>
  </si>
  <si>
    <t>LABOR</t>
  </si>
  <si>
    <t>hrs@</t>
  </si>
  <si>
    <t>/hr</t>
  </si>
  <si>
    <t>Additional Man</t>
  </si>
  <si>
    <t>average rate labour cost</t>
  </si>
  <si>
    <t>EQUIPMENT</t>
  </si>
  <si>
    <t>km@</t>
  </si>
  <si>
    <t>/km</t>
  </si>
  <si>
    <t>days@</t>
  </si>
  <si>
    <t>/day</t>
  </si>
  <si>
    <t>Equipment Sub-Total =</t>
  </si>
  <si>
    <t>SUPPLIES &amp; DISBURSEMENTS</t>
  </si>
  <si>
    <t xml:space="preserve">Accommodation </t>
  </si>
  <si>
    <t>/ 2 people/day</t>
  </si>
  <si>
    <t xml:space="preserve">Subsistence </t>
  </si>
  <si>
    <t>mob/demob@</t>
  </si>
  <si>
    <t>Supplies &amp; Disbursements Sub-Total =</t>
  </si>
  <si>
    <t>TOTAL (Excluding GST)</t>
  </si>
  <si>
    <t>mob-demob</t>
  </si>
  <si>
    <t>unit</t>
  </si>
  <si>
    <t>rate</t>
  </si>
  <si>
    <t>total</t>
  </si>
  <si>
    <t>distance (one way)</t>
  </si>
  <si>
    <t>crew hourly charges (one way)</t>
  </si>
  <si>
    <t>Total (one way)</t>
  </si>
  <si>
    <t>Total Mob/demob</t>
  </si>
  <si>
    <t>Estimated cost of pursuit</t>
  </si>
  <si>
    <t>Subcontractor Costs</t>
  </si>
  <si>
    <t>gross revenue</t>
  </si>
  <si>
    <t>sub contractors</t>
  </si>
  <si>
    <t>expenses (equip, supplies, subsistence)</t>
  </si>
  <si>
    <t>non - billable expenses (estimate)</t>
  </si>
  <si>
    <t>net revenue</t>
  </si>
  <si>
    <t>billable labour cost</t>
  </si>
  <si>
    <t>overhead</t>
  </si>
  <si>
    <t>net margin</t>
  </si>
  <si>
    <t>Total Labour hours</t>
  </si>
  <si>
    <t>Average rate Labour cost/hr</t>
  </si>
  <si>
    <t>Direct Labour Cost</t>
  </si>
  <si>
    <t>As Sold DLM</t>
  </si>
  <si>
    <t>Net Margin %</t>
  </si>
  <si>
    <t>Project Team</t>
  </si>
  <si>
    <t>name</t>
  </si>
  <si>
    <t>role</t>
  </si>
  <si>
    <t>responsibility</t>
  </si>
  <si>
    <t>skills required and experience</t>
  </si>
  <si>
    <t>expectations</t>
  </si>
  <si>
    <t>Project Director</t>
  </si>
  <si>
    <t>***linked to rate sheet</t>
  </si>
  <si>
    <t xml:space="preserve">Survey Crew </t>
  </si>
  <si>
    <t>Subconsultants / Subcontractors</t>
  </si>
  <si>
    <t>company</t>
  </si>
  <si>
    <t>expertise and responsibility</t>
  </si>
  <si>
    <t>Contracted value</t>
  </si>
  <si>
    <t>Expected Deliverables</t>
  </si>
  <si>
    <t>Description</t>
  </si>
  <si>
    <t>Responsibility</t>
  </si>
  <si>
    <t>Fieldwork</t>
  </si>
  <si>
    <t>Officework</t>
  </si>
  <si>
    <t>Communications Plan</t>
  </si>
  <si>
    <t>Format</t>
  </si>
  <si>
    <t>Frequency</t>
  </si>
  <si>
    <t>Internal</t>
  </si>
  <si>
    <t>External</t>
  </si>
  <si>
    <t xml:space="preserve">                                                              </t>
  </si>
  <si>
    <t>Human Resource Request Form</t>
  </si>
  <si>
    <t>A. Project Information</t>
  </si>
  <si>
    <t>Project Number:</t>
  </si>
  <si>
    <t>Client:</t>
  </si>
  <si>
    <t>Project Manager:</t>
  </si>
  <si>
    <t>Project Director:</t>
  </si>
  <si>
    <t>Market  Sector</t>
  </si>
  <si>
    <t>Expected Start Date:</t>
  </si>
  <si>
    <t>Type of work</t>
  </si>
  <si>
    <t>Region</t>
  </si>
  <si>
    <t>Expected End Date:</t>
  </si>
  <si>
    <t>Project Scope:</t>
  </si>
  <si>
    <t>Office Crew</t>
  </si>
  <si>
    <t>Type of services required:</t>
  </si>
  <si>
    <t>Geosptial Investigation</t>
  </si>
  <si>
    <t>Desktop Analysis</t>
  </si>
  <si>
    <t>Research</t>
  </si>
  <si>
    <t>Data Analysis</t>
  </si>
  <si>
    <t>Drawing / Plan Review</t>
  </si>
  <si>
    <t>Drafting</t>
  </si>
  <si>
    <t>QA / QC</t>
  </si>
  <si>
    <t>Expected Level of Experience:</t>
  </si>
  <si>
    <t>(junior/intermediate/senior)</t>
  </si>
  <si>
    <t>Projected hours to complete works:</t>
  </si>
  <si>
    <t>Office Instructions</t>
  </si>
  <si>
    <t>Field Crew</t>
  </si>
  <si>
    <t>Number of Crews Required:</t>
  </si>
  <si>
    <t>Skills required by crew:</t>
  </si>
  <si>
    <t>Line locating</t>
  </si>
  <si>
    <t>Control Network establishment</t>
  </si>
  <si>
    <t>Engineering Surveys</t>
  </si>
  <si>
    <t>Construction Surveys</t>
  </si>
  <si>
    <t>Hydrographic Surveys</t>
  </si>
  <si>
    <t>High Precision Surveys</t>
  </si>
  <si>
    <t>Cadastral Surveys</t>
  </si>
  <si>
    <t>UAV Surveys</t>
  </si>
  <si>
    <t>Other Qualifications:</t>
  </si>
  <si>
    <t>Shift Duration:</t>
  </si>
  <si>
    <t>Field scope Instructions</t>
  </si>
  <si>
    <t>Control</t>
  </si>
  <si>
    <t>Control  location</t>
  </si>
  <si>
    <t>Datum</t>
  </si>
  <si>
    <t>Field scope details</t>
  </si>
  <si>
    <t>Survey data package</t>
  </si>
  <si>
    <t>kml</t>
  </si>
  <si>
    <t>dxf</t>
  </si>
  <si>
    <t>ascii</t>
  </si>
  <si>
    <t>Safety Training required</t>
  </si>
  <si>
    <t>Special PPE</t>
  </si>
  <si>
    <t xml:space="preserve"> Other:</t>
  </si>
  <si>
    <t>Special Equipment Required to complete the work</t>
  </si>
  <si>
    <t>Field Supplies and Materials</t>
  </si>
  <si>
    <t>Other:</t>
  </si>
  <si>
    <t>Site Location</t>
  </si>
  <si>
    <t xml:space="preserve">Sec. </t>
  </si>
  <si>
    <t xml:space="preserve">Twp. </t>
  </si>
  <si>
    <t xml:space="preserve">Rge. </t>
  </si>
  <si>
    <t>Meridian</t>
  </si>
  <si>
    <t>Map - Google Earth</t>
  </si>
  <si>
    <t>longitude</t>
  </si>
  <si>
    <t>latitude</t>
  </si>
  <si>
    <t>UTM Coordinates</t>
  </si>
  <si>
    <t>Client Management Instructions</t>
  </si>
  <si>
    <t>Meeting is Required:</t>
  </si>
  <si>
    <t>yes/no</t>
  </si>
  <si>
    <t>&gt;&gt;&gt;  with</t>
  </si>
  <si>
    <t>Meeting Location:</t>
  </si>
  <si>
    <t>Meeting Date:</t>
  </si>
  <si>
    <t>Time:</t>
  </si>
  <si>
    <t>Contact Name:</t>
  </si>
  <si>
    <t>Phone Number(s):</t>
  </si>
  <si>
    <t>Crew to Contact Landowner:</t>
  </si>
  <si>
    <t>Owner Info:</t>
  </si>
  <si>
    <t>Hotel/Camp required?:</t>
  </si>
  <si>
    <t>Nearest Center/camp:</t>
  </si>
  <si>
    <t>Accomodation to be arranged by:</t>
  </si>
  <si>
    <t>Crew to Contact Landowner</t>
  </si>
  <si>
    <t>Y</t>
  </si>
  <si>
    <t xml:space="preserve">N </t>
  </si>
  <si>
    <t>N/A</t>
  </si>
  <si>
    <t>File Number:</t>
  </si>
  <si>
    <t>Characters</t>
  </si>
  <si>
    <t>***</t>
  </si>
  <si>
    <t>to be used as a selection tool</t>
  </si>
  <si>
    <t>to be filled in by Project Manager</t>
  </si>
  <si>
    <t>Project Execution Hazard Identification and Control</t>
  </si>
  <si>
    <t>Specific Task</t>
  </si>
  <si>
    <t>Type of hazard</t>
  </si>
  <si>
    <t>Probability of hazard to occur</t>
  </si>
  <si>
    <t>control</t>
  </si>
  <si>
    <t>Project Risk Register</t>
  </si>
  <si>
    <t>Risk</t>
  </si>
  <si>
    <t>Risk Trigger</t>
  </si>
  <si>
    <t>Risk Response</t>
  </si>
  <si>
    <t>Risk Impact</t>
  </si>
  <si>
    <t>PROJECT INFORMATION:</t>
  </si>
  <si>
    <t>PROJECT LOCATION</t>
  </si>
  <si>
    <t>Project number</t>
  </si>
  <si>
    <t>Latitude</t>
  </si>
  <si>
    <t>Dec. Deg.</t>
  </si>
  <si>
    <t>CLIENT:</t>
  </si>
  <si>
    <t>Longitude</t>
  </si>
  <si>
    <t>Project name:</t>
  </si>
  <si>
    <t>Legal</t>
  </si>
  <si>
    <t>GOOGLE EATH MAP AND DIRECTIONS TO SITE</t>
  </si>
  <si>
    <t>JOURNEY MANAGEMENT PLAN</t>
  </si>
  <si>
    <t>LINK TO GOOGLE EATH MAP AND DIRECTIONS TO SITE</t>
  </si>
  <si>
    <t>PLANNED TRAVEL DATE:</t>
  </si>
  <si>
    <t>FIELD CREW</t>
  </si>
  <si>
    <t>NAME:</t>
  </si>
  <si>
    <t>CELL</t>
  </si>
  <si>
    <t>EMAIL:</t>
  </si>
  <si>
    <t>CLIENT INFORMATION</t>
  </si>
  <si>
    <t xml:space="preserve">PROJECT MANAGER </t>
  </si>
  <si>
    <t>EMAIL</t>
  </si>
  <si>
    <t>CELL:</t>
  </si>
  <si>
    <t>SITE CONTACT</t>
  </si>
  <si>
    <t>INFORMATION</t>
  </si>
  <si>
    <t>PROJECT DIRECTOR</t>
  </si>
  <si>
    <t>PROJECT MANAGER</t>
  </si>
  <si>
    <t>PROJECT COORDINATOR</t>
  </si>
  <si>
    <t>CREW SUPERVISOR</t>
  </si>
  <si>
    <t>SAFETY SUPERVISOR</t>
  </si>
  <si>
    <t>NEAREST HEALTH CENTRE</t>
  </si>
  <si>
    <t>ADDRESS</t>
  </si>
  <si>
    <t>PHONE</t>
  </si>
  <si>
    <t>EMERGENCY PHONE NUMBERS     If in doubt, call 911.</t>
  </si>
  <si>
    <t>R.C.M.P.:</t>
  </si>
  <si>
    <t>PHONE:</t>
  </si>
  <si>
    <t>POISON CENTRE:</t>
  </si>
  <si>
    <t>AMBULANCE:</t>
  </si>
  <si>
    <t>FIRE:</t>
  </si>
  <si>
    <t>HOSPITAL:</t>
  </si>
  <si>
    <t>24 hour reporting for fires in all areas</t>
  </si>
  <si>
    <t>HEALTH LINK:</t>
  </si>
  <si>
    <t>Project No.:</t>
  </si>
  <si>
    <t>Work Location:</t>
  </si>
  <si>
    <t>PO #:</t>
  </si>
  <si>
    <t>Deployment</t>
  </si>
  <si>
    <t>Reviewed/</t>
  </si>
  <si>
    <t>Notes</t>
  </si>
  <si>
    <t>Discussed</t>
  </si>
  <si>
    <t>Field Booklet</t>
  </si>
  <si>
    <t>☒</t>
  </si>
  <si>
    <t>☐</t>
  </si>
  <si>
    <t>Accommodation Location</t>
  </si>
  <si>
    <t>Field office location</t>
  </si>
  <si>
    <t>Field Supplies</t>
  </si>
  <si>
    <t>Office and Field point of contacts</t>
  </si>
  <si>
    <t>Client Office and Field point of contacts</t>
  </si>
  <si>
    <t>Mob-Demob charges</t>
  </si>
  <si>
    <t>Time charging</t>
  </si>
  <si>
    <t>Survey Permission Line List</t>
  </si>
  <si>
    <t>Scope of Work</t>
  </si>
  <si>
    <t>Scope of work clearly defined and communicated</t>
  </si>
  <si>
    <t>Review all pertinent information in project area (including data from other jobs in the area)</t>
  </si>
  <si>
    <t>Work breakdown structure (Timesheets)</t>
  </si>
  <si>
    <t xml:space="preserve">Hours of Work &amp; Rotation Schedule </t>
  </si>
  <si>
    <t>Review of Drawings and Plans</t>
  </si>
  <si>
    <t>Review of DXF, SHP or KMZ files</t>
  </si>
  <si>
    <t>Coordinate System/Frequency</t>
  </si>
  <si>
    <t>Quality</t>
  </si>
  <si>
    <t>Reviewed/Discussed</t>
  </si>
  <si>
    <t>Project Quality Plan</t>
  </si>
  <si>
    <t>Previous project NCRs</t>
  </si>
  <si>
    <t>Applicable Lessons Learned</t>
  </si>
  <si>
    <t>Project checklists to be used</t>
  </si>
  <si>
    <t>QC checks to be done</t>
  </si>
  <si>
    <t>(e.g. Tool run checks, Odometer (distance) checks between AGMs and GWDs)</t>
  </si>
  <si>
    <t>Received any applicable training for the project scope</t>
  </si>
  <si>
    <t>Applicable work instructions/workflows</t>
  </si>
  <si>
    <t>Safety</t>
  </si>
  <si>
    <t>JSA</t>
  </si>
  <si>
    <t>ERP</t>
  </si>
  <si>
    <t>Safety Tickets and Orientation</t>
  </si>
  <si>
    <t>Fatigue management</t>
  </si>
  <si>
    <t>Safety submission requirements</t>
  </si>
  <si>
    <r>
      <rPr>
        <sz val="9"/>
        <color rgb="FFFF0000"/>
        <rFont val="Gentium Basic"/>
        <charset val="134"/>
      </rPr>
      <t>FLRA</t>
    </r>
    <r>
      <rPr>
        <sz val="9"/>
        <color rgb="FF000000"/>
        <rFont val="Gentium Basic"/>
        <charset val="134"/>
      </rPr>
      <t xml:space="preserve">    DHA    WSM    ATV    DVW    SOC</t>
    </r>
  </si>
  <si>
    <t>Inspection requirements</t>
  </si>
  <si>
    <t>TRUCK    ATV    SLED    ARGO    BOAT   TRAILER   UTV</t>
  </si>
  <si>
    <t>Journey Management Procedures</t>
  </si>
  <si>
    <t>Risks related to SOW</t>
  </si>
  <si>
    <t>Specific Check In/Check Out Procedures</t>
  </si>
  <si>
    <t>Specific PPE Required</t>
  </si>
  <si>
    <t>Wildlife Monitor Required?</t>
  </si>
  <si>
    <t>Project Specific Equipment (i.e. Total Station, Probe, Vivax, Fuji, Level, Satellite Phone, InReach)</t>
  </si>
  <si>
    <t>Equipment Calibrated? (i.e. Survey Equipment, Locating equipment)</t>
  </si>
  <si>
    <t>Additional requirements?</t>
  </si>
  <si>
    <t>Comments:</t>
  </si>
  <si>
    <t>Title</t>
  </si>
  <si>
    <t>Printed Name</t>
  </si>
  <si>
    <t>Signature</t>
  </si>
  <si>
    <t>Date</t>
  </si>
  <si>
    <t>(yyyy-mm-dd)</t>
  </si>
  <si>
    <t>Crew</t>
  </si>
  <si>
    <t>Weekly Data:</t>
  </si>
  <si>
    <t>Site Occupancy Days (Brought Forward)</t>
  </si>
  <si>
    <t>Weekly Progress Report Number</t>
  </si>
  <si>
    <t>Enter: Last Week's Weekly Progress Number</t>
  </si>
  <si>
    <t>Pre Scheduled 8 Days Off Cycle (Brought Forward)</t>
  </si>
  <si>
    <t>(Last Week):</t>
  </si>
  <si>
    <t>Inclement Weather Days (Brought Forward)</t>
  </si>
  <si>
    <t>Project Journal - Weekly report</t>
  </si>
  <si>
    <t>Site Occupancy 30 Day Cycle (Last Week)</t>
  </si>
  <si>
    <t>This Week</t>
  </si>
  <si>
    <t>Total to Date</t>
  </si>
  <si>
    <t xml:space="preserve">Project: </t>
  </si>
  <si>
    <t>Location:</t>
  </si>
  <si>
    <t>Site Occupancy</t>
  </si>
  <si>
    <t>Client</t>
  </si>
  <si>
    <t>Contract Number:</t>
  </si>
  <si>
    <t>Pre Scheduled Day Off</t>
  </si>
  <si>
    <t>Week Ending:</t>
  </si>
  <si>
    <t>Inclement Weather Day</t>
  </si>
  <si>
    <t>Break Check</t>
  </si>
  <si>
    <t>If Zero, Project is on Preschedule Phase Break or Winter Shutdown</t>
  </si>
  <si>
    <t>DATE &amp; DAY</t>
  </si>
  <si>
    <t>DAILY PROGRESS AND COMMENTS</t>
  </si>
  <si>
    <t>Site Occupancy Cycle Count</t>
  </si>
  <si>
    <t>Tracking of 30 Day Cycle</t>
  </si>
  <si>
    <t>Weather</t>
  </si>
  <si>
    <t>Review of SCOPE:</t>
  </si>
  <si>
    <t>Y/N</t>
  </si>
  <si>
    <t>Temp:</t>
  </si>
  <si>
    <t>Review of FLHA:</t>
  </si>
  <si>
    <t>Pressure:</t>
  </si>
  <si>
    <t xml:space="preserve">Crew Check-in </t>
  </si>
  <si>
    <t>Humidity:</t>
  </si>
  <si>
    <t>Review of FIELD DATA</t>
  </si>
  <si>
    <t>Additional Comments:</t>
  </si>
  <si>
    <t>Project Manager's Signature:</t>
  </si>
  <si>
    <t>Client's Signature:</t>
  </si>
  <si>
    <t>Project Lessons learnt Summary</t>
  </si>
  <si>
    <t>1. Were the project goals attained?</t>
  </si>
  <si>
    <t>2. What went well?  Provide examples of successes that happened during or because of the project</t>
  </si>
  <si>
    <t>3. What didn’t go well?  Discuss unintended outcomes that happened during or because of the project</t>
  </si>
  <si>
    <t>4. What might have been better handled if done differently?</t>
  </si>
  <si>
    <t>5. What recommendations would you give to others who might be involved in future projects of a similar type?</t>
  </si>
  <si>
    <t>6. What was beyond your control?</t>
  </si>
  <si>
    <t>7. What things surprised you on the project that were not planned?</t>
  </si>
  <si>
    <t>8. What things did you anticipate happening that did not happen?</t>
  </si>
  <si>
    <t>9. What mistakes did you successfully avoid making?</t>
  </si>
  <si>
    <t>10. What could we automate or simplify that we do repetitively?</t>
  </si>
  <si>
    <t>11. What skills did you need that were missing on this project?</t>
  </si>
</sst>
</file>

<file path=xl/styles.xml><?xml version="1.0" encoding="utf-8"?>
<styleSheet xmlns="http://schemas.openxmlformats.org/spreadsheetml/2006/main">
  <numFmts count="25">
    <numFmt numFmtId="43" formatCode="_-* #,##0.00_-;\-* #,##0.00_-;_-* &quot;-&quot;??_-;_-@_-"/>
    <numFmt numFmtId="176" formatCode="mmm\-yy"/>
    <numFmt numFmtId="177" formatCode="_(&quot;$&quot;* #,##0.00_);_(&quot;$&quot;* \(#,##0.00\);_(&quot;$&quot;* \-??_);_(@_)"/>
    <numFmt numFmtId="178" formatCode="_(* #,##0.00_);_(* \(#,##0.00\);_(* &quot;-&quot;??_);_(@_)"/>
    <numFmt numFmtId="179" formatCode="_(&quot;$&quot;* #,##0.00_);_(&quot;$&quot;* \(#,##0.00\);_(&quot;$&quot;* &quot;-&quot;??_);_(@_)"/>
    <numFmt numFmtId="42" formatCode="_-&quot;£&quot;* #,##0_-;\-&quot;£&quot;* #,##0_-;_-&quot;£&quot;* &quot;-&quot;_-;_-@_-"/>
    <numFmt numFmtId="41" formatCode="_-* #,##0_-;\-* #,##0_-;_-* &quot;-&quot;_-;_-@_-"/>
    <numFmt numFmtId="180" formatCode="_-&quot;$&quot;* #,##0.00_-;\-&quot;$&quot;* #,##0.00_-;_-&quot;$&quot;* &quot;-&quot;??_-;_-@_-"/>
    <numFmt numFmtId="181" formatCode=";;;"/>
    <numFmt numFmtId="182" formatCode="0.0%"/>
    <numFmt numFmtId="183" formatCode="[$-409]mmmm\ d\,\ yyyy;@"/>
    <numFmt numFmtId="184" formatCode="mmmm\ dd\,\ yyyy\,\ dddd"/>
    <numFmt numFmtId="185" formatCode="0\-000\-000\-0000"/>
    <numFmt numFmtId="186" formatCode="_(&quot;$&quot;* #,##0_);_(&quot;$&quot;* \(#,##0\);_(&quot;$&quot;* &quot;-&quot;_);_(@_)"/>
    <numFmt numFmtId="187" formatCode="[$-F800]dddd\,\ mmmm\ dd\,\ yyyy"/>
    <numFmt numFmtId="188" formatCode="000\-000\-0000"/>
    <numFmt numFmtId="189" formatCode="dd\-mmm\-yy"/>
    <numFmt numFmtId="190" formatCode="0.0"/>
    <numFmt numFmtId="191" formatCode="h:mm\ AM/PM"/>
    <numFmt numFmtId="192" formatCode="[$-409]d\-mmm\-yy;@"/>
    <numFmt numFmtId="193" formatCode="[&lt;=9999999]###\-####;\(###\)\ ###\-####"/>
    <numFmt numFmtId="194" formatCode="_(* #,##0_);_(* \(#,##0\);_(* &quot;-&quot;??_);_(@_)"/>
    <numFmt numFmtId="195" formatCode=";;;@"/>
    <numFmt numFmtId="196" formatCode="dd\-mmm"/>
    <numFmt numFmtId="197" formatCode="&quot;TIER &quot;0;&quot;TIER &quot;0;&quot;TIER &quot;0;&quot;TIER &quot;@"/>
  </numFmts>
  <fonts count="118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0"/>
      <color rgb="FF000000"/>
      <name val="Tahoma"/>
      <charset val="134"/>
    </font>
    <font>
      <b/>
      <sz val="10"/>
      <color theme="1"/>
      <name val="Calibri"/>
      <charset val="134"/>
      <scheme val="minor"/>
    </font>
    <font>
      <sz val="7"/>
      <color rgb="FF000000"/>
      <name val="Tahoma"/>
      <charset val="134"/>
    </font>
    <font>
      <sz val="9"/>
      <color indexed="8"/>
      <name val="Calibri"/>
      <charset val="134"/>
    </font>
    <font>
      <sz val="10"/>
      <color indexed="8"/>
      <name val="Calibri"/>
      <charset val="134"/>
    </font>
    <font>
      <sz val="9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indexed="8"/>
      <name val="Calibri"/>
      <charset val="134"/>
    </font>
    <font>
      <b/>
      <sz val="11"/>
      <color theme="1"/>
      <name val="Calibri"/>
      <charset val="134"/>
      <scheme val="minor"/>
    </font>
    <font>
      <b/>
      <sz val="9"/>
      <color indexed="8"/>
      <name val="Calibri"/>
      <charset val="134"/>
    </font>
    <font>
      <sz val="10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b/>
      <sz val="12"/>
      <color indexed="8"/>
      <name val="Calibri"/>
      <charset val="134"/>
    </font>
    <font>
      <sz val="8"/>
      <color indexed="8"/>
      <name val="Calibri"/>
      <charset val="134"/>
    </font>
    <font>
      <b/>
      <sz val="8"/>
      <color theme="1"/>
      <name val="Montserrat"/>
      <charset val="134"/>
    </font>
    <font>
      <sz val="9"/>
      <color theme="1"/>
      <name val="Gentium Basic"/>
      <charset val="134"/>
    </font>
    <font>
      <b/>
      <sz val="8"/>
      <color rgb="FF000000"/>
      <name val="Montserrat"/>
      <charset val="134"/>
    </font>
    <font>
      <sz val="9"/>
      <color rgb="FF000000"/>
      <name val="Gentium Basic"/>
      <charset val="134"/>
    </font>
    <font>
      <sz val="9"/>
      <color theme="1"/>
      <name val="MS Gothic"/>
      <charset val="134"/>
    </font>
    <font>
      <sz val="9"/>
      <color theme="1"/>
      <name val="Segoe UI Symbol"/>
      <charset val="134"/>
    </font>
    <font>
      <sz val="9"/>
      <color rgb="FFFF0000"/>
      <name val="Gentium Basic"/>
      <charset val="134"/>
    </font>
    <font>
      <b/>
      <sz val="6"/>
      <color theme="1"/>
      <name val="Gentium Basic"/>
      <charset val="134"/>
    </font>
    <font>
      <b/>
      <sz val="11"/>
      <color theme="1"/>
      <name val="Gentium Basic"/>
      <charset val="134"/>
    </font>
    <font>
      <b/>
      <sz val="9"/>
      <color theme="1"/>
      <name val="Gentium Basic"/>
      <charset val="134"/>
    </font>
    <font>
      <sz val="10"/>
      <color theme="1"/>
      <name val="Gentium Basic"/>
      <charset val="134"/>
    </font>
    <font>
      <b/>
      <sz val="8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8"/>
      <color rgb="FFFF0000"/>
      <name val="Arial"/>
      <charset val="134"/>
    </font>
    <font>
      <sz val="8"/>
      <name val="Arial"/>
      <charset val="134"/>
    </font>
    <font>
      <sz val="9"/>
      <name val="Arial"/>
      <charset val="134"/>
    </font>
    <font>
      <sz val="10"/>
      <color indexed="8"/>
      <name val="Arial"/>
      <charset val="134"/>
    </font>
    <font>
      <sz val="8"/>
      <name val="Georgia"/>
      <charset val="134"/>
    </font>
    <font>
      <b/>
      <sz val="10"/>
      <color rgb="FF002060"/>
      <name val="Calibri"/>
      <charset val="134"/>
    </font>
    <font>
      <b/>
      <sz val="14"/>
      <color theme="1"/>
      <name val="Calibri"/>
      <charset val="134"/>
      <scheme val="minor"/>
    </font>
    <font>
      <b/>
      <sz val="10"/>
      <color theme="1"/>
      <name val="Georgia"/>
      <charset val="134"/>
    </font>
    <font>
      <b/>
      <sz val="10"/>
      <color rgb="FF000000"/>
      <name val="Georgia"/>
      <charset val="134"/>
    </font>
    <font>
      <sz val="10"/>
      <color theme="1"/>
      <name val="Georgia"/>
      <charset val="134"/>
    </font>
    <font>
      <sz val="11"/>
      <color theme="1"/>
      <name val="Georgia"/>
      <charset val="134"/>
    </font>
    <font>
      <sz val="12"/>
      <name val="Times New Roman"/>
      <charset val="134"/>
    </font>
    <font>
      <b/>
      <sz val="14"/>
      <name val="Times New Roman"/>
      <charset val="134"/>
    </font>
    <font>
      <b/>
      <sz val="22"/>
      <name val="Arial Black"/>
      <charset val="134"/>
    </font>
    <font>
      <b/>
      <sz val="10"/>
      <name val="Arial Black"/>
      <charset val="134"/>
    </font>
    <font>
      <b/>
      <sz val="9"/>
      <name val="Arial"/>
      <charset val="134"/>
    </font>
    <font>
      <b/>
      <sz val="11"/>
      <name val="Arial Black"/>
      <charset val="134"/>
    </font>
    <font>
      <sz val="11"/>
      <name val="Arial"/>
      <charset val="134"/>
    </font>
    <font>
      <sz val="11"/>
      <name val="Times New Roman"/>
      <charset val="134"/>
    </font>
    <font>
      <b/>
      <sz val="12"/>
      <name val="Times New Roman"/>
      <charset val="134"/>
    </font>
    <font>
      <sz val="10"/>
      <name val="Arial Black"/>
      <charset val="134"/>
    </font>
    <font>
      <b/>
      <i/>
      <u/>
      <sz val="8"/>
      <name val="Arial"/>
      <charset val="134"/>
    </font>
    <font>
      <b/>
      <sz val="12"/>
      <name val="Arial Black"/>
      <charset val="134"/>
    </font>
    <font>
      <sz val="12"/>
      <color theme="1"/>
      <name val="Arial Black"/>
      <charset val="134"/>
    </font>
    <font>
      <b/>
      <sz val="12"/>
      <color theme="1"/>
      <name val="Arial Black"/>
      <charset val="134"/>
    </font>
    <font>
      <sz val="11"/>
      <color theme="1"/>
      <name val="Arial Narrow"/>
      <charset val="134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2"/>
      <name val="Arial"/>
      <charset val="134"/>
    </font>
    <font>
      <sz val="12"/>
      <color theme="1"/>
      <name val="Arial Narrow"/>
      <charset val="134"/>
    </font>
    <font>
      <b/>
      <sz val="12"/>
      <color theme="1"/>
      <name val="Calibri"/>
      <charset val="134"/>
      <scheme val="minor"/>
    </font>
    <font>
      <b/>
      <sz val="14"/>
      <name val="Arial"/>
      <charset val="134"/>
    </font>
    <font>
      <b/>
      <sz val="11"/>
      <color theme="1"/>
      <name val="Arial Narrow"/>
      <charset val="134"/>
    </font>
    <font>
      <b/>
      <sz val="11"/>
      <name val="Arial"/>
      <charset val="134"/>
    </font>
    <font>
      <sz val="11"/>
      <name val="Georgia"/>
      <charset val="134"/>
    </font>
    <font>
      <sz val="4"/>
      <name val="Arial"/>
      <charset val="134"/>
    </font>
    <font>
      <sz val="4"/>
      <name val="Georgia"/>
      <charset val="134"/>
    </font>
    <font>
      <sz val="4"/>
      <color theme="1"/>
      <name val="Calibri"/>
      <charset val="134"/>
      <scheme val="minor"/>
    </font>
    <font>
      <b/>
      <sz val="24"/>
      <color theme="1"/>
      <name val="Arial"/>
      <charset val="134"/>
    </font>
    <font>
      <b/>
      <sz val="14"/>
      <color theme="1"/>
      <name val="Arial"/>
      <charset val="134"/>
    </font>
    <font>
      <sz val="11"/>
      <color indexed="8"/>
      <name val="Arial"/>
      <charset val="134"/>
    </font>
    <font>
      <sz val="12"/>
      <color theme="1"/>
      <name val="Palatino"/>
      <charset val="134"/>
    </font>
    <font>
      <sz val="10"/>
      <color theme="1"/>
      <name val="Times New Roman"/>
      <charset val="134"/>
    </font>
    <font>
      <b/>
      <sz val="11"/>
      <color theme="0"/>
      <name val="Arial"/>
      <charset val="134"/>
    </font>
    <font>
      <b/>
      <sz val="11"/>
      <name val="Georgia"/>
      <charset val="134"/>
    </font>
    <font>
      <sz val="11"/>
      <color theme="1"/>
      <name val="Arial"/>
      <charset val="134"/>
    </font>
    <font>
      <b/>
      <sz val="11"/>
      <color theme="3" tint="0.399975585192419"/>
      <name val="Arial"/>
      <charset val="134"/>
    </font>
    <font>
      <b/>
      <sz val="11"/>
      <color theme="1"/>
      <name val="Arial"/>
      <charset val="134"/>
    </font>
    <font>
      <sz val="24"/>
      <color indexed="9"/>
      <name val="Franklin Gothic Demi Cond"/>
      <charset val="134"/>
    </font>
    <font>
      <sz val="24"/>
      <color indexed="8"/>
      <name val="Franklin Gothic Demi Cond"/>
      <charset val="134"/>
    </font>
    <font>
      <sz val="16"/>
      <color indexed="8"/>
      <name val="Franklin Gothic Demi Cond"/>
      <charset val="134"/>
    </font>
    <font>
      <sz val="10"/>
      <color theme="4"/>
      <name val="Georgia"/>
      <charset val="134"/>
    </font>
    <font>
      <sz val="12"/>
      <color indexed="8"/>
      <name val="Franklin Gothic Demi Cond"/>
      <charset val="134"/>
    </font>
    <font>
      <b/>
      <sz val="36"/>
      <name val="Georgia"/>
      <charset val="134"/>
    </font>
    <font>
      <sz val="11"/>
      <name val="Franklin Gothic Medium Cond"/>
      <charset val="134"/>
    </font>
    <font>
      <sz val="8"/>
      <name val="Franklin Gothic Demi Cond"/>
      <charset val="134"/>
    </font>
    <font>
      <sz val="10"/>
      <name val="Franklin Gothic Demi Cond"/>
      <charset val="134"/>
    </font>
    <font>
      <sz val="8"/>
      <color indexed="8"/>
      <name val="Georgia"/>
      <charset val="134"/>
    </font>
    <font>
      <sz val="8"/>
      <color rgb="FF080808"/>
      <name val="Georgia"/>
      <charset val="134"/>
    </font>
    <font>
      <sz val="16"/>
      <name val="Calibri"/>
      <charset val="134"/>
      <scheme val="minor"/>
    </font>
    <font>
      <sz val="10"/>
      <name val="Georgia"/>
      <charset val="134"/>
    </font>
    <font>
      <sz val="9"/>
      <name val="Georgia"/>
      <charset val="134"/>
    </font>
    <font>
      <sz val="9"/>
      <color indexed="8"/>
      <name val="Georgia"/>
      <charset val="134"/>
    </font>
    <font>
      <b/>
      <sz val="9"/>
      <name val="Georgia"/>
      <charset val="134"/>
    </font>
    <font>
      <sz val="9"/>
      <name val="Franklin Gothic Medium Cond"/>
      <charset val="134"/>
    </font>
    <font>
      <sz val="16"/>
      <name val="Arial"/>
      <charset val="134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gray0625">
        <fgColor rgb="FFFFFF00"/>
      </patternFill>
    </fill>
    <fill>
      <patternFill patternType="gray0625">
        <fgColor rgb="FFFFFF00"/>
        <bgColor theme="0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8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rgb="FF66666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666666"/>
      </bottom>
      <diagonal/>
    </border>
    <border>
      <left/>
      <right style="medium">
        <color auto="1"/>
      </right>
      <top style="medium">
        <color auto="1"/>
      </top>
      <bottom style="thick">
        <color rgb="FF666666"/>
      </bottom>
      <diagonal/>
    </border>
    <border>
      <left style="medium">
        <color auto="1"/>
      </left>
      <right/>
      <top/>
      <bottom style="medium">
        <color rgb="FF666666"/>
      </bottom>
      <diagonal/>
    </border>
    <border>
      <left style="medium">
        <color auto="1"/>
      </left>
      <right style="medium">
        <color auto="1"/>
      </right>
      <top/>
      <bottom style="medium">
        <color rgb="FF666666"/>
      </bottom>
      <diagonal/>
    </border>
    <border>
      <left/>
      <right style="medium">
        <color auto="1"/>
      </right>
      <top/>
      <bottom style="medium">
        <color rgb="FF666666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55"/>
      </bottom>
      <diagonal/>
    </border>
    <border>
      <left/>
      <right style="medium">
        <color auto="1"/>
      </right>
      <top/>
      <bottom style="thin">
        <color indexed="55"/>
      </bottom>
      <diagonal/>
    </border>
    <border>
      <left/>
      <right style="medium">
        <color auto="1"/>
      </right>
      <top style="thin">
        <color indexed="55"/>
      </top>
      <bottom style="thin">
        <color indexed="55"/>
      </bottom>
      <diagonal/>
    </border>
    <border>
      <left/>
      <right style="medium">
        <color auto="1"/>
      </right>
      <top style="thin">
        <color indexed="55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indexed="55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55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02" fillId="26" borderId="0" applyNumberFormat="0" applyBorder="0" applyAlignment="0" applyProtection="0">
      <alignment vertical="center"/>
    </xf>
    <xf numFmtId="43" fontId="103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>
      <alignment vertical="center"/>
    </xf>
    <xf numFmtId="42" fontId="103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99" fillId="27" borderId="0" applyNumberFormat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1" fillId="25" borderId="173" applyNumberFormat="0" applyAlignment="0" applyProtection="0">
      <alignment vertical="center"/>
    </xf>
    <xf numFmtId="0" fontId="108" fillId="0" borderId="175" applyNumberFormat="0" applyFill="0" applyAlignment="0" applyProtection="0">
      <alignment vertical="center"/>
    </xf>
    <xf numFmtId="0" fontId="103" fillId="29" borderId="176" applyNumberFormat="0" applyFont="0" applyAlignment="0" applyProtection="0">
      <alignment vertical="center"/>
    </xf>
    <xf numFmtId="0" fontId="102" fillId="31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2" fillId="37" borderId="0" applyNumberFormat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09" fillId="0" borderId="175" applyNumberFormat="0" applyFill="0" applyAlignment="0" applyProtection="0">
      <alignment vertical="center"/>
    </xf>
    <xf numFmtId="0" fontId="107" fillId="0" borderId="178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15" fillId="42" borderId="174" applyNumberFormat="0" applyAlignment="0" applyProtection="0">
      <alignment vertical="center"/>
    </xf>
    <xf numFmtId="0" fontId="99" fillId="45" borderId="0" applyNumberFormat="0" applyBorder="0" applyAlignment="0" applyProtection="0">
      <alignment vertical="center"/>
    </xf>
    <xf numFmtId="0" fontId="110" fillId="39" borderId="0" applyNumberFormat="0" applyBorder="0" applyAlignment="0" applyProtection="0">
      <alignment vertical="center"/>
    </xf>
    <xf numFmtId="0" fontId="100" fillId="24" borderId="172" applyNumberFormat="0" applyAlignment="0" applyProtection="0">
      <alignment vertical="center"/>
    </xf>
    <xf numFmtId="0" fontId="102" fillId="47" borderId="0" applyNumberFormat="0" applyBorder="0" applyAlignment="0" applyProtection="0">
      <alignment vertical="center"/>
    </xf>
    <xf numFmtId="0" fontId="106" fillId="24" borderId="174" applyNumberFormat="0" applyAlignment="0" applyProtection="0">
      <alignment vertical="center"/>
    </xf>
    <xf numFmtId="0" fontId="113" fillId="0" borderId="177" applyNumberFormat="0" applyFill="0" applyAlignment="0" applyProtection="0">
      <alignment vertical="center"/>
    </xf>
    <xf numFmtId="0" fontId="114" fillId="0" borderId="179" applyNumberFormat="0" applyFill="0" applyAlignment="0" applyProtection="0">
      <alignment vertical="center"/>
    </xf>
    <xf numFmtId="0" fontId="116" fillId="46" borderId="0" applyNumberFormat="0" applyBorder="0" applyAlignment="0" applyProtection="0">
      <alignment vertical="center"/>
    </xf>
    <xf numFmtId="0" fontId="117" fillId="50" borderId="0" applyNumberFormat="0" applyBorder="0" applyAlignment="0" applyProtection="0">
      <alignment vertical="center"/>
    </xf>
    <xf numFmtId="0" fontId="99" fillId="38" borderId="0" applyNumberFormat="0" applyBorder="0" applyAlignment="0" applyProtection="0">
      <alignment vertical="center"/>
    </xf>
    <xf numFmtId="0" fontId="55" fillId="0" borderId="0"/>
    <xf numFmtId="0" fontId="102" fillId="44" borderId="0" applyNumberFormat="0" applyBorder="0" applyAlignment="0" applyProtection="0">
      <alignment vertical="center"/>
    </xf>
    <xf numFmtId="0" fontId="99" fillId="36" borderId="0" applyNumberFormat="0" applyBorder="0" applyAlignment="0" applyProtection="0">
      <alignment vertical="center"/>
    </xf>
    <xf numFmtId="0" fontId="99" fillId="23" borderId="0" applyNumberFormat="0" applyBorder="0" applyAlignment="0" applyProtection="0">
      <alignment vertical="center"/>
    </xf>
    <xf numFmtId="0" fontId="102" fillId="35" borderId="0" applyNumberFormat="0" applyBorder="0" applyAlignment="0" applyProtection="0">
      <alignment vertical="center"/>
    </xf>
    <xf numFmtId="0" fontId="102" fillId="34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102" fillId="33" borderId="0" applyNumberFormat="0" applyBorder="0" applyAlignment="0" applyProtection="0">
      <alignment vertical="center"/>
    </xf>
    <xf numFmtId="0" fontId="99" fillId="43" borderId="0" applyNumberFormat="0" applyBorder="0" applyAlignment="0" applyProtection="0">
      <alignment vertical="center"/>
    </xf>
    <xf numFmtId="0" fontId="102" fillId="41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177" fontId="28" fillId="0" borderId="0" applyFill="0" applyBorder="0" applyAlignment="0" applyProtection="0"/>
    <xf numFmtId="0" fontId="99" fillId="53" borderId="0" applyNumberFormat="0" applyBorder="0" applyAlignment="0" applyProtection="0">
      <alignment vertical="center"/>
    </xf>
    <xf numFmtId="0" fontId="102" fillId="32" borderId="0" applyNumberFormat="0" applyBorder="0" applyAlignment="0" applyProtection="0">
      <alignment vertical="center"/>
    </xf>
    <xf numFmtId="0" fontId="99" fillId="40" borderId="0" applyNumberFormat="0" applyBorder="0" applyAlignment="0" applyProtection="0">
      <alignment vertical="center"/>
    </xf>
    <xf numFmtId="179" fontId="28" fillId="0" borderId="0" applyFont="0" applyFill="0" applyBorder="0" applyAlignment="0" applyProtection="0"/>
    <xf numFmtId="0" fontId="99" fillId="52" borderId="0" applyNumberFormat="0" applyBorder="0" applyAlignment="0" applyProtection="0">
      <alignment vertical="center"/>
    </xf>
    <xf numFmtId="0" fontId="102" fillId="51" borderId="0" applyNumberFormat="0" applyBorder="0" applyAlignment="0" applyProtection="0">
      <alignment vertical="center"/>
    </xf>
    <xf numFmtId="0" fontId="99" fillId="30" borderId="0" applyNumberFormat="0" applyBorder="0" applyAlignment="0" applyProtection="0">
      <alignment vertical="center"/>
    </xf>
  </cellStyleXfs>
  <cellXfs count="118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left" vertical="center" wrapText="1" inden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15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2" fillId="0" borderId="16" xfId="0" applyFont="1" applyBorder="1" applyAlignment="1">
      <alignment horizontal="left" vertical="center" wrapText="1" indent="1"/>
    </xf>
    <xf numFmtId="0" fontId="2" fillId="0" borderId="17" xfId="0" applyFont="1" applyBorder="1" applyAlignment="1">
      <alignment horizontal="left" vertical="center" wrapText="1" indent="1"/>
    </xf>
    <xf numFmtId="0" fontId="2" fillId="0" borderId="18" xfId="0" applyFont="1" applyBorder="1" applyAlignment="1">
      <alignment horizontal="left" vertical="center" wrapText="1" indent="1"/>
    </xf>
    <xf numFmtId="0" fontId="2" fillId="0" borderId="19" xfId="0" applyFont="1" applyBorder="1" applyAlignment="1">
      <alignment horizontal="left" vertical="center" wrapText="1" indent="1"/>
    </xf>
    <xf numFmtId="0" fontId="2" fillId="0" borderId="20" xfId="0" applyFont="1" applyBorder="1" applyAlignment="1">
      <alignment horizontal="left" vertical="center" wrapText="1" indent="1"/>
    </xf>
    <xf numFmtId="0" fontId="2" fillId="0" borderId="21" xfId="0" applyFont="1" applyBorder="1" applyAlignment="1">
      <alignment horizontal="left" vertical="center" wrapText="1" indent="1"/>
    </xf>
    <xf numFmtId="0" fontId="3" fillId="0" borderId="19" xfId="0" applyFont="1" applyBorder="1"/>
    <xf numFmtId="0" fontId="3" fillId="0" borderId="2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3" fillId="0" borderId="0" xfId="0" applyFont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2" borderId="10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0" fontId="0" fillId="0" borderId="28" xfId="0" applyBorder="1" applyAlignment="1">
      <alignment vertical="center"/>
    </xf>
    <xf numFmtId="0" fontId="0" fillId="2" borderId="29" xfId="0" applyFill="1" applyBorder="1" applyAlignment="1" applyProtection="1">
      <alignment horizontal="left" vertical="center"/>
      <protection locked="0"/>
    </xf>
    <xf numFmtId="0" fontId="0" fillId="0" borderId="30" xfId="0" applyBorder="1" applyAlignment="1">
      <alignment vertical="center"/>
    </xf>
    <xf numFmtId="0" fontId="0" fillId="2" borderId="31" xfId="0" applyFill="1" applyBorder="1" applyAlignment="1" applyProtection="1">
      <alignment horizontal="left" vertical="center"/>
      <protection locked="0"/>
    </xf>
    <xf numFmtId="0" fontId="0" fillId="0" borderId="32" xfId="0" applyBorder="1" applyAlignment="1">
      <alignment vertical="center"/>
    </xf>
    <xf numFmtId="183" fontId="0" fillId="2" borderId="33" xfId="0" applyNumberFormat="1" applyFill="1" applyBorder="1" applyAlignment="1" applyProtection="1">
      <alignment horizontal="left" vertical="center"/>
      <protection locked="0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184" fontId="11" fillId="0" borderId="28" xfId="0" applyNumberFormat="1" applyFont="1" applyBorder="1" applyAlignment="1">
      <alignment horizontal="left" vertical="center"/>
    </xf>
    <xf numFmtId="184" fontId="11" fillId="0" borderId="29" xfId="0" applyNumberFormat="1" applyFont="1" applyBorder="1" applyAlignment="1">
      <alignment horizontal="left" vertical="center"/>
    </xf>
    <xf numFmtId="0" fontId="5" fillId="0" borderId="29" xfId="0" applyFont="1" applyBorder="1"/>
    <xf numFmtId="0" fontId="10" fillId="0" borderId="30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2" borderId="6" xfId="0" applyFill="1" applyBorder="1" applyAlignment="1" applyProtection="1">
      <alignment vertical="center"/>
      <protection locked="0"/>
    </xf>
    <xf numFmtId="0" fontId="12" fillId="3" borderId="22" xfId="0" applyFont="1" applyFill="1" applyBorder="1" applyAlignment="1" applyProtection="1">
      <alignment horizontal="left" vertical="top" wrapText="1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0" borderId="22" xfId="0" applyBorder="1"/>
    <xf numFmtId="0" fontId="0" fillId="0" borderId="4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2" borderId="41" xfId="0" applyFill="1" applyBorder="1" applyAlignment="1" applyProtection="1">
      <alignment vertical="center"/>
      <protection locked="0"/>
    </xf>
    <xf numFmtId="0" fontId="12" fillId="3" borderId="42" xfId="0" applyFont="1" applyFill="1" applyBorder="1" applyAlignment="1" applyProtection="1">
      <alignment horizontal="left" vertical="top" wrapText="1"/>
      <protection locked="0"/>
    </xf>
    <xf numFmtId="0" fontId="0" fillId="2" borderId="30" xfId="0" applyFill="1" applyBorder="1" applyAlignment="1" applyProtection="1">
      <alignment horizontal="left"/>
      <protection locked="0"/>
    </xf>
    <xf numFmtId="0" fontId="0" fillId="0" borderId="41" xfId="0" applyBorder="1"/>
    <xf numFmtId="0" fontId="0" fillId="0" borderId="0" xfId="0" applyAlignment="1">
      <alignment vertical="center"/>
    </xf>
    <xf numFmtId="0" fontId="0" fillId="0" borderId="43" xfId="0" applyBorder="1" applyAlignment="1">
      <alignment vertical="center"/>
    </xf>
    <xf numFmtId="0" fontId="0" fillId="2" borderId="44" xfId="0" applyFill="1" applyBorder="1" applyAlignment="1" applyProtection="1">
      <alignment horizontal="left"/>
      <protection locked="0"/>
    </xf>
    <xf numFmtId="0" fontId="0" fillId="0" borderId="25" xfId="0" applyBorder="1"/>
    <xf numFmtId="0" fontId="0" fillId="0" borderId="25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 applyProtection="1">
      <alignment vertical="center"/>
      <protection locked="0"/>
    </xf>
    <xf numFmtId="0" fontId="0" fillId="0" borderId="45" xfId="0" applyBorder="1" applyAlignment="1">
      <alignment horizontal="center" vertical="center" shrinkToFit="1"/>
    </xf>
    <xf numFmtId="0" fontId="0" fillId="0" borderId="46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12" fillId="3" borderId="48" xfId="0" applyFont="1" applyFill="1" applyBorder="1" applyAlignment="1" applyProtection="1">
      <alignment horizontal="left" vertical="top" wrapText="1"/>
      <protection locked="0"/>
    </xf>
    <xf numFmtId="184" fontId="11" fillId="0" borderId="49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26" xfId="0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 wrapText="1"/>
    </xf>
    <xf numFmtId="0" fontId="0" fillId="0" borderId="26" xfId="0" applyBorder="1"/>
    <xf numFmtId="0" fontId="13" fillId="0" borderId="0" xfId="0" applyFont="1" applyAlignment="1">
      <alignment horizontal="left"/>
    </xf>
    <xf numFmtId="0" fontId="5" fillId="0" borderId="4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0" fillId="2" borderId="49" xfId="0" applyFill="1" applyBorder="1" applyAlignment="1" applyProtection="1">
      <alignment horizontal="left" vertical="center"/>
      <protection locked="0"/>
    </xf>
    <xf numFmtId="0" fontId="0" fillId="0" borderId="50" xfId="0" applyBorder="1" applyAlignment="1">
      <alignment vertical="center"/>
    </xf>
    <xf numFmtId="0" fontId="0" fillId="0" borderId="29" xfId="0" applyBorder="1" applyAlignment="1">
      <alignment vertical="center"/>
    </xf>
    <xf numFmtId="49" fontId="0" fillId="2" borderId="29" xfId="0" applyNumberFormat="1" applyFill="1" applyBorder="1" applyAlignment="1" applyProtection="1">
      <alignment horizontal="left" vertical="center"/>
      <protection locked="0"/>
    </xf>
    <xf numFmtId="0" fontId="0" fillId="2" borderId="51" xfId="0" applyFill="1" applyBorder="1" applyAlignment="1" applyProtection="1">
      <alignment horizontal="left" vertical="center"/>
      <protection locked="0"/>
    </xf>
    <xf numFmtId="0" fontId="0" fillId="2" borderId="52" xfId="0" applyFill="1" applyBorder="1" applyAlignment="1" applyProtection="1">
      <alignment horizontal="left" vertical="center"/>
      <protection locked="0"/>
    </xf>
    <xf numFmtId="0" fontId="0" fillId="0" borderId="33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33" xfId="0" applyBorder="1"/>
    <xf numFmtId="0" fontId="0" fillId="2" borderId="33" xfId="0" applyFill="1" applyBorder="1" applyAlignment="1" applyProtection="1">
      <alignment horizontal="left" vertical="center"/>
      <protection locked="0"/>
    </xf>
    <xf numFmtId="0" fontId="0" fillId="2" borderId="54" xfId="0" applyFill="1" applyBorder="1" applyAlignment="1" applyProtection="1">
      <alignment horizontal="left" vertical="center"/>
      <protection locked="0"/>
    </xf>
    <xf numFmtId="0" fontId="10" fillId="0" borderId="55" xfId="0" applyFont="1" applyBorder="1" applyAlignment="1">
      <alignment horizontal="center" vertical="center"/>
    </xf>
    <xf numFmtId="0" fontId="5" fillId="0" borderId="56" xfId="0" applyFont="1" applyBorder="1"/>
    <xf numFmtId="0" fontId="12" fillId="3" borderId="23" xfId="0" applyFont="1" applyFill="1" applyBorder="1" applyAlignment="1" applyProtection="1">
      <alignment horizontal="left" vertical="top" wrapText="1"/>
      <protection locked="0"/>
    </xf>
    <xf numFmtId="0" fontId="12" fillId="3" borderId="57" xfId="0" applyFont="1" applyFill="1" applyBorder="1" applyAlignment="1" applyProtection="1">
      <alignment horizontal="left" vertical="top" wrapText="1"/>
      <protection locked="0"/>
    </xf>
    <xf numFmtId="0" fontId="12" fillId="3" borderId="0" xfId="0" applyFont="1" applyFill="1" applyAlignment="1" applyProtection="1">
      <alignment horizontal="left" vertical="top" wrapText="1"/>
      <protection locked="0"/>
    </xf>
    <xf numFmtId="0" fontId="12" fillId="3" borderId="58" xfId="0" applyFont="1" applyFill="1" applyBorder="1" applyAlignment="1" applyProtection="1">
      <alignment horizontal="left" vertical="top" wrapText="1"/>
      <protection locked="0"/>
    </xf>
    <xf numFmtId="0" fontId="12" fillId="3" borderId="46" xfId="0" applyFont="1" applyFill="1" applyBorder="1" applyAlignment="1" applyProtection="1">
      <alignment horizontal="left" vertical="top" wrapText="1"/>
      <protection locked="0"/>
    </xf>
    <xf numFmtId="0" fontId="12" fillId="3" borderId="59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left" indent="1"/>
    </xf>
    <xf numFmtId="186" fontId="5" fillId="0" borderId="0" xfId="0" applyNumberFormat="1" applyFont="1" applyAlignment="1" applyProtection="1">
      <alignment horizontal="center" vertical="center"/>
      <protection locked="0"/>
    </xf>
    <xf numFmtId="0" fontId="16" fillId="4" borderId="60" xfId="0" applyFont="1" applyFill="1" applyBorder="1" applyAlignment="1">
      <alignment vertical="center" wrapText="1"/>
    </xf>
    <xf numFmtId="0" fontId="17" fillId="0" borderId="61" xfId="0" applyFont="1" applyBorder="1" applyAlignment="1">
      <alignment vertical="center" wrapText="1"/>
    </xf>
    <xf numFmtId="0" fontId="17" fillId="0" borderId="62" xfId="0" applyFont="1" applyBorder="1" applyAlignment="1">
      <alignment vertical="center" wrapText="1"/>
    </xf>
    <xf numFmtId="0" fontId="17" fillId="0" borderId="63" xfId="0" applyFont="1" applyBorder="1" applyAlignment="1">
      <alignment vertical="center" wrapText="1"/>
    </xf>
    <xf numFmtId="0" fontId="18" fillId="4" borderId="61" xfId="0" applyFont="1" applyFill="1" applyBorder="1" applyAlignment="1">
      <alignment vertical="center" wrapText="1"/>
    </xf>
    <xf numFmtId="0" fontId="18" fillId="4" borderId="64" xfId="0" applyFont="1" applyFill="1" applyBorder="1" applyAlignment="1">
      <alignment vertical="center" wrapText="1"/>
    </xf>
    <xf numFmtId="0" fontId="17" fillId="0" borderId="65" xfId="0" applyFont="1" applyBorder="1" applyAlignment="1">
      <alignment vertical="center" wrapText="1"/>
    </xf>
    <xf numFmtId="0" fontId="18" fillId="4" borderId="66" xfId="0" applyFont="1" applyFill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8" xfId="0" applyFont="1" applyBorder="1" applyAlignment="1">
      <alignment vertical="center" wrapText="1"/>
    </xf>
    <xf numFmtId="0" fontId="17" fillId="0" borderId="69" xfId="0" applyFont="1" applyBorder="1" applyAlignment="1">
      <alignment vertical="center" wrapText="1"/>
    </xf>
    <xf numFmtId="0" fontId="18" fillId="4" borderId="67" xfId="0" applyFont="1" applyFill="1" applyBorder="1" applyAlignment="1">
      <alignment vertical="center" wrapText="1"/>
    </xf>
    <xf numFmtId="0" fontId="18" fillId="4" borderId="70" xfId="0" applyFont="1" applyFill="1" applyBorder="1" applyAlignment="1">
      <alignment vertical="center" wrapText="1"/>
    </xf>
    <xf numFmtId="0" fontId="17" fillId="0" borderId="71" xfId="0" applyFont="1" applyBorder="1" applyAlignment="1">
      <alignment vertical="center" wrapText="1"/>
    </xf>
    <xf numFmtId="0" fontId="16" fillId="4" borderId="72" xfId="0" applyFont="1" applyFill="1" applyBorder="1" applyAlignment="1">
      <alignment vertical="center" wrapText="1"/>
    </xf>
    <xf numFmtId="0" fontId="16" fillId="4" borderId="73" xfId="0" applyFont="1" applyFill="1" applyBorder="1" applyAlignment="1">
      <alignment vertical="center" wrapText="1"/>
    </xf>
    <xf numFmtId="0" fontId="16" fillId="4" borderId="74" xfId="0" applyFont="1" applyFill="1" applyBorder="1" applyAlignment="1">
      <alignment vertical="center" wrapText="1"/>
    </xf>
    <xf numFmtId="0" fontId="18" fillId="4" borderId="75" xfId="0" applyFont="1" applyFill="1" applyBorder="1" applyAlignment="1">
      <alignment horizontal="center" vertical="center" wrapText="1"/>
    </xf>
    <xf numFmtId="0" fontId="18" fillId="4" borderId="76" xfId="0" applyFont="1" applyFill="1" applyBorder="1" applyAlignment="1">
      <alignment horizontal="center" vertical="center" wrapText="1"/>
    </xf>
    <xf numFmtId="0" fontId="18" fillId="4" borderId="73" xfId="0" applyFont="1" applyFill="1" applyBorder="1" applyAlignment="1">
      <alignment horizontal="center" vertical="center" wrapText="1"/>
    </xf>
    <xf numFmtId="0" fontId="18" fillId="4" borderId="74" xfId="0" applyFont="1" applyFill="1" applyBorder="1" applyAlignment="1">
      <alignment horizontal="center" vertical="center" wrapText="1"/>
    </xf>
    <xf numFmtId="0" fontId="16" fillId="4" borderId="77" xfId="0" applyFont="1" applyFill="1" applyBorder="1" applyAlignment="1">
      <alignment vertical="center" wrapText="1"/>
    </xf>
    <xf numFmtId="0" fontId="16" fillId="4" borderId="78" xfId="0" applyFont="1" applyFill="1" applyBorder="1" applyAlignment="1">
      <alignment vertical="center" wrapText="1"/>
    </xf>
    <xf numFmtId="0" fontId="16" fillId="4" borderId="79" xfId="0" applyFont="1" applyFill="1" applyBorder="1" applyAlignment="1">
      <alignment vertical="center" wrapText="1"/>
    </xf>
    <xf numFmtId="0" fontId="18" fillId="4" borderId="80" xfId="0" applyFont="1" applyFill="1" applyBorder="1" applyAlignment="1">
      <alignment horizontal="center" vertical="center" wrapText="1"/>
    </xf>
    <xf numFmtId="0" fontId="18" fillId="4" borderId="81" xfId="0" applyFont="1" applyFill="1" applyBorder="1" applyAlignment="1">
      <alignment horizontal="center" vertical="center" wrapText="1"/>
    </xf>
    <xf numFmtId="0" fontId="18" fillId="4" borderId="78" xfId="0" applyFont="1" applyFill="1" applyBorder="1" applyAlignment="1">
      <alignment horizontal="center" vertical="center" wrapText="1"/>
    </xf>
    <xf numFmtId="0" fontId="18" fillId="4" borderId="79" xfId="0" applyFont="1" applyFill="1" applyBorder="1" applyAlignment="1">
      <alignment horizontal="center" vertical="center" wrapText="1"/>
    </xf>
    <xf numFmtId="0" fontId="19" fillId="5" borderId="82" xfId="0" applyFont="1" applyFill="1" applyBorder="1" applyAlignment="1">
      <alignment vertical="center" wrapText="1"/>
    </xf>
    <xf numFmtId="0" fontId="19" fillId="5" borderId="83" xfId="0" applyFont="1" applyFill="1" applyBorder="1" applyAlignment="1">
      <alignment vertical="center" wrapText="1"/>
    </xf>
    <xf numFmtId="0" fontId="19" fillId="5" borderId="84" xfId="0" applyFont="1" applyFill="1" applyBorder="1" applyAlignment="1">
      <alignment vertical="center" wrapText="1"/>
    </xf>
    <xf numFmtId="0" fontId="20" fillId="0" borderId="79" xfId="0" applyFont="1" applyBorder="1" applyAlignment="1">
      <alignment horizontal="center" vertical="center" wrapText="1"/>
    </xf>
    <xf numFmtId="0" fontId="21" fillId="0" borderId="85" xfId="0" applyFont="1" applyBorder="1" applyAlignment="1">
      <alignment horizontal="center" vertical="center" wrapText="1"/>
    </xf>
    <xf numFmtId="0" fontId="21" fillId="0" borderId="83" xfId="0" applyFont="1" applyBorder="1" applyAlignment="1">
      <alignment horizontal="center" vertical="center" wrapText="1"/>
    </xf>
    <xf numFmtId="0" fontId="21" fillId="0" borderId="84" xfId="0" applyFont="1" applyBorder="1" applyAlignment="1">
      <alignment horizontal="center" vertical="center" wrapText="1"/>
    </xf>
    <xf numFmtId="0" fontId="20" fillId="0" borderId="85" xfId="0" applyFont="1" applyBorder="1" applyAlignment="1">
      <alignment horizontal="center" vertical="center" wrapText="1"/>
    </xf>
    <xf numFmtId="0" fontId="20" fillId="0" borderId="83" xfId="0" applyFont="1" applyBorder="1" applyAlignment="1">
      <alignment horizontal="center" vertical="center" wrapText="1"/>
    </xf>
    <xf numFmtId="0" fontId="20" fillId="0" borderId="84" xfId="0" applyFont="1" applyBorder="1" applyAlignment="1">
      <alignment horizontal="center" vertical="center" wrapText="1"/>
    </xf>
    <xf numFmtId="0" fontId="21" fillId="0" borderId="79" xfId="0" applyFont="1" applyBorder="1" applyAlignment="1">
      <alignment horizontal="center" vertical="center" wrapText="1"/>
    </xf>
    <xf numFmtId="0" fontId="18" fillId="4" borderId="86" xfId="0" applyFont="1" applyFill="1" applyBorder="1" applyAlignment="1">
      <alignment vertical="center" wrapText="1"/>
    </xf>
    <xf numFmtId="0" fontId="18" fillId="4" borderId="87" xfId="0" applyFont="1" applyFill="1" applyBorder="1" applyAlignment="1">
      <alignment vertical="center" wrapText="1"/>
    </xf>
    <xf numFmtId="0" fontId="18" fillId="4" borderId="88" xfId="0" applyFont="1" applyFill="1" applyBorder="1" applyAlignment="1">
      <alignment vertical="center" wrapText="1"/>
    </xf>
    <xf numFmtId="0" fontId="18" fillId="4" borderId="89" xfId="0" applyFont="1" applyFill="1" applyBorder="1" applyAlignment="1">
      <alignment horizontal="center" vertical="center" wrapText="1"/>
    </xf>
    <xf numFmtId="0" fontId="18" fillId="4" borderId="90" xfId="0" applyFont="1" applyFill="1" applyBorder="1" applyAlignment="1">
      <alignment horizontal="center" vertical="center" wrapText="1"/>
    </xf>
    <xf numFmtId="0" fontId="18" fillId="4" borderId="87" xfId="0" applyFont="1" applyFill="1" applyBorder="1" applyAlignment="1">
      <alignment horizontal="center" vertical="center" wrapText="1"/>
    </xf>
    <xf numFmtId="0" fontId="18" fillId="4" borderId="88" xfId="0" applyFont="1" applyFill="1" applyBorder="1" applyAlignment="1">
      <alignment horizontal="center" vertical="center" wrapText="1"/>
    </xf>
    <xf numFmtId="0" fontId="18" fillId="4" borderId="77" xfId="0" applyFont="1" applyFill="1" applyBorder="1" applyAlignment="1">
      <alignment vertical="center" wrapText="1"/>
    </xf>
    <xf numFmtId="0" fontId="18" fillId="4" borderId="78" xfId="0" applyFont="1" applyFill="1" applyBorder="1" applyAlignment="1">
      <alignment vertical="center" wrapText="1"/>
    </xf>
    <xf numFmtId="0" fontId="18" fillId="4" borderId="79" xfId="0" applyFont="1" applyFill="1" applyBorder="1" applyAlignment="1">
      <alignment vertical="center" wrapText="1"/>
    </xf>
    <xf numFmtId="0" fontId="18" fillId="4" borderId="82" xfId="0" applyFont="1" applyFill="1" applyBorder="1" applyAlignment="1">
      <alignment vertical="center" wrapText="1"/>
    </xf>
    <xf numFmtId="0" fontId="18" fillId="4" borderId="83" xfId="0" applyFont="1" applyFill="1" applyBorder="1" applyAlignment="1">
      <alignment vertical="center" wrapText="1"/>
    </xf>
    <xf numFmtId="0" fontId="18" fillId="4" borderId="84" xfId="0" applyFont="1" applyFill="1" applyBorder="1" applyAlignment="1">
      <alignment vertical="center" wrapText="1"/>
    </xf>
    <xf numFmtId="0" fontId="18" fillId="4" borderId="85" xfId="0" applyFont="1" applyFill="1" applyBorder="1" applyAlignment="1">
      <alignment horizontal="center" vertical="center" wrapText="1"/>
    </xf>
    <xf numFmtId="0" fontId="18" fillId="4" borderId="83" xfId="0" applyFont="1" applyFill="1" applyBorder="1" applyAlignment="1">
      <alignment horizontal="center" vertical="center" wrapText="1"/>
    </xf>
    <xf numFmtId="0" fontId="18" fillId="4" borderId="84" xfId="0" applyFont="1" applyFill="1" applyBorder="1" applyAlignment="1">
      <alignment horizontal="center" vertical="center" wrapText="1"/>
    </xf>
    <xf numFmtId="0" fontId="19" fillId="5" borderId="86" xfId="0" applyFont="1" applyFill="1" applyBorder="1" applyAlignment="1">
      <alignment vertical="center" wrapText="1"/>
    </xf>
    <xf numFmtId="0" fontId="19" fillId="5" borderId="87" xfId="0" applyFont="1" applyFill="1" applyBorder="1" applyAlignment="1">
      <alignment vertical="center" wrapText="1"/>
    </xf>
    <xf numFmtId="0" fontId="19" fillId="5" borderId="88" xfId="0" applyFont="1" applyFill="1" applyBorder="1" applyAlignment="1">
      <alignment vertical="center" wrapText="1"/>
    </xf>
    <xf numFmtId="0" fontId="20" fillId="0" borderId="89" xfId="0" applyFont="1" applyBorder="1" applyAlignment="1">
      <alignment horizontal="center" vertical="center" wrapText="1"/>
    </xf>
    <xf numFmtId="0" fontId="21" fillId="0" borderId="90" xfId="0" applyFont="1" applyBorder="1" applyAlignment="1">
      <alignment horizontal="center" vertical="center" wrapText="1"/>
    </xf>
    <xf numFmtId="0" fontId="21" fillId="0" borderId="87" xfId="0" applyFont="1" applyBorder="1" applyAlignment="1">
      <alignment horizontal="center" vertical="center" wrapText="1"/>
    </xf>
    <xf numFmtId="0" fontId="21" fillId="0" borderId="88" xfId="0" applyFont="1" applyBorder="1" applyAlignment="1">
      <alignment horizontal="center" vertical="center" wrapText="1"/>
    </xf>
    <xf numFmtId="0" fontId="19" fillId="5" borderId="77" xfId="0" applyFont="1" applyFill="1" applyBorder="1" applyAlignment="1">
      <alignment vertical="center" wrapText="1"/>
    </xf>
    <xf numFmtId="0" fontId="19" fillId="5" borderId="78" xfId="0" applyFont="1" applyFill="1" applyBorder="1" applyAlignment="1">
      <alignment vertical="center" wrapText="1"/>
    </xf>
    <xf numFmtId="0" fontId="19" fillId="5" borderId="79" xfId="0" applyFont="1" applyFill="1" applyBorder="1" applyAlignment="1">
      <alignment vertical="center" wrapText="1"/>
    </xf>
    <xf numFmtId="0" fontId="20" fillId="0" borderId="80" xfId="0" applyFont="1" applyBorder="1" applyAlignment="1">
      <alignment horizontal="center" vertical="center" wrapText="1"/>
    </xf>
    <xf numFmtId="0" fontId="21" fillId="0" borderId="81" xfId="0" applyFont="1" applyBorder="1" applyAlignment="1">
      <alignment horizontal="center" vertical="center" wrapText="1"/>
    </xf>
    <xf numFmtId="0" fontId="21" fillId="0" borderId="78" xfId="0" applyFont="1" applyBorder="1" applyAlignment="1">
      <alignment horizontal="center" vertical="center" wrapText="1"/>
    </xf>
    <xf numFmtId="0" fontId="19" fillId="5" borderId="91" xfId="0" applyFont="1" applyFill="1" applyBorder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19" fillId="5" borderId="92" xfId="0" applyFont="1" applyFill="1" applyBorder="1" applyAlignment="1">
      <alignment vertical="center" wrapText="1"/>
    </xf>
    <xf numFmtId="0" fontId="20" fillId="0" borderId="93" xfId="0" applyFont="1" applyBorder="1" applyAlignment="1">
      <alignment horizontal="center" vertical="center" wrapText="1"/>
    </xf>
    <xf numFmtId="0" fontId="21" fillId="0" borderId="9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92" xfId="0" applyFont="1" applyBorder="1" applyAlignment="1">
      <alignment horizontal="center" vertical="center" wrapText="1"/>
    </xf>
    <xf numFmtId="0" fontId="21" fillId="0" borderId="89" xfId="0" applyFont="1" applyBorder="1" applyAlignment="1">
      <alignment horizontal="center" vertical="center" wrapText="1"/>
    </xf>
    <xf numFmtId="0" fontId="20" fillId="0" borderId="90" xfId="0" applyFont="1" applyBorder="1" applyAlignment="1">
      <alignment horizontal="center" vertical="center" wrapText="1"/>
    </xf>
    <xf numFmtId="0" fontId="20" fillId="0" borderId="87" xfId="0" applyFont="1" applyBorder="1" applyAlignment="1">
      <alignment horizontal="center" vertical="center" wrapText="1"/>
    </xf>
    <xf numFmtId="0" fontId="20" fillId="0" borderId="88" xfId="0" applyFont="1" applyBorder="1" applyAlignment="1">
      <alignment horizontal="center" vertical="center" wrapText="1"/>
    </xf>
    <xf numFmtId="0" fontId="22" fillId="5" borderId="77" xfId="0" applyFont="1" applyFill="1" applyBorder="1" applyAlignment="1">
      <alignment vertical="center" wrapText="1"/>
    </xf>
    <xf numFmtId="0" fontId="22" fillId="5" borderId="78" xfId="0" applyFont="1" applyFill="1" applyBorder="1" applyAlignment="1">
      <alignment vertical="center" wrapText="1"/>
    </xf>
    <xf numFmtId="0" fontId="22" fillId="5" borderId="79" xfId="0" applyFont="1" applyFill="1" applyBorder="1" applyAlignment="1">
      <alignment vertical="center" wrapText="1"/>
    </xf>
    <xf numFmtId="0" fontId="21" fillId="0" borderId="80" xfId="0" applyFont="1" applyBorder="1" applyAlignment="1">
      <alignment horizontal="center" vertical="center" wrapText="1"/>
    </xf>
    <xf numFmtId="0" fontId="20" fillId="0" borderId="81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23" fillId="0" borderId="68" xfId="0" applyFont="1" applyBorder="1" applyAlignment="1">
      <alignment vertical="center" wrapText="1"/>
    </xf>
    <xf numFmtId="0" fontId="24" fillId="0" borderId="68" xfId="0" applyFont="1" applyBorder="1" applyAlignment="1">
      <alignment horizontal="center" vertical="center" wrapText="1"/>
    </xf>
    <xf numFmtId="0" fontId="25" fillId="0" borderId="72" xfId="0" applyFont="1" applyBorder="1" applyAlignment="1">
      <alignment vertical="center" wrapText="1"/>
    </xf>
    <xf numFmtId="0" fontId="25" fillId="0" borderId="73" xfId="0" applyFont="1" applyBorder="1" applyAlignment="1">
      <alignment vertical="center" wrapText="1"/>
    </xf>
    <xf numFmtId="0" fontId="25" fillId="0" borderId="9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45" xfId="0" applyFont="1" applyBorder="1" applyAlignment="1">
      <alignment vertical="center" wrapText="1"/>
    </xf>
    <xf numFmtId="0" fontId="25" fillId="0" borderId="46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4" fillId="0" borderId="35" xfId="0" applyFont="1" applyBorder="1" applyAlignment="1">
      <alignment horizontal="center" vertical="center" wrapText="1"/>
    </xf>
    <xf numFmtId="0" fontId="18" fillId="4" borderId="72" xfId="0" applyFont="1" applyFill="1" applyBorder="1" applyAlignment="1">
      <alignment horizontal="center" vertical="center" wrapText="1"/>
    </xf>
    <xf numFmtId="0" fontId="18" fillId="4" borderId="77" xfId="0" applyFont="1" applyFill="1" applyBorder="1" applyAlignment="1">
      <alignment horizontal="center" vertical="center" wrapText="1"/>
    </xf>
    <xf numFmtId="0" fontId="17" fillId="0" borderId="64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18" fillId="4" borderId="95" xfId="0" applyFont="1" applyFill="1" applyBorder="1" applyAlignment="1">
      <alignment horizontal="center" vertical="center" wrapText="1"/>
    </xf>
    <xf numFmtId="0" fontId="18" fillId="4" borderId="96" xfId="0" applyFont="1" applyFill="1" applyBorder="1" applyAlignment="1">
      <alignment horizontal="center" vertical="center" wrapText="1"/>
    </xf>
    <xf numFmtId="0" fontId="17" fillId="0" borderId="85" xfId="0" applyFont="1" applyBorder="1" applyAlignment="1">
      <alignment horizontal="center" vertical="center" wrapText="1"/>
    </xf>
    <xf numFmtId="0" fontId="17" fillId="0" borderId="97" xfId="0" applyFont="1" applyBorder="1" applyAlignment="1">
      <alignment horizontal="center" vertical="center" wrapText="1"/>
    </xf>
    <xf numFmtId="0" fontId="18" fillId="4" borderId="98" xfId="0" applyFont="1" applyFill="1" applyBorder="1" applyAlignment="1">
      <alignment horizontal="center" vertical="center" wrapText="1"/>
    </xf>
    <xf numFmtId="0" fontId="18" fillId="4" borderId="97" xfId="0" applyFont="1" applyFill="1" applyBorder="1" applyAlignment="1">
      <alignment horizontal="center" vertical="center" wrapText="1"/>
    </xf>
    <xf numFmtId="0" fontId="17" fillId="0" borderId="84" xfId="0" applyFont="1" applyBorder="1" applyAlignment="1">
      <alignment horizontal="center" vertical="center" wrapText="1"/>
    </xf>
    <xf numFmtId="0" fontId="17" fillId="0" borderId="90" xfId="0" applyFont="1" applyBorder="1" applyAlignment="1">
      <alignment horizontal="center" vertical="center" wrapText="1"/>
    </xf>
    <xf numFmtId="0" fontId="17" fillId="0" borderId="88" xfId="0" applyFont="1" applyBorder="1" applyAlignment="1">
      <alignment horizontal="center" vertical="center" wrapText="1"/>
    </xf>
    <xf numFmtId="0" fontId="17" fillId="0" borderId="81" xfId="0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center" wrapText="1"/>
    </xf>
    <xf numFmtId="0" fontId="17" fillId="0" borderId="94" xfId="0" applyFont="1" applyBorder="1" applyAlignment="1">
      <alignment horizontal="center" vertical="center" wrapText="1"/>
    </xf>
    <xf numFmtId="0" fontId="17" fillId="0" borderId="92" xfId="0" applyFont="1" applyBorder="1" applyAlignment="1">
      <alignment horizontal="center" vertical="center" wrapText="1"/>
    </xf>
    <xf numFmtId="0" fontId="17" fillId="0" borderId="85" xfId="0" applyFont="1" applyBorder="1" applyAlignment="1">
      <alignment vertical="center" wrapText="1"/>
    </xf>
    <xf numFmtId="0" fontId="17" fillId="0" borderId="97" xfId="0" applyFont="1" applyBorder="1" applyAlignment="1">
      <alignment vertical="center" wrapText="1"/>
    </xf>
    <xf numFmtId="0" fontId="17" fillId="0" borderId="90" xfId="0" applyFont="1" applyBorder="1" applyAlignment="1">
      <alignment vertical="center" wrapText="1"/>
    </xf>
    <xf numFmtId="0" fontId="17" fillId="0" borderId="98" xfId="0" applyFont="1" applyBorder="1" applyAlignment="1">
      <alignment vertical="center" wrapText="1"/>
    </xf>
    <xf numFmtId="0" fontId="17" fillId="0" borderId="81" xfId="0" applyFont="1" applyBorder="1" applyAlignment="1">
      <alignment vertical="center" wrapText="1"/>
    </xf>
    <xf numFmtId="0" fontId="17" fillId="0" borderId="96" xfId="0" applyFont="1" applyBorder="1" applyAlignment="1">
      <alignment vertical="center" wrapText="1"/>
    </xf>
    <xf numFmtId="0" fontId="25" fillId="0" borderId="95" xfId="0" applyFont="1" applyBorder="1" applyAlignment="1">
      <alignment vertical="center" wrapText="1"/>
    </xf>
    <xf numFmtId="0" fontId="25" fillId="0" borderId="58" xfId="0" applyFont="1" applyBorder="1" applyAlignment="1">
      <alignment vertical="center" wrapText="1"/>
    </xf>
    <xf numFmtId="0" fontId="25" fillId="0" borderId="59" xfId="0" applyFont="1" applyBorder="1" applyAlignment="1">
      <alignment vertical="center" wrapText="1"/>
    </xf>
    <xf numFmtId="0" fontId="18" fillId="4" borderId="58" xfId="0" applyFont="1" applyFill="1" applyBorder="1" applyAlignment="1">
      <alignment horizontal="center" vertical="center" wrapText="1"/>
    </xf>
    <xf numFmtId="0" fontId="26" fillId="0" borderId="82" xfId="0" applyFont="1" applyBorder="1" applyAlignment="1">
      <alignment vertical="center" wrapText="1"/>
    </xf>
    <xf numFmtId="0" fontId="26" fillId="0" borderId="84" xfId="0" applyFont="1" applyBorder="1" applyAlignment="1">
      <alignment vertical="center" wrapText="1"/>
    </xf>
    <xf numFmtId="0" fontId="26" fillId="0" borderId="85" xfId="0" applyFont="1" applyBorder="1" applyAlignment="1">
      <alignment vertical="center" wrapText="1"/>
    </xf>
    <xf numFmtId="0" fontId="26" fillId="0" borderId="83" xfId="0" applyFont="1" applyBorder="1" applyAlignment="1">
      <alignment vertical="center" wrapText="1"/>
    </xf>
    <xf numFmtId="0" fontId="26" fillId="0" borderId="71" xfId="0" applyFont="1" applyBorder="1" applyAlignment="1">
      <alignment vertical="center" wrapText="1"/>
    </xf>
    <xf numFmtId="0" fontId="26" fillId="0" borderId="69" xfId="0" applyFont="1" applyBorder="1" applyAlignment="1">
      <alignment vertical="center" wrapText="1"/>
    </xf>
    <xf numFmtId="0" fontId="26" fillId="0" borderId="67" xfId="0" applyFont="1" applyBorder="1" applyAlignment="1">
      <alignment vertical="center" wrapText="1"/>
    </xf>
    <xf numFmtId="0" fontId="26" fillId="0" borderId="68" xfId="0" applyFont="1" applyBorder="1" applyAlignment="1">
      <alignment vertical="center" wrapText="1"/>
    </xf>
    <xf numFmtId="0" fontId="26" fillId="0" borderId="96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27" fillId="0" borderId="99" xfId="0" applyFont="1" applyBorder="1" applyAlignment="1">
      <alignment horizontal="center" vertical="center"/>
    </xf>
    <xf numFmtId="0" fontId="27" fillId="0" borderId="100" xfId="0" applyFont="1" applyBorder="1" applyAlignment="1">
      <alignment horizontal="center" vertical="center"/>
    </xf>
    <xf numFmtId="0" fontId="27" fillId="0" borderId="101" xfId="0" applyFont="1" applyBorder="1" applyAlignment="1">
      <alignment horizontal="center" vertical="center"/>
    </xf>
    <xf numFmtId="0" fontId="27" fillId="0" borderId="102" xfId="0" applyFont="1" applyBorder="1" applyAlignment="1">
      <alignment horizontal="center" vertical="center"/>
    </xf>
    <xf numFmtId="0" fontId="27" fillId="0" borderId="9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103" xfId="0" applyFont="1" applyBorder="1" applyAlignment="1">
      <alignment vertical="center"/>
    </xf>
    <xf numFmtId="0" fontId="27" fillId="0" borderId="104" xfId="0" applyFont="1" applyBorder="1" applyAlignment="1">
      <alignment vertical="center"/>
    </xf>
    <xf numFmtId="0" fontId="27" fillId="0" borderId="105" xfId="0" applyFont="1" applyBorder="1" applyAlignment="1">
      <alignment vertical="center"/>
    </xf>
    <xf numFmtId="0" fontId="0" fillId="0" borderId="26" xfId="0" applyBorder="1" applyAlignment="1">
      <alignment vertical="center"/>
    </xf>
    <xf numFmtId="46" fontId="29" fillId="0" borderId="26" xfId="0" applyNumberFormat="1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29" fillId="0" borderId="26" xfId="0" applyFont="1" applyBorder="1" applyAlignment="1">
      <alignment vertical="center"/>
    </xf>
    <xf numFmtId="49" fontId="29" fillId="0" borderId="27" xfId="0" applyNumberFormat="1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106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30" fillId="0" borderId="107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0" fillId="0" borderId="94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187" fontId="0" fillId="0" borderId="108" xfId="0" applyNumberFormat="1" applyBorder="1" applyAlignment="1">
      <alignment vertical="center"/>
    </xf>
    <xf numFmtId="187" fontId="0" fillId="0" borderId="108" xfId="0" applyNumberFormat="1" applyBorder="1" applyAlignment="1">
      <alignment horizontal="center" vertical="center"/>
    </xf>
    <xf numFmtId="187" fontId="0" fillId="0" borderId="27" xfId="0" applyNumberFormat="1" applyBorder="1" applyAlignment="1">
      <alignment vertical="center"/>
    </xf>
    <xf numFmtId="0" fontId="27" fillId="0" borderId="107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7" fillId="0" borderId="26" xfId="0" applyFont="1" applyBorder="1" applyAlignment="1">
      <alignment horizontal="right" vertical="center"/>
    </xf>
    <xf numFmtId="188" fontId="28" fillId="0" borderId="26" xfId="0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27" fillId="0" borderId="23" xfId="0" applyFont="1" applyBorder="1" applyAlignment="1">
      <alignment horizontal="right" vertical="center"/>
    </xf>
    <xf numFmtId="188" fontId="28" fillId="0" borderId="23" xfId="0" applyNumberFormat="1" applyFont="1" applyBorder="1"/>
    <xf numFmtId="188" fontId="0" fillId="0" borderId="23" xfId="0" applyNumberFormat="1" applyBorder="1"/>
    <xf numFmtId="0" fontId="27" fillId="0" borderId="109" xfId="0" applyFont="1" applyBorder="1" applyAlignment="1">
      <alignment vertical="center"/>
    </xf>
    <xf numFmtId="0" fontId="27" fillId="0" borderId="110" xfId="0" applyFont="1" applyBorder="1" applyAlignment="1">
      <alignment vertical="center"/>
    </xf>
    <xf numFmtId="0" fontId="32" fillId="0" borderId="0" xfId="0" applyFont="1"/>
    <xf numFmtId="0" fontId="0" fillId="0" borderId="110" xfId="0" applyBorder="1" applyAlignment="1">
      <alignment vertical="center"/>
    </xf>
    <xf numFmtId="0" fontId="27" fillId="0" borderId="0" xfId="0" applyFont="1" applyAlignment="1">
      <alignment horizontal="right" vertical="center"/>
    </xf>
    <xf numFmtId="188" fontId="28" fillId="0" borderId="0" xfId="0" applyNumberFormat="1" applyFont="1" applyAlignment="1">
      <alignment vertical="center"/>
    </xf>
    <xf numFmtId="188" fontId="0" fillId="0" borderId="0" xfId="0" applyNumberFormat="1"/>
    <xf numFmtId="188" fontId="28" fillId="0" borderId="110" xfId="0" applyNumberFormat="1" applyFont="1" applyBorder="1" applyAlignment="1">
      <alignment vertical="center"/>
    </xf>
    <xf numFmtId="0" fontId="27" fillId="0" borderId="110" xfId="0" applyFont="1" applyBorder="1" applyAlignment="1">
      <alignment horizontal="right" vertical="center"/>
    </xf>
    <xf numFmtId="0" fontId="27" fillId="0" borderId="107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188" fontId="0" fillId="0" borderId="0" xfId="0" applyNumberFormat="1" applyAlignment="1">
      <alignment vertical="center"/>
    </xf>
    <xf numFmtId="0" fontId="0" fillId="0" borderId="110" xfId="0" applyBorder="1" applyAlignment="1">
      <alignment horizontal="left" vertical="center"/>
    </xf>
    <xf numFmtId="0" fontId="28" fillId="0" borderId="110" xfId="0" applyFont="1" applyBorder="1" applyAlignment="1">
      <alignment vertical="center"/>
    </xf>
    <xf numFmtId="0" fontId="27" fillId="0" borderId="23" xfId="0" applyFont="1" applyBorder="1" applyAlignment="1">
      <alignment vertical="center"/>
    </xf>
    <xf numFmtId="188" fontId="31" fillId="0" borderId="0" xfId="0" applyNumberFormat="1" applyFont="1" applyAlignment="1">
      <alignment vertical="center"/>
    </xf>
    <xf numFmtId="0" fontId="0" fillId="0" borderId="94" xfId="0" applyBorder="1" applyAlignment="1">
      <alignment vertical="center"/>
    </xf>
    <xf numFmtId="185" fontId="0" fillId="0" borderId="0" xfId="0" applyNumberFormat="1" applyAlignment="1">
      <alignment vertical="center"/>
    </xf>
    <xf numFmtId="0" fontId="0" fillId="0" borderId="105" xfId="0" applyBorder="1" applyAlignment="1">
      <alignment vertical="center"/>
    </xf>
    <xf numFmtId="185" fontId="0" fillId="0" borderId="26" xfId="0" applyNumberFormat="1" applyBorder="1" applyAlignment="1">
      <alignment vertical="center"/>
    </xf>
    <xf numFmtId="0" fontId="27" fillId="0" borderId="106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/>
    </xf>
    <xf numFmtId="49" fontId="33" fillId="0" borderId="23" xfId="0" applyNumberFormat="1" applyFont="1" applyBorder="1" applyAlignment="1">
      <alignment horizontal="center" vertical="center"/>
    </xf>
    <xf numFmtId="188" fontId="0" fillId="0" borderId="23" xfId="0" applyNumberFormat="1" applyBorder="1" applyAlignment="1">
      <alignment horizontal="left" vertical="center"/>
    </xf>
    <xf numFmtId="49" fontId="28" fillId="0" borderId="0" xfId="0" applyNumberFormat="1" applyFont="1" applyAlignment="1">
      <alignment horizontal="center" vertical="center"/>
    </xf>
    <xf numFmtId="188" fontId="0" fillId="0" borderId="0" xfId="0" applyNumberFormat="1" applyAlignment="1">
      <alignment horizontal="left" vertical="center"/>
    </xf>
    <xf numFmtId="0" fontId="28" fillId="0" borderId="23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center"/>
    </xf>
    <xf numFmtId="0" fontId="31" fillId="0" borderId="0" xfId="0" applyFont="1" applyAlignment="1">
      <alignment vertical="center"/>
    </xf>
    <xf numFmtId="188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left" vertical="center"/>
    </xf>
    <xf numFmtId="0" fontId="0" fillId="0" borderId="81" xfId="0" applyBorder="1" applyAlignment="1">
      <alignment vertical="center"/>
    </xf>
    <xf numFmtId="0" fontId="0" fillId="0" borderId="78" xfId="0" applyBorder="1" applyAlignment="1">
      <alignment vertical="center"/>
    </xf>
    <xf numFmtId="0" fontId="27" fillId="0" borderId="111" xfId="0" applyFont="1" applyBorder="1" applyAlignment="1">
      <alignment horizontal="center" vertical="center"/>
    </xf>
    <xf numFmtId="0" fontId="0" fillId="0" borderId="112" xfId="0" applyBorder="1" applyAlignment="1">
      <alignment vertical="center"/>
    </xf>
    <xf numFmtId="0" fontId="31" fillId="0" borderId="113" xfId="0" applyFont="1" applyBorder="1" applyAlignment="1">
      <alignment horizontal="right" vertical="center"/>
    </xf>
    <xf numFmtId="0" fontId="0" fillId="0" borderId="114" xfId="0" applyBorder="1" applyAlignment="1">
      <alignment vertical="center"/>
    </xf>
    <xf numFmtId="0" fontId="31" fillId="0" borderId="115" xfId="0" applyFont="1" applyBorder="1" applyAlignment="1">
      <alignment horizontal="right" vertical="center"/>
    </xf>
    <xf numFmtId="0" fontId="34" fillId="0" borderId="108" xfId="0" applyFont="1" applyBorder="1" applyAlignment="1">
      <alignment horizontal="center" vertical="center" wrapText="1"/>
    </xf>
    <xf numFmtId="0" fontId="34" fillId="0" borderId="116" xfId="0" applyFont="1" applyBorder="1" applyAlignment="1">
      <alignment horizontal="center" vertical="center" wrapText="1"/>
    </xf>
    <xf numFmtId="0" fontId="27" fillId="0" borderId="117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 wrapText="1"/>
    </xf>
    <xf numFmtId="0" fontId="31" fillId="0" borderId="118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92" xfId="0" applyFont="1" applyBorder="1" applyAlignment="1">
      <alignment horizontal="center" vertical="center" wrapText="1"/>
    </xf>
    <xf numFmtId="0" fontId="27" fillId="0" borderId="118" xfId="0" applyFont="1" applyBorder="1" applyAlignment="1">
      <alignment horizontal="center" vertical="center"/>
    </xf>
    <xf numFmtId="0" fontId="0" fillId="0" borderId="119" xfId="0" applyBorder="1" applyAlignment="1">
      <alignment vertical="center"/>
    </xf>
    <xf numFmtId="188" fontId="0" fillId="0" borderId="23" xfId="0" applyNumberFormat="1" applyBorder="1" applyAlignment="1">
      <alignment vertical="center"/>
    </xf>
    <xf numFmtId="0" fontId="0" fillId="0" borderId="118" xfId="0" applyBorder="1" applyAlignment="1">
      <alignment vertical="center"/>
    </xf>
    <xf numFmtId="0" fontId="35" fillId="0" borderId="0" xfId="0" applyFont="1"/>
    <xf numFmtId="0" fontId="0" fillId="0" borderId="120" xfId="0" applyBorder="1" applyAlignment="1">
      <alignment vertical="center"/>
    </xf>
    <xf numFmtId="0" fontId="0" fillId="0" borderId="92" xfId="0" applyBorder="1" applyAlignment="1">
      <alignment vertical="center"/>
    </xf>
    <xf numFmtId="188" fontId="0" fillId="0" borderId="110" xfId="0" applyNumberFormat="1" applyBorder="1" applyAlignment="1">
      <alignment vertical="center"/>
    </xf>
    <xf numFmtId="188" fontId="0" fillId="0" borderId="0" xfId="0" applyNumberFormat="1" applyAlignment="1">
      <alignment horizontal="center" vertical="center"/>
    </xf>
    <xf numFmtId="188" fontId="28" fillId="0" borderId="110" xfId="0" applyNumberFormat="1" applyFont="1" applyBorder="1" applyAlignment="1">
      <alignment horizontal="center" vertical="center"/>
    </xf>
    <xf numFmtId="188" fontId="0" fillId="0" borderId="92" xfId="0" applyNumberFormat="1" applyBorder="1" applyAlignment="1">
      <alignment horizontal="center" vertical="center"/>
    </xf>
    <xf numFmtId="188" fontId="0" fillId="0" borderId="26" xfId="0" applyNumberFormat="1" applyBorder="1" applyAlignment="1">
      <alignment horizontal="center" vertical="center"/>
    </xf>
    <xf numFmtId="185" fontId="0" fillId="0" borderId="23" xfId="0" applyNumberFormat="1" applyBorder="1" applyAlignment="1">
      <alignment vertical="center"/>
    </xf>
    <xf numFmtId="1" fontId="28" fillId="0" borderId="0" xfId="0" applyNumberFormat="1" applyFont="1" applyAlignment="1">
      <alignment horizontal="right" vertical="center"/>
    </xf>
    <xf numFmtId="188" fontId="0" fillId="0" borderId="92" xfId="0" applyNumberFormat="1" applyBorder="1" applyAlignment="1">
      <alignment horizontal="left" vertical="center"/>
    </xf>
    <xf numFmtId="188" fontId="0" fillId="0" borderId="92" xfId="0" applyNumberFormat="1" applyBorder="1" applyAlignment="1">
      <alignment horizontal="right" vertical="center"/>
    </xf>
    <xf numFmtId="188" fontId="31" fillId="0" borderId="92" xfId="0" applyNumberFormat="1" applyFont="1" applyBorder="1" applyAlignment="1">
      <alignment horizontal="center" vertical="center"/>
    </xf>
    <xf numFmtId="0" fontId="0" fillId="0" borderId="79" xfId="0" applyBorder="1" applyAlignment="1">
      <alignment vertical="center"/>
    </xf>
    <xf numFmtId="0" fontId="36" fillId="0" borderId="0" xfId="0" applyFont="1"/>
    <xf numFmtId="0" fontId="10" fillId="0" borderId="99" xfId="0" applyFont="1" applyBorder="1"/>
    <xf numFmtId="0" fontId="10" fillId="0" borderId="121" xfId="0" applyFont="1" applyBorder="1"/>
    <xf numFmtId="0" fontId="10" fillId="0" borderId="100" xfId="0" applyFont="1" applyBorder="1"/>
    <xf numFmtId="0" fontId="10" fillId="0" borderId="89" xfId="0" applyFont="1" applyBorder="1"/>
    <xf numFmtId="0" fontId="10" fillId="0" borderId="88" xfId="0" applyFont="1" applyBorder="1"/>
    <xf numFmtId="0" fontId="10" fillId="0" borderId="90" xfId="0" applyFont="1" applyBorder="1"/>
    <xf numFmtId="0" fontId="0" fillId="6" borderId="89" xfId="0" applyFill="1" applyBorder="1"/>
    <xf numFmtId="0" fontId="0" fillId="6" borderId="87" xfId="0" applyFill="1" applyBorder="1"/>
    <xf numFmtId="0" fontId="10" fillId="0" borderId="106" xfId="0" applyFont="1" applyBorder="1"/>
    <xf numFmtId="0" fontId="0" fillId="6" borderId="122" xfId="0" applyFill="1" applyBorder="1"/>
    <xf numFmtId="0" fontId="0" fillId="6" borderId="31" xfId="0" applyFill="1" applyBorder="1"/>
    <xf numFmtId="0" fontId="10" fillId="0" borderId="81" xfId="0" applyFont="1" applyBorder="1"/>
    <xf numFmtId="0" fontId="0" fillId="6" borderId="80" xfId="0" applyFill="1" applyBorder="1"/>
    <xf numFmtId="0" fontId="0" fillId="6" borderId="78" xfId="0" applyFill="1" applyBorder="1"/>
    <xf numFmtId="0" fontId="0" fillId="6" borderId="99" xfId="0" applyFill="1" applyBorder="1"/>
    <xf numFmtId="0" fontId="0" fillId="6" borderId="121" xfId="0" applyFill="1" applyBorder="1"/>
    <xf numFmtId="0" fontId="0" fillId="6" borderId="100" xfId="0" applyFill="1" applyBorder="1"/>
    <xf numFmtId="0" fontId="0" fillId="6" borderId="93" xfId="0" applyFill="1" applyBorder="1"/>
    <xf numFmtId="0" fontId="10" fillId="0" borderId="123" xfId="0" applyFont="1" applyBorder="1"/>
    <xf numFmtId="0" fontId="0" fillId="6" borderId="124" xfId="0" applyFill="1" applyBorder="1"/>
    <xf numFmtId="0" fontId="0" fillId="6" borderId="123" xfId="0" applyFill="1" applyBorder="1"/>
    <xf numFmtId="0" fontId="0" fillId="6" borderId="125" xfId="0" applyFill="1" applyBorder="1"/>
    <xf numFmtId="0" fontId="0" fillId="6" borderId="79" xfId="0" applyFill="1" applyBorder="1"/>
    <xf numFmtId="0" fontId="37" fillId="7" borderId="126" xfId="0" applyFont="1" applyFill="1" applyBorder="1" applyAlignment="1">
      <alignment vertical="center" wrapText="1"/>
    </xf>
    <xf numFmtId="0" fontId="38" fillId="7" borderId="51" xfId="0" applyFont="1" applyFill="1" applyBorder="1" applyAlignment="1">
      <alignment vertical="center" wrapText="1"/>
    </xf>
    <xf numFmtId="0" fontId="38" fillId="7" borderId="127" xfId="0" applyFont="1" applyFill="1" applyBorder="1" applyAlignment="1">
      <alignment vertical="center" wrapText="1"/>
    </xf>
    <xf numFmtId="0" fontId="38" fillId="7" borderId="128" xfId="0" applyFont="1" applyFill="1" applyBorder="1" applyAlignment="1">
      <alignment vertical="center" wrapText="1"/>
    </xf>
    <xf numFmtId="0" fontId="37" fillId="8" borderId="129" xfId="0" applyFont="1" applyFill="1" applyBorder="1" applyAlignment="1">
      <alignment vertical="center" wrapText="1"/>
    </xf>
    <xf numFmtId="0" fontId="39" fillId="8" borderId="130" xfId="0" applyFont="1" applyFill="1" applyBorder="1" applyAlignment="1">
      <alignment vertical="center" wrapText="1"/>
    </xf>
    <xf numFmtId="0" fontId="39" fillId="8" borderId="131" xfId="0" applyFont="1" applyFill="1" applyBorder="1" applyAlignment="1">
      <alignment vertical="center" wrapText="1"/>
    </xf>
    <xf numFmtId="0" fontId="37" fillId="0" borderId="129" xfId="0" applyFont="1" applyBorder="1" applyAlignment="1">
      <alignment vertical="center" wrapText="1"/>
    </xf>
    <xf numFmtId="0" fontId="39" fillId="0" borderId="130" xfId="0" applyFont="1" applyBorder="1" applyAlignment="1">
      <alignment vertical="center" wrapText="1"/>
    </xf>
    <xf numFmtId="0" fontId="39" fillId="0" borderId="131" xfId="0" applyFont="1" applyBorder="1" applyAlignment="1">
      <alignment vertical="center" wrapText="1"/>
    </xf>
    <xf numFmtId="0" fontId="37" fillId="0" borderId="81" xfId="0" applyFont="1" applyBorder="1" applyAlignment="1">
      <alignment vertical="center" wrapText="1"/>
    </xf>
    <xf numFmtId="0" fontId="39" fillId="0" borderId="80" xfId="0" applyFont="1" applyBorder="1" applyAlignment="1">
      <alignment vertical="center" wrapText="1"/>
    </xf>
    <xf numFmtId="0" fontId="39" fillId="0" borderId="79" xfId="0" applyFont="1" applyBorder="1" applyAlignment="1">
      <alignment vertical="center" wrapText="1"/>
    </xf>
    <xf numFmtId="0" fontId="4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90" xfId="0" applyFont="1" applyBorder="1" applyAlignment="1">
      <alignment horizontal="center" vertical="center" wrapText="1"/>
    </xf>
    <xf numFmtId="0" fontId="43" fillId="0" borderId="87" xfId="0" applyFont="1" applyBorder="1" applyAlignment="1">
      <alignment horizontal="center" vertical="center" wrapText="1"/>
    </xf>
    <xf numFmtId="0" fontId="44" fillId="9" borderId="106" xfId="0" applyFont="1" applyFill="1" applyBorder="1" applyAlignment="1">
      <alignment vertical="center" wrapText="1"/>
    </xf>
    <xf numFmtId="0" fontId="44" fillId="9" borderId="31" xfId="0" applyFont="1" applyFill="1" applyBorder="1" applyAlignment="1">
      <alignment vertical="center" wrapText="1"/>
    </xf>
    <xf numFmtId="0" fontId="44" fillId="9" borderId="94" xfId="0" applyFont="1" applyFill="1" applyBorder="1" applyAlignment="1">
      <alignment vertical="center" wrapText="1"/>
    </xf>
    <xf numFmtId="0" fontId="44" fillId="9" borderId="0" xfId="0" applyFont="1" applyFill="1" applyAlignment="1">
      <alignment vertical="center" wrapText="1"/>
    </xf>
    <xf numFmtId="0" fontId="45" fillId="9" borderId="94" xfId="0" applyFont="1" applyFill="1" applyBorder="1" applyAlignment="1">
      <alignment horizontal="right" wrapText="1"/>
    </xf>
    <xf numFmtId="0" fontId="45" fillId="6" borderId="132" xfId="0" applyFont="1" applyFill="1" applyBorder="1" applyAlignment="1" applyProtection="1">
      <alignment horizontal="left" indent="1"/>
      <protection locked="0"/>
    </xf>
    <xf numFmtId="0" fontId="45" fillId="9" borderId="0" xfId="0" applyFont="1" applyFill="1"/>
    <xf numFmtId="0" fontId="45" fillId="9" borderId="0" xfId="0" applyFont="1" applyFill="1" applyAlignment="1">
      <alignment horizontal="right" wrapText="1"/>
    </xf>
    <xf numFmtId="0" fontId="32" fillId="6" borderId="132" xfId="0" applyFont="1" applyFill="1" applyBorder="1" applyAlignment="1" applyProtection="1">
      <alignment horizontal="left" wrapText="1" indent="1"/>
      <protection locked="0"/>
    </xf>
    <xf numFmtId="189" fontId="32" fillId="6" borderId="133" xfId="0" applyNumberFormat="1" applyFont="1" applyFill="1" applyBorder="1" applyAlignment="1" applyProtection="1">
      <alignment horizontal="left" indent="1"/>
      <protection locked="0"/>
    </xf>
    <xf numFmtId="189" fontId="32" fillId="9" borderId="0" xfId="0" applyNumberFormat="1" applyFont="1" applyFill="1" applyAlignment="1">
      <alignment horizontal="left" indent="1"/>
    </xf>
    <xf numFmtId="0" fontId="45" fillId="9" borderId="0" xfId="0" applyFont="1" applyFill="1" applyAlignment="1">
      <alignment wrapText="1"/>
    </xf>
    <xf numFmtId="0" fontId="45" fillId="6" borderId="133" xfId="0" applyFont="1" applyFill="1" applyBorder="1" applyAlignment="1" applyProtection="1">
      <alignment horizontal="left" indent="1"/>
      <protection locked="0"/>
    </xf>
    <xf numFmtId="0" fontId="32" fillId="6" borderId="132" xfId="0" applyFont="1" applyFill="1" applyBorder="1" applyAlignment="1" applyProtection="1">
      <alignment horizontal="left" indent="1"/>
      <protection locked="0"/>
    </xf>
    <xf numFmtId="0" fontId="32" fillId="9" borderId="0" xfId="0" applyFont="1" applyFill="1" applyAlignment="1" applyProtection="1">
      <alignment horizontal="left" indent="1"/>
      <protection locked="0"/>
    </xf>
    <xf numFmtId="0" fontId="32" fillId="9" borderId="0" xfId="0" applyFont="1" applyFill="1" applyAlignment="1">
      <alignment wrapText="1"/>
    </xf>
    <xf numFmtId="0" fontId="45" fillId="9" borderId="94" xfId="0" applyFont="1" applyFill="1" applyBorder="1" applyAlignment="1">
      <alignment horizontal="right" vertical="center" wrapText="1"/>
    </xf>
    <xf numFmtId="0" fontId="31" fillId="6" borderId="40" xfId="0" applyFont="1" applyFill="1" applyBorder="1" applyAlignment="1" applyProtection="1">
      <alignment horizontal="center" vertical="center" wrapText="1"/>
      <protection locked="0"/>
    </xf>
    <xf numFmtId="0" fontId="31" fillId="6" borderId="31" xfId="0" applyFont="1" applyFill="1" applyBorder="1" applyAlignment="1" applyProtection="1">
      <alignment horizontal="center" vertical="center" wrapText="1"/>
      <protection locked="0"/>
    </xf>
    <xf numFmtId="0" fontId="46" fillId="9" borderId="99" xfId="0" applyFont="1" applyFill="1" applyBorder="1" applyAlignment="1">
      <alignment vertical="center" wrapText="1"/>
    </xf>
    <xf numFmtId="0" fontId="46" fillId="9" borderId="100" xfId="0" applyFont="1" applyFill="1" applyBorder="1" applyAlignment="1">
      <alignment vertical="center" wrapText="1"/>
    </xf>
    <xf numFmtId="0" fontId="47" fillId="0" borderId="100" xfId="0" applyFont="1" applyBorder="1"/>
    <xf numFmtId="0" fontId="44" fillId="9" borderId="107" xfId="0" applyFont="1" applyFill="1" applyBorder="1" applyAlignment="1">
      <alignment horizontal="center" vertical="center" wrapText="1"/>
    </xf>
    <xf numFmtId="0" fontId="44" fillId="9" borderId="24" xfId="0" applyFont="1" applyFill="1" applyBorder="1" applyAlignment="1">
      <alignment horizontal="center" vertical="center" wrapText="1"/>
    </xf>
    <xf numFmtId="0" fontId="44" fillId="10" borderId="41" xfId="0" applyFont="1" applyFill="1" applyBorder="1" applyAlignment="1">
      <alignment vertical="center" wrapText="1"/>
    </xf>
    <xf numFmtId="0" fontId="29" fillId="9" borderId="94" xfId="0" applyFont="1" applyFill="1" applyBorder="1" applyAlignment="1">
      <alignment horizontal="right" vertical="center"/>
    </xf>
    <xf numFmtId="0" fontId="29" fillId="9" borderId="0" xfId="0" applyFont="1" applyFill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0" fillId="9" borderId="0" xfId="0" applyFill="1"/>
    <xf numFmtId="0" fontId="0" fillId="6" borderId="41" xfId="0" applyFill="1" applyBorder="1" applyAlignment="1">
      <alignment horizontal="center"/>
    </xf>
    <xf numFmtId="0" fontId="0" fillId="9" borderId="94" xfId="0" applyFill="1" applyBorder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41" xfId="0" applyFill="1" applyBorder="1"/>
    <xf numFmtId="0" fontId="28" fillId="9" borderId="94" xfId="0" applyFont="1" applyFill="1" applyBorder="1" applyAlignment="1">
      <alignment horizontal="right"/>
    </xf>
    <xf numFmtId="0" fontId="0" fillId="9" borderId="132" xfId="0" applyFill="1" applyBorder="1" applyProtection="1">
      <protection locked="0"/>
    </xf>
    <xf numFmtId="0" fontId="0" fillId="9" borderId="0" xfId="0" applyFill="1" applyAlignment="1">
      <alignment horizontal="right"/>
    </xf>
    <xf numFmtId="0" fontId="0" fillId="9" borderId="0" xfId="0" applyFill="1" applyProtection="1">
      <protection locked="0"/>
    </xf>
    <xf numFmtId="0" fontId="48" fillId="9" borderId="0" xfId="0" applyFont="1" applyFill="1" applyAlignment="1">
      <alignment wrapText="1"/>
    </xf>
    <xf numFmtId="0" fontId="45" fillId="9" borderId="26" xfId="0" applyFont="1" applyFill="1" applyBorder="1" applyAlignment="1">
      <alignment horizontal="right" wrapText="1"/>
    </xf>
    <xf numFmtId="0" fontId="46" fillId="9" borderId="106" xfId="0" applyFont="1" applyFill="1" applyBorder="1" applyAlignment="1">
      <alignment vertical="center" wrapText="1"/>
    </xf>
    <xf numFmtId="0" fontId="46" fillId="9" borderId="31" xfId="0" applyFont="1" applyFill="1" applyBorder="1" applyAlignment="1">
      <alignment vertical="center" wrapText="1"/>
    </xf>
    <xf numFmtId="0" fontId="49" fillId="9" borderId="94" xfId="0" applyFont="1" applyFill="1" applyBorder="1" applyAlignment="1">
      <alignment vertical="top" wrapText="1"/>
    </xf>
    <xf numFmtId="0" fontId="32" fillId="6" borderId="41" xfId="0" applyFont="1" applyFill="1" applyBorder="1" applyAlignment="1" applyProtection="1">
      <alignment horizontal="center" vertical="top" wrapText="1"/>
      <protection locked="0"/>
    </xf>
    <xf numFmtId="0" fontId="44" fillId="9" borderId="124" xfId="0" applyFont="1" applyFill="1" applyBorder="1" applyAlignment="1">
      <alignment vertical="center" wrapText="1"/>
    </xf>
    <xf numFmtId="0" fontId="44" fillId="9" borderId="125" xfId="0" applyFont="1" applyFill="1" applyBorder="1" applyAlignment="1">
      <alignment vertical="center" wrapText="1"/>
    </xf>
    <xf numFmtId="0" fontId="44" fillId="9" borderId="90" xfId="0" applyFont="1" applyFill="1" applyBorder="1" applyAlignment="1">
      <alignment vertical="center" wrapText="1"/>
    </xf>
    <xf numFmtId="0" fontId="44" fillId="9" borderId="87" xfId="0" applyFont="1" applyFill="1" applyBorder="1" applyAlignment="1">
      <alignment vertical="center" wrapText="1"/>
    </xf>
    <xf numFmtId="0" fontId="45" fillId="9" borderId="94" xfId="0" applyFont="1" applyFill="1" applyBorder="1" applyAlignment="1">
      <alignment horizontal="center" wrapText="1"/>
    </xf>
    <xf numFmtId="0" fontId="45" fillId="9" borderId="0" xfId="0" applyFont="1" applyFill="1" applyAlignment="1">
      <alignment horizontal="center" wrapText="1"/>
    </xf>
    <xf numFmtId="0" fontId="0" fillId="6" borderId="41" xfId="0" applyFill="1" applyBorder="1" applyAlignment="1" applyProtection="1">
      <alignment horizontal="center"/>
      <protection locked="0"/>
    </xf>
    <xf numFmtId="0" fontId="0" fillId="9" borderId="0" xfId="0" applyFill="1" applyAlignment="1" applyProtection="1">
      <alignment horizontal="center"/>
      <protection locked="0"/>
    </xf>
    <xf numFmtId="0" fontId="32" fillId="6" borderId="41" xfId="0" applyFont="1" applyFill="1" applyBorder="1" applyAlignment="1">
      <alignment horizontal="center" wrapText="1"/>
    </xf>
    <xf numFmtId="0" fontId="32" fillId="9" borderId="0" xfId="0" applyFont="1" applyFill="1" applyAlignment="1">
      <alignment horizontal="center" wrapText="1"/>
    </xf>
    <xf numFmtId="0" fontId="45" fillId="9" borderId="94" xfId="0" applyFont="1" applyFill="1" applyBorder="1" applyAlignment="1">
      <alignment horizontal="right"/>
    </xf>
    <xf numFmtId="0" fontId="45" fillId="9" borderId="0" xfId="0" applyFont="1" applyFill="1" applyAlignment="1">
      <alignment horizontal="right"/>
    </xf>
    <xf numFmtId="0" fontId="32" fillId="0" borderId="0" xfId="0" applyFont="1" applyAlignment="1">
      <alignment horizontal="right"/>
    </xf>
    <xf numFmtId="0" fontId="0" fillId="6" borderId="40" xfId="0" applyFill="1" applyBorder="1" applyAlignment="1" applyProtection="1">
      <alignment horizontal="left" indent="1"/>
      <protection locked="0"/>
    </xf>
    <xf numFmtId="0" fontId="0" fillId="6" borderId="38" xfId="0" applyFill="1" applyBorder="1" applyAlignment="1" applyProtection="1">
      <alignment horizontal="left" indent="1"/>
      <protection locked="0"/>
    </xf>
    <xf numFmtId="0" fontId="0" fillId="9" borderId="0" xfId="0" applyFill="1" applyAlignment="1">
      <alignment horizontal="right" wrapText="1"/>
    </xf>
    <xf numFmtId="0" fontId="0" fillId="9" borderId="0" xfId="0" applyFill="1" applyAlignment="1">
      <alignment horizontal="left" wrapText="1"/>
    </xf>
    <xf numFmtId="0" fontId="44" fillId="9" borderId="26" xfId="0" applyFont="1" applyFill="1" applyBorder="1" applyAlignment="1">
      <alignment vertical="center" wrapText="1"/>
    </xf>
    <xf numFmtId="0" fontId="32" fillId="6" borderId="5" xfId="0" applyFont="1" applyFill="1" applyBorder="1" applyAlignment="1" applyProtection="1">
      <alignment horizontal="center" vertical="top" wrapText="1"/>
      <protection locked="0"/>
    </xf>
    <xf numFmtId="0" fontId="44" fillId="6" borderId="6" xfId="0" applyFont="1" applyFill="1" applyBorder="1" applyAlignment="1">
      <alignment horizontal="center" vertical="center" wrapText="1"/>
    </xf>
    <xf numFmtId="0" fontId="32" fillId="0" borderId="0" xfId="0" applyFont="1" applyAlignment="1" applyProtection="1">
      <alignment horizontal="center" vertical="top" wrapText="1"/>
      <protection locked="0"/>
    </xf>
    <xf numFmtId="0" fontId="32" fillId="6" borderId="9" xfId="0" applyFont="1" applyFill="1" applyBorder="1" applyAlignment="1" applyProtection="1">
      <alignment horizontal="center" vertical="top" wrapText="1"/>
      <protection locked="0"/>
    </xf>
    <xf numFmtId="0" fontId="44" fillId="6" borderId="10" xfId="0" applyFont="1" applyFill="1" applyBorder="1" applyAlignment="1">
      <alignment horizontal="center" vertical="center" wrapText="1"/>
    </xf>
    <xf numFmtId="0" fontId="32" fillId="0" borderId="94" xfId="0" applyFont="1" applyBorder="1" applyAlignment="1" applyProtection="1">
      <alignment horizontal="center" vertical="top" wrapText="1"/>
      <protection locked="0"/>
    </xf>
    <xf numFmtId="0" fontId="44" fillId="0" borderId="94" xfId="0" applyFont="1" applyBorder="1" applyAlignment="1" applyProtection="1">
      <alignment horizontal="center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0" fontId="50" fillId="10" borderId="107" xfId="0" applyFont="1" applyFill="1" applyBorder="1" applyAlignment="1" applyProtection="1">
      <alignment horizontal="center" vertical="center" wrapText="1"/>
      <protection locked="0"/>
    </xf>
    <xf numFmtId="0" fontId="50" fillId="10" borderId="6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 applyProtection="1">
      <alignment horizontal="center" vertical="center" wrapText="1"/>
      <protection locked="0"/>
    </xf>
    <xf numFmtId="0" fontId="50" fillId="10" borderId="105" xfId="0" applyFont="1" applyFill="1" applyBorder="1" applyAlignment="1" applyProtection="1">
      <alignment horizontal="center" vertical="center" wrapText="1"/>
      <protection locked="0"/>
    </xf>
    <xf numFmtId="0" fontId="50" fillId="10" borderId="10" xfId="0" applyFont="1" applyFill="1" applyBorder="1" applyAlignment="1" applyProtection="1">
      <alignment horizontal="center" vertical="center" wrapText="1"/>
      <protection locked="0"/>
    </xf>
    <xf numFmtId="0" fontId="50" fillId="10" borderId="27" xfId="0" applyFont="1" applyFill="1" applyBorder="1" applyAlignment="1" applyProtection="1">
      <alignment horizontal="center" vertical="center" wrapText="1"/>
      <protection locked="0"/>
    </xf>
    <xf numFmtId="0" fontId="45" fillId="9" borderId="81" xfId="0" applyFont="1" applyFill="1" applyBorder="1" applyAlignment="1">
      <alignment horizontal="right" wrapText="1"/>
    </xf>
    <xf numFmtId="0" fontId="32" fillId="9" borderId="78" xfId="0" applyFont="1" applyFill="1" applyBorder="1" applyAlignment="1">
      <alignment wrapText="1"/>
    </xf>
    <xf numFmtId="0" fontId="44" fillId="9" borderId="99" xfId="0" applyFont="1" applyFill="1" applyBorder="1" applyAlignment="1">
      <alignment vertical="center" wrapText="1"/>
    </xf>
    <xf numFmtId="0" fontId="44" fillId="9" borderId="100" xfId="0" applyFont="1" applyFill="1" applyBorder="1" applyAlignment="1">
      <alignment vertical="center" wrapText="1"/>
    </xf>
    <xf numFmtId="0" fontId="48" fillId="6" borderId="134" xfId="0" applyFont="1" applyFill="1" applyBorder="1" applyAlignment="1">
      <alignment wrapText="1"/>
    </xf>
    <xf numFmtId="0" fontId="48" fillId="6" borderId="41" xfId="0" applyFont="1" applyFill="1" applyBorder="1" applyAlignment="1">
      <alignment wrapText="1"/>
    </xf>
    <xf numFmtId="0" fontId="48" fillId="6" borderId="40" xfId="0" applyFont="1" applyFill="1" applyBorder="1" applyAlignment="1">
      <alignment wrapText="1"/>
    </xf>
    <xf numFmtId="0" fontId="48" fillId="6" borderId="106" xfId="0" applyFont="1" applyFill="1" applyBorder="1" applyAlignment="1">
      <alignment wrapText="1"/>
    </xf>
    <xf numFmtId="0" fontId="48" fillId="6" borderId="31" xfId="0" applyFont="1" applyFill="1" applyBorder="1" applyAlignment="1">
      <alignment wrapText="1"/>
    </xf>
    <xf numFmtId="0" fontId="45" fillId="6" borderId="134" xfId="0" applyFont="1" applyFill="1" applyBorder="1" applyAlignment="1">
      <alignment horizontal="right" wrapText="1"/>
    </xf>
    <xf numFmtId="0" fontId="45" fillId="6" borderId="41" xfId="0" applyFont="1" applyFill="1" applyBorder="1" applyAlignment="1">
      <alignment horizontal="right" wrapText="1"/>
    </xf>
    <xf numFmtId="0" fontId="45" fillId="6" borderId="40" xfId="0" applyFont="1" applyFill="1" applyBorder="1" applyAlignment="1">
      <alignment horizontal="right" wrapText="1"/>
    </xf>
    <xf numFmtId="0" fontId="48" fillId="6" borderId="105" xfId="0" applyFont="1" applyFill="1" applyBorder="1" applyAlignment="1">
      <alignment wrapText="1"/>
    </xf>
    <xf numFmtId="0" fontId="48" fillId="6" borderId="26" xfId="0" applyFont="1" applyFill="1" applyBorder="1" applyAlignment="1">
      <alignment wrapText="1"/>
    </xf>
    <xf numFmtId="0" fontId="45" fillId="9" borderId="107" xfId="0" applyFont="1" applyFill="1" applyBorder="1" applyAlignment="1">
      <alignment horizontal="right" wrapText="1"/>
    </xf>
    <xf numFmtId="0" fontId="32" fillId="6" borderId="135" xfId="0" applyFont="1" applyFill="1" applyBorder="1" applyAlignment="1" applyProtection="1">
      <alignment horizontal="left" indent="1"/>
      <protection locked="0"/>
    </xf>
    <xf numFmtId="0" fontId="48" fillId="9" borderId="78" xfId="0" applyFont="1" applyFill="1" applyBorder="1" applyAlignment="1">
      <alignment wrapText="1"/>
    </xf>
    <xf numFmtId="0" fontId="48" fillId="9" borderId="81" xfId="0" applyFont="1" applyFill="1" applyBorder="1" applyAlignment="1">
      <alignment wrapText="1"/>
    </xf>
    <xf numFmtId="0" fontId="44" fillId="9" borderId="105" xfId="0" applyFont="1" applyFill="1" applyBorder="1" applyAlignment="1">
      <alignment vertical="center" wrapText="1"/>
    </xf>
    <xf numFmtId="0" fontId="0" fillId="6" borderId="134" xfId="0" applyFill="1" applyBorder="1"/>
    <xf numFmtId="0" fontId="45" fillId="6" borderId="134" xfId="0" applyFont="1" applyFill="1" applyBorder="1" applyAlignment="1">
      <alignment horizontal="right" vertical="center" wrapText="1"/>
    </xf>
    <xf numFmtId="0" fontId="45" fillId="6" borderId="41" xfId="0" applyFont="1" applyFill="1" applyBorder="1" applyAlignment="1">
      <alignment horizontal="right" vertical="center" wrapText="1"/>
    </xf>
    <xf numFmtId="0" fontId="45" fillId="6" borderId="40" xfId="0" applyFont="1" applyFill="1" applyBorder="1" applyAlignment="1">
      <alignment horizontal="right" vertical="center" wrapText="1"/>
    </xf>
    <xf numFmtId="0" fontId="43" fillId="0" borderId="88" xfId="0" applyFont="1" applyBorder="1" applyAlignment="1">
      <alignment horizontal="center" vertical="center" wrapText="1"/>
    </xf>
    <xf numFmtId="0" fontId="44" fillId="9" borderId="117" xfId="0" applyFont="1" applyFill="1" applyBorder="1" applyAlignment="1">
      <alignment vertical="center" wrapText="1"/>
    </xf>
    <xf numFmtId="0" fontId="44" fillId="9" borderId="92" xfId="0" applyFont="1" applyFill="1" applyBorder="1" applyAlignment="1">
      <alignment vertical="center" wrapText="1"/>
    </xf>
    <xf numFmtId="0" fontId="32" fillId="6" borderId="136" xfId="0" applyFont="1" applyFill="1" applyBorder="1" applyAlignment="1" applyProtection="1">
      <alignment horizontal="left" indent="1"/>
      <protection locked="0"/>
    </xf>
    <xf numFmtId="189" fontId="32" fillId="9" borderId="0" xfId="0" applyNumberFormat="1" applyFont="1" applyFill="1" applyAlignment="1" applyProtection="1">
      <alignment horizontal="left" indent="1"/>
      <protection locked="0"/>
    </xf>
    <xf numFmtId="0" fontId="32" fillId="9" borderId="92" xfId="0" applyFont="1" applyFill="1" applyBorder="1" applyAlignment="1">
      <alignment wrapText="1"/>
    </xf>
    <xf numFmtId="189" fontId="32" fillId="9" borderId="133" xfId="0" applyNumberFormat="1" applyFont="1" applyFill="1" applyBorder="1" applyAlignment="1" applyProtection="1">
      <alignment horizontal="left" indent="1"/>
      <protection locked="0"/>
    </xf>
    <xf numFmtId="0" fontId="31" fillId="6" borderId="38" xfId="0" applyFont="1" applyFill="1" applyBorder="1" applyAlignment="1" applyProtection="1">
      <alignment horizontal="center" vertical="center" wrapText="1"/>
      <protection locked="0"/>
    </xf>
    <xf numFmtId="0" fontId="31" fillId="9" borderId="137" xfId="0" applyFont="1" applyFill="1" applyBorder="1" applyAlignment="1" applyProtection="1">
      <alignment vertical="center" wrapText="1"/>
      <protection locked="0"/>
    </xf>
    <xf numFmtId="0" fontId="47" fillId="0" borderId="111" xfId="0" applyFont="1" applyBorder="1"/>
    <xf numFmtId="0" fontId="0" fillId="0" borderId="92" xfId="0" applyBorder="1"/>
    <xf numFmtId="0" fontId="0" fillId="9" borderId="92" xfId="0" applyFill="1" applyBorder="1"/>
    <xf numFmtId="0" fontId="0" fillId="9" borderId="92" xfId="0" applyFill="1" applyBorder="1" applyProtection="1">
      <protection locked="0"/>
    </xf>
    <xf numFmtId="0" fontId="48" fillId="9" borderId="26" xfId="0" applyFont="1" applyFill="1" applyBorder="1" applyAlignment="1">
      <alignment wrapText="1"/>
    </xf>
    <xf numFmtId="0" fontId="0" fillId="9" borderId="26" xfId="0" applyFill="1" applyBorder="1" applyAlignment="1">
      <alignment wrapText="1"/>
    </xf>
    <xf numFmtId="0" fontId="0" fillId="9" borderId="119" xfId="0" applyFill="1" applyBorder="1" applyAlignment="1">
      <alignment wrapText="1"/>
    </xf>
    <xf numFmtId="0" fontId="46" fillId="9" borderId="117" xfId="0" applyFont="1" applyFill="1" applyBorder="1" applyAlignment="1">
      <alignment vertical="center" wrapText="1"/>
    </xf>
    <xf numFmtId="0" fontId="32" fillId="0" borderId="138" xfId="0" applyFont="1" applyBorder="1" applyAlignment="1" applyProtection="1">
      <alignment vertical="top" wrapText="1"/>
      <protection locked="0"/>
    </xf>
    <xf numFmtId="0" fontId="32" fillId="0" borderId="92" xfId="0" applyFont="1" applyBorder="1" applyAlignment="1" applyProtection="1">
      <alignment vertical="top" wrapText="1"/>
      <protection locked="0"/>
    </xf>
    <xf numFmtId="0" fontId="32" fillId="0" borderId="136" xfId="0" applyFont="1" applyBorder="1" applyAlignment="1" applyProtection="1">
      <alignment vertical="top" wrapText="1"/>
      <protection locked="0"/>
    </xf>
    <xf numFmtId="0" fontId="44" fillId="9" borderId="139" xfId="0" applyFont="1" applyFill="1" applyBorder="1" applyAlignment="1">
      <alignment vertical="center" wrapText="1"/>
    </xf>
    <xf numFmtId="0" fontId="44" fillId="9" borderId="88" xfId="0" applyFont="1" applyFill="1" applyBorder="1" applyAlignment="1">
      <alignment vertical="center" wrapText="1"/>
    </xf>
    <xf numFmtId="0" fontId="41" fillId="6" borderId="40" xfId="0" applyFont="1" applyFill="1" applyBorder="1" applyAlignment="1">
      <alignment horizontal="center" wrapText="1"/>
    </xf>
    <xf numFmtId="0" fontId="41" fillId="6" borderId="38" xfId="0" applyFont="1" applyFill="1" applyBorder="1" applyAlignment="1">
      <alignment horizontal="center" wrapText="1"/>
    </xf>
    <xf numFmtId="0" fontId="41" fillId="9" borderId="0" xfId="0" applyFont="1" applyFill="1" applyAlignment="1">
      <alignment wrapText="1"/>
    </xf>
    <xf numFmtId="0" fontId="41" fillId="9" borderId="92" xfId="0" applyFont="1" applyFill="1" applyBorder="1" applyAlignment="1">
      <alignment wrapText="1"/>
    </xf>
    <xf numFmtId="0" fontId="32" fillId="9" borderId="92" xfId="0" applyFont="1" applyFill="1" applyBorder="1" applyAlignment="1">
      <alignment horizontal="center" wrapText="1"/>
    </xf>
    <xf numFmtId="0" fontId="32" fillId="9" borderId="136" xfId="0" applyFont="1" applyFill="1" applyBorder="1" applyAlignment="1" applyProtection="1">
      <alignment horizontal="left" indent="1"/>
      <protection locked="0"/>
    </xf>
    <xf numFmtId="0" fontId="32" fillId="9" borderId="0" xfId="0" applyFont="1" applyFill="1" applyAlignment="1">
      <alignment horizontal="left" wrapText="1"/>
    </xf>
    <xf numFmtId="0" fontId="32" fillId="9" borderId="92" xfId="0" applyFont="1" applyFill="1" applyBorder="1" applyAlignment="1">
      <alignment horizontal="left" wrapText="1"/>
    </xf>
    <xf numFmtId="0" fontId="32" fillId="9" borderId="79" xfId="0" applyFont="1" applyFill="1" applyBorder="1" applyAlignment="1">
      <alignment wrapText="1"/>
    </xf>
    <xf numFmtId="0" fontId="44" fillId="9" borderId="111" xfId="0" applyFont="1" applyFill="1" applyBorder="1" applyAlignment="1">
      <alignment vertical="center" wrapText="1"/>
    </xf>
    <xf numFmtId="0" fontId="48" fillId="6" borderId="117" xfId="0" applyFont="1" applyFill="1" applyBorder="1" applyAlignment="1">
      <alignment wrapText="1"/>
    </xf>
    <xf numFmtId="0" fontId="48" fillId="6" borderId="119" xfId="0" applyFont="1" applyFill="1" applyBorder="1" applyAlignment="1">
      <alignment wrapText="1"/>
    </xf>
    <xf numFmtId="0" fontId="32" fillId="6" borderId="140" xfId="0" applyFont="1" applyFill="1" applyBorder="1" applyAlignment="1" applyProtection="1">
      <alignment horizontal="left" indent="1"/>
      <protection locked="0"/>
    </xf>
    <xf numFmtId="0" fontId="48" fillId="9" borderId="79" xfId="0" applyFont="1" applyFill="1" applyBorder="1" applyAlignment="1">
      <alignment wrapText="1"/>
    </xf>
    <xf numFmtId="0" fontId="44" fillId="9" borderId="119" xfId="0" applyFont="1" applyFill="1" applyBorder="1" applyAlignment="1">
      <alignment vertical="center" wrapText="1"/>
    </xf>
    <xf numFmtId="0" fontId="0" fillId="6" borderId="40" xfId="0" applyFill="1" applyBorder="1"/>
    <xf numFmtId="0" fontId="0" fillId="6" borderId="141" xfId="0" applyFill="1" applyBorder="1"/>
    <xf numFmtId="0" fontId="51" fillId="9" borderId="0" xfId="0" applyFont="1" applyFill="1" applyAlignment="1">
      <alignment horizontal="center" wrapText="1"/>
    </xf>
    <xf numFmtId="0" fontId="48" fillId="6" borderId="0" xfId="0" applyFont="1" applyFill="1" applyAlignment="1">
      <alignment wrapText="1"/>
    </xf>
    <xf numFmtId="0" fontId="32" fillId="9" borderId="94" xfId="0" applyFont="1" applyFill="1" applyBorder="1" applyAlignment="1">
      <alignment horizontal="right" wrapText="1"/>
    </xf>
    <xf numFmtId="0" fontId="32" fillId="9" borderId="0" xfId="0" applyFont="1" applyFill="1" applyAlignment="1">
      <alignment horizontal="right" wrapText="1"/>
    </xf>
    <xf numFmtId="0" fontId="45" fillId="9" borderId="105" xfId="0" applyFont="1" applyFill="1" applyBorder="1" applyAlignment="1">
      <alignment horizontal="right" wrapText="1"/>
    </xf>
    <xf numFmtId="0" fontId="0" fillId="0" borderId="81" xfId="0" applyBorder="1"/>
    <xf numFmtId="0" fontId="0" fillId="9" borderId="78" xfId="0" applyFill="1" applyBorder="1"/>
    <xf numFmtId="0" fontId="0" fillId="9" borderId="81" xfId="0" applyFill="1" applyBorder="1"/>
    <xf numFmtId="0" fontId="44" fillId="9" borderId="94" xfId="0" applyFont="1" applyFill="1" applyBorder="1" applyAlignment="1">
      <alignment horizontal="center" vertical="center" wrapText="1"/>
    </xf>
    <xf numFmtId="0" fontId="52" fillId="9" borderId="0" xfId="0" applyFont="1" applyFill="1" applyAlignment="1">
      <alignment horizontal="center" vertical="center" wrapText="1"/>
    </xf>
    <xf numFmtId="0" fontId="52" fillId="0" borderId="142" xfId="0" applyFont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center" vertical="center"/>
      <protection locked="0"/>
    </xf>
    <xf numFmtId="0" fontId="44" fillId="6" borderId="85" xfId="0" applyFont="1" applyFill="1" applyBorder="1" applyAlignment="1">
      <alignment horizontal="center" vertical="center" wrapText="1"/>
    </xf>
    <xf numFmtId="0" fontId="44" fillId="6" borderId="51" xfId="0" applyFont="1" applyFill="1" applyBorder="1" applyAlignment="1">
      <alignment horizontal="center" vertical="center" wrapText="1"/>
    </xf>
    <xf numFmtId="0" fontId="45" fillId="6" borderId="84" xfId="0" applyFont="1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>
      <alignment horizontal="center"/>
    </xf>
    <xf numFmtId="0" fontId="52" fillId="9" borderId="87" xfId="0" applyFont="1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/>
    </xf>
    <xf numFmtId="0" fontId="0" fillId="0" borderId="94" xfId="0" applyBorder="1"/>
    <xf numFmtId="0" fontId="45" fillId="6" borderId="85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85" xfId="0" applyFill="1" applyBorder="1" applyAlignment="1">
      <alignment horizontal="center"/>
    </xf>
    <xf numFmtId="0" fontId="0" fillId="6" borderId="8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44" fillId="9" borderId="81" xfId="0" applyFont="1" applyFill="1" applyBorder="1" applyAlignment="1">
      <alignment horizontal="center" vertical="center" wrapText="1"/>
    </xf>
    <xf numFmtId="0" fontId="44" fillId="9" borderId="78" xfId="0" applyFont="1" applyFill="1" applyBorder="1" applyAlignment="1">
      <alignment horizontal="center" vertical="center" wrapText="1"/>
    </xf>
    <xf numFmtId="0" fontId="45" fillId="10" borderId="41" xfId="0" applyFont="1" applyFill="1" applyBorder="1" applyAlignment="1">
      <alignment horizontal="center" vertical="center" wrapText="1"/>
    </xf>
    <xf numFmtId="0" fontId="45" fillId="9" borderId="0" xfId="0" applyFont="1" applyFill="1" applyAlignment="1">
      <alignment vertical="center" wrapText="1"/>
    </xf>
    <xf numFmtId="0" fontId="45" fillId="6" borderId="0" xfId="0" applyFont="1" applyFill="1" applyAlignment="1">
      <alignment horizontal="right" wrapText="1"/>
    </xf>
    <xf numFmtId="0" fontId="0" fillId="6" borderId="132" xfId="0" applyFill="1" applyBorder="1" applyAlignment="1" applyProtection="1">
      <alignment horizontal="left" indent="1"/>
      <protection locked="0"/>
    </xf>
    <xf numFmtId="189" fontId="0" fillId="6" borderId="133" xfId="0" applyNumberFormat="1" applyFill="1" applyBorder="1" applyAlignment="1" applyProtection="1">
      <alignment horizontal="center"/>
      <protection locked="0"/>
    </xf>
    <xf numFmtId="191" fontId="32" fillId="6" borderId="133" xfId="0" applyNumberFormat="1" applyFont="1" applyFill="1" applyBorder="1" applyAlignment="1" applyProtection="1">
      <alignment horizontal="center"/>
      <protection locked="0"/>
    </xf>
    <xf numFmtId="0" fontId="45" fillId="9" borderId="143" xfId="0" applyFont="1" applyFill="1" applyBorder="1" applyAlignment="1">
      <alignment horizontal="right" wrapText="1"/>
    </xf>
    <xf numFmtId="0" fontId="0" fillId="9" borderId="143" xfId="0" applyFill="1" applyBorder="1" applyAlignment="1">
      <alignment horizontal="right" wrapText="1"/>
    </xf>
    <xf numFmtId="193" fontId="32" fillId="6" borderId="132" xfId="0" applyNumberFormat="1" applyFont="1" applyFill="1" applyBorder="1" applyAlignment="1" applyProtection="1">
      <alignment horizontal="center"/>
      <protection locked="0"/>
    </xf>
    <xf numFmtId="193" fontId="28" fillId="6" borderId="132" xfId="0" applyNumberFormat="1" applyFont="1" applyFill="1" applyBorder="1" applyAlignment="1" applyProtection="1">
      <alignment horizontal="center"/>
      <protection locked="0"/>
    </xf>
    <xf numFmtId="0" fontId="45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23" xfId="0" applyBorder="1" applyAlignment="1">
      <alignment horizontal="right" wrapText="1"/>
    </xf>
    <xf numFmtId="0" fontId="45" fillId="9" borderId="23" xfId="0" applyFont="1" applyFill="1" applyBorder="1" applyAlignment="1">
      <alignment horizontal="right" wrapText="1"/>
    </xf>
    <xf numFmtId="0" fontId="0" fillId="9" borderId="0" xfId="0" applyFill="1" applyAlignment="1">
      <alignment horizontal="right" vertical="center" wrapText="1"/>
    </xf>
    <xf numFmtId="0" fontId="45" fillId="6" borderId="0" xfId="0" applyFont="1" applyFill="1" applyAlignment="1">
      <alignment horizontal="right" vertical="center" wrapText="1"/>
    </xf>
    <xf numFmtId="0" fontId="45" fillId="9" borderId="0" xfId="0" applyFont="1" applyFill="1" applyAlignment="1">
      <alignment horizontal="right" vertical="center" wrapText="1"/>
    </xf>
    <xf numFmtId="0" fontId="45" fillId="9" borderId="81" xfId="0" applyFont="1" applyFill="1" applyBorder="1" applyAlignment="1">
      <alignment horizontal="right" vertical="center" wrapText="1"/>
    </xf>
    <xf numFmtId="0" fontId="0" fillId="9" borderId="78" xfId="0" applyFill="1" applyBorder="1" applyAlignment="1">
      <alignment horizontal="right" vertical="center" wrapText="1"/>
    </xf>
    <xf numFmtId="0" fontId="45" fillId="9" borderId="78" xfId="0" applyFont="1" applyFill="1" applyBorder="1" applyAlignment="1">
      <alignment horizontal="right" vertical="center" wrapText="1"/>
    </xf>
    <xf numFmtId="0" fontId="0" fillId="11" borderId="0" xfId="0" applyFill="1" applyProtection="1">
      <protection locked="0"/>
    </xf>
    <xf numFmtId="0" fontId="0" fillId="0" borderId="0" xfId="0" applyProtection="1">
      <protection locked="0"/>
    </xf>
    <xf numFmtId="0" fontId="0" fillId="10" borderId="41" xfId="0" applyFill="1" applyBorder="1"/>
    <xf numFmtId="0" fontId="32" fillId="6" borderId="136" xfId="0" applyFont="1" applyFill="1" applyBorder="1" applyAlignment="1" applyProtection="1">
      <alignment horizontal="left" wrapText="1" indent="1"/>
      <protection locked="0"/>
    </xf>
    <xf numFmtId="0" fontId="0" fillId="6" borderId="26" xfId="0" applyFill="1" applyBorder="1" applyAlignment="1">
      <alignment wrapText="1"/>
    </xf>
    <xf numFmtId="0" fontId="0" fillId="6" borderId="119" xfId="0" applyFill="1" applyBorder="1" applyAlignment="1">
      <alignment wrapText="1"/>
    </xf>
    <xf numFmtId="0" fontId="0" fillId="9" borderId="79" xfId="0" applyFill="1" applyBorder="1"/>
    <xf numFmtId="0" fontId="53" fillId="0" borderId="23" xfId="0" applyFont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0" borderId="118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3" xfId="0" applyFill="1" applyBorder="1" applyAlignment="1">
      <alignment horizontal="center"/>
    </xf>
    <xf numFmtId="0" fontId="0" fillId="0" borderId="92" xfId="0" applyBorder="1" applyAlignment="1">
      <alignment horizontal="center"/>
    </xf>
    <xf numFmtId="0" fontId="44" fillId="9" borderId="0" xfId="0" applyFont="1" applyFill="1" applyAlignment="1">
      <alignment horizontal="center" vertical="center" wrapText="1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0" borderId="119" xfId="0" applyBorder="1" applyAlignment="1">
      <alignment horizontal="center"/>
    </xf>
    <xf numFmtId="0" fontId="32" fillId="9" borderId="135" xfId="0" applyFont="1" applyFill="1" applyBorder="1" applyAlignment="1" applyProtection="1">
      <alignment horizontal="left" wrapText="1" indent="1"/>
      <protection locked="0"/>
    </xf>
    <xf numFmtId="0" fontId="32" fillId="9" borderId="140" xfId="0" applyFont="1" applyFill="1" applyBorder="1" applyAlignment="1" applyProtection="1">
      <alignment horizontal="left" wrapText="1" indent="1"/>
      <protection locked="0"/>
    </xf>
    <xf numFmtId="0" fontId="0" fillId="6" borderId="136" xfId="0" applyFill="1" applyBorder="1" applyAlignment="1" applyProtection="1">
      <alignment horizontal="left" indent="1"/>
      <protection locked="0"/>
    </xf>
    <xf numFmtId="0" fontId="0" fillId="6" borderId="133" xfId="0" applyFill="1" applyBorder="1" applyAlignment="1" applyProtection="1">
      <alignment horizontal="left" indent="1"/>
      <protection locked="0"/>
    </xf>
    <xf numFmtId="0" fontId="0" fillId="6" borderId="137" xfId="0" applyFill="1" applyBorder="1" applyAlignment="1" applyProtection="1">
      <alignment horizontal="left" indent="1"/>
      <protection locked="0"/>
    </xf>
    <xf numFmtId="0" fontId="45" fillId="9" borderId="143" xfId="0" applyFont="1" applyFill="1" applyBorder="1" applyAlignment="1">
      <alignment horizontal="right"/>
    </xf>
    <xf numFmtId="0" fontId="32" fillId="6" borderId="133" xfId="0" applyFont="1" applyFill="1" applyBorder="1" applyAlignment="1" applyProtection="1">
      <alignment horizontal="left" indent="1"/>
      <protection locked="0"/>
    </xf>
    <xf numFmtId="0" fontId="28" fillId="6" borderId="137" xfId="0" applyFont="1" applyFill="1" applyBorder="1" applyAlignment="1" applyProtection="1">
      <alignment horizontal="left" indent="1"/>
      <protection locked="0"/>
    </xf>
    <xf numFmtId="0" fontId="45" fillId="9" borderId="92" xfId="0" applyFont="1" applyFill="1" applyBorder="1" applyAlignment="1">
      <alignment horizontal="right" wrapText="1"/>
    </xf>
    <xf numFmtId="0" fontId="28" fillId="6" borderId="135" xfId="0" applyFont="1" applyFill="1" applyBorder="1" applyAlignment="1" applyProtection="1">
      <alignment horizontal="left" indent="1"/>
      <protection locked="0"/>
    </xf>
    <xf numFmtId="0" fontId="28" fillId="6" borderId="140" xfId="0" applyFont="1" applyFill="1" applyBorder="1" applyAlignment="1" applyProtection="1">
      <alignment horizontal="left" indent="1"/>
      <protection locked="0"/>
    </xf>
    <xf numFmtId="0" fontId="32" fillId="9" borderId="137" xfId="0" applyFont="1" applyFill="1" applyBorder="1" applyAlignment="1" applyProtection="1">
      <alignment horizontal="left" vertical="center" indent="1"/>
      <protection locked="0"/>
    </xf>
    <xf numFmtId="0" fontId="45" fillId="9" borderId="79" xfId="0" applyFont="1" applyFill="1" applyBorder="1" applyAlignment="1">
      <alignment horizontal="right" vertical="center" wrapText="1"/>
    </xf>
    <xf numFmtId="0" fontId="52" fillId="9" borderId="0" xfId="0" applyFont="1" applyFill="1" applyAlignment="1">
      <alignment vertical="center" wrapText="1"/>
    </xf>
    <xf numFmtId="0" fontId="45" fillId="0" borderId="0" xfId="0" applyFont="1" applyAlignment="1" applyProtection="1">
      <alignment horizontal="center" vertical="center"/>
      <protection locked="0"/>
    </xf>
    <xf numFmtId="0" fontId="54" fillId="0" borderId="0" xfId="0" applyFont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0" fillId="0" borderId="18" xfId="0" applyFont="1" applyBorder="1"/>
    <xf numFmtId="0" fontId="0" fillId="6" borderId="9" xfId="0" applyFill="1" applyBorder="1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6" borderId="10" xfId="0" applyFill="1" applyBorder="1"/>
    <xf numFmtId="0" fontId="0" fillId="6" borderId="19" xfId="0" applyFill="1" applyBorder="1"/>
    <xf numFmtId="0" fontId="0" fillId="6" borderId="11" xfId="0" applyFill="1" applyBorder="1"/>
    <xf numFmtId="0" fontId="0" fillId="0" borderId="12" xfId="0" applyBorder="1"/>
    <xf numFmtId="0" fontId="0" fillId="0" borderId="144" xfId="0" applyBorder="1" applyAlignment="1">
      <alignment horizontal="center" vertical="center"/>
    </xf>
    <xf numFmtId="0" fontId="0" fillId="6" borderId="12" xfId="0" applyFill="1" applyBorder="1"/>
    <xf numFmtId="0" fontId="0" fillId="6" borderId="20" xfId="0" applyFill="1" applyBorder="1"/>
    <xf numFmtId="0" fontId="10" fillId="0" borderId="145" xfId="0" applyFont="1" applyBorder="1"/>
    <xf numFmtId="0" fontId="10" fillId="0" borderId="0" xfId="0" applyFont="1"/>
    <xf numFmtId="0" fontId="0" fillId="0" borderId="51" xfId="0" applyBorder="1"/>
    <xf numFmtId="0" fontId="0" fillId="0" borderId="83" xfId="0" applyBorder="1"/>
    <xf numFmtId="0" fontId="0" fillId="0" borderId="90" xfId="0" applyBorder="1"/>
    <xf numFmtId="0" fontId="0" fillId="0" borderId="0" xfId="0" applyFill="1"/>
    <xf numFmtId="0" fontId="55" fillId="0" borderId="0" xfId="32"/>
    <xf numFmtId="0" fontId="29" fillId="0" borderId="146" xfId="32" applyFont="1" applyBorder="1"/>
    <xf numFmtId="1" fontId="55" fillId="0" borderId="99" xfId="32" applyNumberFormat="1" applyBorder="1" applyAlignment="1">
      <alignment horizontal="center"/>
    </xf>
    <xf numFmtId="1" fontId="55" fillId="0" borderId="100" xfId="32" applyNumberFormat="1" applyBorder="1" applyAlignment="1">
      <alignment horizontal="center"/>
    </xf>
    <xf numFmtId="1" fontId="55" fillId="0" borderId="111" xfId="32" applyNumberFormat="1" applyBorder="1" applyAlignment="1">
      <alignment horizontal="center"/>
    </xf>
    <xf numFmtId="0" fontId="28" fillId="0" borderId="106" xfId="0" applyFont="1" applyBorder="1" applyAlignment="1">
      <alignment horizontal="left" vertical="center" wrapText="1" indent="1"/>
    </xf>
    <xf numFmtId="1" fontId="28" fillId="0" borderId="147" xfId="32" applyNumberFormat="1" applyFont="1" applyBorder="1"/>
    <xf numFmtId="0" fontId="55" fillId="0" borderId="148" xfId="32" applyBorder="1" applyAlignment="1">
      <alignment horizontal="left"/>
    </xf>
    <xf numFmtId="177" fontId="28" fillId="10" borderId="149" xfId="44" applyFill="1" applyBorder="1" applyAlignment="1" applyProtection="1"/>
    <xf numFmtId="0" fontId="28" fillId="0" borderId="148" xfId="32" applyFont="1" applyBorder="1"/>
    <xf numFmtId="177" fontId="55" fillId="0" borderId="150" xfId="32" applyNumberFormat="1" applyBorder="1"/>
    <xf numFmtId="0" fontId="55" fillId="0" borderId="149" xfId="32" applyBorder="1" applyAlignment="1">
      <alignment horizontal="left"/>
    </xf>
    <xf numFmtId="0" fontId="28" fillId="0" borderId="149" xfId="32" applyFont="1" applyBorder="1"/>
    <xf numFmtId="0" fontId="33" fillId="0" borderId="134" xfId="0" applyFont="1" applyBorder="1" applyAlignment="1">
      <alignment horizontal="left" vertical="center" wrapText="1" indent="1"/>
    </xf>
    <xf numFmtId="178" fontId="55" fillId="0" borderId="0" xfId="32" applyNumberFormat="1"/>
    <xf numFmtId="0" fontId="55" fillId="0" borderId="151" xfId="32" applyBorder="1" applyAlignment="1">
      <alignment horizontal="left"/>
    </xf>
    <xf numFmtId="0" fontId="28" fillId="0" borderId="151" xfId="32" applyFont="1" applyBorder="1"/>
    <xf numFmtId="0" fontId="33" fillId="0" borderId="105" xfId="0" applyFont="1" applyBorder="1" applyAlignment="1">
      <alignment horizontal="left" vertical="center" wrapText="1" indent="1"/>
    </xf>
    <xf numFmtId="0" fontId="29" fillId="0" borderId="51" xfId="32" applyFont="1" applyBorder="1"/>
    <xf numFmtId="177" fontId="29" fillId="0" borderId="85" xfId="44" applyFont="1" applyFill="1" applyBorder="1" applyAlignment="1">
      <alignment horizontal="right"/>
    </xf>
    <xf numFmtId="177" fontId="28" fillId="0" borderId="83" xfId="44" applyFill="1" applyBorder="1" applyAlignment="1">
      <alignment horizontal="right"/>
    </xf>
    <xf numFmtId="180" fontId="28" fillId="0" borderId="51" xfId="5" applyFont="1" applyFill="1" applyBorder="1" applyAlignment="1"/>
    <xf numFmtId="0" fontId="28" fillId="0" borderId="152" xfId="32" applyFont="1" applyBorder="1"/>
    <xf numFmtId="177" fontId="28" fillId="10" borderId="148" xfId="44" applyFill="1" applyBorder="1" applyAlignment="1" applyProtection="1"/>
    <xf numFmtId="177" fontId="55" fillId="0" borderId="153" xfId="32" applyNumberFormat="1" applyBorder="1"/>
    <xf numFmtId="1" fontId="55" fillId="0" borderId="154" xfId="32" applyNumberFormat="1" applyBorder="1"/>
    <xf numFmtId="0" fontId="0" fillId="12" borderId="41" xfId="0" applyFill="1" applyBorder="1"/>
    <xf numFmtId="0" fontId="55" fillId="0" borderId="81" xfId="32" applyBorder="1"/>
    <xf numFmtId="177" fontId="29" fillId="0" borderId="81" xfId="44" applyFont="1" applyFill="1" applyBorder="1" applyAlignment="1">
      <alignment horizontal="right"/>
    </xf>
    <xf numFmtId="177" fontId="28" fillId="0" borderId="78" xfId="44" applyFill="1" applyBorder="1" applyAlignment="1">
      <alignment horizontal="right"/>
    </xf>
    <xf numFmtId="180" fontId="28" fillId="0" borderId="80" xfId="5" applyFont="1" applyFill="1" applyBorder="1" applyAlignment="1"/>
    <xf numFmtId="0" fontId="29" fillId="0" borderId="99" xfId="32" applyFont="1" applyBorder="1"/>
    <xf numFmtId="0" fontId="55" fillId="0" borderId="99" xfId="32" applyBorder="1" applyAlignment="1">
      <alignment horizontal="center"/>
    </xf>
    <xf numFmtId="0" fontId="55" fillId="0" borderId="100" xfId="32" applyBorder="1" applyAlignment="1">
      <alignment horizontal="center"/>
    </xf>
    <xf numFmtId="0" fontId="55" fillId="0" borderId="111" xfId="32" applyBorder="1" applyAlignment="1">
      <alignment horizontal="center"/>
    </xf>
    <xf numFmtId="0" fontId="28" fillId="0" borderId="105" xfId="32" applyFont="1" applyBorder="1"/>
    <xf numFmtId="1" fontId="55" fillId="6" borderId="154" xfId="32" applyNumberFormat="1" applyFill="1" applyBorder="1"/>
    <xf numFmtId="0" fontId="0" fillId="0" borderId="105" xfId="0" applyFont="1" applyBorder="1" applyAlignment="1">
      <alignment horizontal="left"/>
    </xf>
    <xf numFmtId="0" fontId="0" fillId="12" borderId="134" xfId="0" applyFill="1" applyBorder="1" applyAlignment="1">
      <alignment horizontal="right" vertical="center"/>
    </xf>
    <xf numFmtId="179" fontId="56" fillId="10" borderId="41" xfId="0" applyNumberFormat="1" applyFont="1" applyFill="1" applyBorder="1" applyAlignment="1">
      <alignment horizontal="center"/>
    </xf>
    <xf numFmtId="0" fontId="28" fillId="12" borderId="151" xfId="32" applyFont="1" applyFill="1" applyBorder="1"/>
    <xf numFmtId="177" fontId="28" fillId="12" borderId="155" xfId="44" applyFill="1" applyBorder="1" applyAlignment="1" applyProtection="1"/>
    <xf numFmtId="0" fontId="0" fillId="0" borderId="106" xfId="0" applyFont="1" applyBorder="1" applyAlignment="1">
      <alignment horizontal="left"/>
    </xf>
    <xf numFmtId="0" fontId="0" fillId="0" borderId="11" xfId="0" applyBorder="1" applyAlignment="1">
      <alignment horizontal="left" indent="1"/>
    </xf>
    <xf numFmtId="194" fontId="0" fillId="6" borderId="11" xfId="0" applyNumberFormat="1" applyFill="1" applyBorder="1" applyAlignment="1">
      <alignment horizontal="left" vertical="center"/>
    </xf>
    <xf numFmtId="0" fontId="0" fillId="12" borderId="12" xfId="0" applyFill="1" applyBorder="1"/>
    <xf numFmtId="179" fontId="0" fillId="10" borderId="12" xfId="0" applyNumberFormat="1" applyFill="1" applyBorder="1" applyAlignment="1">
      <alignment horizontal="center"/>
    </xf>
    <xf numFmtId="0" fontId="28" fillId="12" borderId="156" xfId="32" applyFont="1" applyFill="1" applyBorder="1"/>
    <xf numFmtId="177" fontId="28" fillId="12" borderId="157" xfId="44" applyFill="1" applyBorder="1" applyAlignment="1" applyProtection="1"/>
    <xf numFmtId="0" fontId="55" fillId="0" borderId="158" xfId="32" applyBorder="1"/>
    <xf numFmtId="0" fontId="29" fillId="0" borderId="85" xfId="32" applyFont="1" applyBorder="1" applyAlignment="1">
      <alignment horizontal="left" indent="3"/>
    </xf>
    <xf numFmtId="0" fontId="29" fillId="0" borderId="83" xfId="32" applyFont="1" applyBorder="1" applyAlignment="1">
      <alignment horizontal="left" indent="3"/>
    </xf>
    <xf numFmtId="177" fontId="29" fillId="0" borderId="51" xfId="32" applyNumberFormat="1" applyFont="1" applyBorder="1"/>
    <xf numFmtId="0" fontId="29" fillId="0" borderId="0" xfId="32" applyFont="1"/>
    <xf numFmtId="0" fontId="57" fillId="0" borderId="0" xfId="0" applyFont="1"/>
    <xf numFmtId="0" fontId="0" fillId="0" borderId="0" xfId="0" applyFont="1" applyAlignment="1">
      <alignment horizontal="left"/>
    </xf>
    <xf numFmtId="0" fontId="10" fillId="0" borderId="7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0" fillId="0" borderId="8" xfId="0" applyFont="1" applyBorder="1" applyAlignment="1">
      <alignment horizontal="right"/>
    </xf>
    <xf numFmtId="179" fontId="58" fillId="0" borderId="18" xfId="0" applyNumberFormat="1" applyFont="1" applyBorder="1" applyAlignment="1">
      <alignment horizontal="center"/>
    </xf>
    <xf numFmtId="177" fontId="28" fillId="0" borderId="0" xfId="44" applyFill="1" applyBorder="1" applyAlignment="1" applyProtection="1"/>
    <xf numFmtId="0" fontId="55" fillId="0" borderId="0" xfId="32" applyAlignment="1">
      <alignment horizontal="center"/>
    </xf>
    <xf numFmtId="0" fontId="0" fillId="0" borderId="9" xfId="0" applyFont="1" applyBorder="1" applyAlignment="1">
      <alignment horizontal="right" vertical="center"/>
    </xf>
    <xf numFmtId="180" fontId="0" fillId="6" borderId="10" xfId="5" applyFont="1" applyFill="1" applyBorder="1" applyAlignment="1">
      <alignment horizontal="right" vertical="center"/>
    </xf>
    <xf numFmtId="180" fontId="0" fillId="10" borderId="10" xfId="5" applyFont="1" applyFill="1" applyBorder="1"/>
    <xf numFmtId="179" fontId="56" fillId="0" borderId="19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134" xfId="0" applyBorder="1" applyAlignment="1">
      <alignment horizontal="right" vertical="center" indent="1"/>
    </xf>
    <xf numFmtId="194" fontId="0" fillId="6" borderId="41" xfId="0" applyNumberFormat="1" applyFill="1" applyBorder="1" applyAlignment="1">
      <alignment horizontal="left" vertical="center"/>
    </xf>
    <xf numFmtId="180" fontId="0" fillId="10" borderId="41" xfId="5" applyFont="1" applyFill="1" applyBorder="1"/>
    <xf numFmtId="179" fontId="56" fillId="0" borderId="141" xfId="0" applyNumberFormat="1" applyFont="1" applyBorder="1" applyAlignment="1">
      <alignment horizontal="center"/>
    </xf>
    <xf numFmtId="0" fontId="0" fillId="0" borderId="11" xfId="0" applyBorder="1" applyAlignment="1">
      <alignment horizontal="right" vertical="center"/>
    </xf>
    <xf numFmtId="179" fontId="0" fillId="0" borderId="20" xfId="0" applyNumberFormat="1" applyBorder="1"/>
    <xf numFmtId="180" fontId="0" fillId="0" borderId="0" xfId="5" applyFont="1"/>
    <xf numFmtId="0" fontId="10" fillId="0" borderId="0" xfId="0" applyFont="1" applyAlignment="1">
      <alignment horizontal="right" vertical="center"/>
    </xf>
    <xf numFmtId="0" fontId="10" fillId="0" borderId="85" xfId="0" applyFont="1" applyBorder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180" fontId="0" fillId="0" borderId="51" xfId="0" applyNumberFormat="1" applyBorder="1"/>
    <xf numFmtId="0" fontId="10" fillId="0" borderId="85" xfId="0" applyFont="1" applyBorder="1" applyAlignment="1">
      <alignment horizontal="right" vertical="center"/>
    </xf>
    <xf numFmtId="180" fontId="0" fillId="6" borderId="51" xfId="5" applyFont="1" applyFill="1" applyBorder="1"/>
    <xf numFmtId="0" fontId="29" fillId="0" borderId="0" xfId="32" applyFont="1" applyAlignment="1">
      <alignment horizontal="right"/>
    </xf>
    <xf numFmtId="0" fontId="59" fillId="0" borderId="90" xfId="32" applyFont="1" applyBorder="1" applyAlignment="1">
      <alignment horizontal="left" vertical="center"/>
    </xf>
    <xf numFmtId="0" fontId="59" fillId="0" borderId="87" xfId="32" applyFont="1" applyBorder="1" applyAlignment="1">
      <alignment horizontal="left" vertical="center"/>
    </xf>
    <xf numFmtId="180" fontId="60" fillId="0" borderId="89" xfId="5" applyFont="1" applyBorder="1"/>
    <xf numFmtId="0" fontId="57" fillId="0" borderId="94" xfId="0" applyFont="1" applyBorder="1" applyAlignment="1">
      <alignment horizontal="left" vertical="center"/>
    </xf>
    <xf numFmtId="0" fontId="57" fillId="0" borderId="0" xfId="0" applyFont="1" applyAlignment="1">
      <alignment horizontal="left" vertical="center"/>
    </xf>
    <xf numFmtId="180" fontId="57" fillId="0" borderId="93" xfId="5" applyFont="1" applyFill="1" applyBorder="1"/>
    <xf numFmtId="180" fontId="57" fillId="0" borderId="93" xfId="5" applyFont="1" applyBorder="1"/>
    <xf numFmtId="0" fontId="57" fillId="0" borderId="159" xfId="0" applyFont="1" applyBorder="1" applyAlignment="1">
      <alignment horizontal="left" vertical="center"/>
    </xf>
    <xf numFmtId="0" fontId="57" fillId="0" borderId="46" xfId="0" applyFont="1" applyBorder="1" applyAlignment="1">
      <alignment horizontal="left" vertical="center"/>
    </xf>
    <xf numFmtId="180" fontId="57" fillId="0" borderId="160" xfId="5" applyFont="1" applyBorder="1"/>
    <xf numFmtId="0" fontId="61" fillId="0" borderId="94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180" fontId="57" fillId="6" borderId="160" xfId="5" applyFont="1" applyFill="1" applyBorder="1"/>
    <xf numFmtId="180" fontId="57" fillId="0" borderId="161" xfId="5" applyFont="1" applyBorder="1"/>
    <xf numFmtId="1" fontId="57" fillId="0" borderId="93" xfId="0" applyNumberFormat="1" applyFont="1" applyBorder="1"/>
    <xf numFmtId="180" fontId="57" fillId="0" borderId="93" xfId="0" applyNumberFormat="1" applyFont="1" applyBorder="1"/>
    <xf numFmtId="0" fontId="57" fillId="0" borderId="93" xfId="0" applyNumberFormat="1" applyFont="1" applyBorder="1"/>
    <xf numFmtId="0" fontId="0" fillId="0" borderId="78" xfId="0" applyBorder="1"/>
    <xf numFmtId="0" fontId="0" fillId="0" borderId="80" xfId="0" applyBorder="1"/>
    <xf numFmtId="0" fontId="0" fillId="0" borderId="89" xfId="32" applyFont="1" applyBorder="1"/>
    <xf numFmtId="0" fontId="0" fillId="0" borderId="0" xfId="32" applyFont="1" applyFill="1" applyBorder="1"/>
    <xf numFmtId="0" fontId="0" fillId="0" borderId="51" xfId="0" applyBorder="1" applyAlignment="1">
      <alignment vertical="center" wrapText="1"/>
    </xf>
    <xf numFmtId="0" fontId="28" fillId="0" borderId="0" xfId="32" applyFont="1" applyAlignment="1">
      <alignment horizontal="center"/>
    </xf>
    <xf numFmtId="0" fontId="55" fillId="0" borderId="121" xfId="32" applyBorder="1"/>
    <xf numFmtId="0" fontId="55" fillId="0" borderId="0" xfId="32" applyFill="1" applyBorder="1"/>
    <xf numFmtId="180" fontId="28" fillId="6" borderId="162" xfId="5" applyFont="1" applyFill="1" applyBorder="1" applyAlignment="1" applyProtection="1"/>
    <xf numFmtId="180" fontId="28" fillId="0" borderId="0" xfId="5" applyFont="1" applyFill="1" applyBorder="1" applyAlignment="1" applyProtection="1"/>
    <xf numFmtId="180" fontId="0" fillId="0" borderId="121" xfId="0" applyNumberFormat="1" applyBorder="1"/>
    <xf numFmtId="180" fontId="0" fillId="0" borderId="122" xfId="0" applyNumberFormat="1" applyBorder="1"/>
    <xf numFmtId="1" fontId="55" fillId="0" borderId="0" xfId="32" applyNumberFormat="1"/>
    <xf numFmtId="180" fontId="28" fillId="6" borderId="163" xfId="5" applyFont="1" applyFill="1" applyBorder="1" applyAlignment="1" applyProtection="1"/>
    <xf numFmtId="180" fontId="0" fillId="0" borderId="123" xfId="0" applyNumberFormat="1" applyBorder="1"/>
    <xf numFmtId="0" fontId="29" fillId="0" borderId="51" xfId="32" applyFont="1" applyBorder="1" applyAlignment="1">
      <alignment horizontal="center"/>
    </xf>
    <xf numFmtId="180" fontId="10" fillId="0" borderId="51" xfId="5" applyFont="1" applyBorder="1"/>
    <xf numFmtId="180" fontId="10" fillId="0" borderId="0" xfId="5" applyFont="1" applyFill="1" applyBorder="1"/>
    <xf numFmtId="0" fontId="10" fillId="0" borderId="51" xfId="0" applyFont="1" applyBorder="1"/>
    <xf numFmtId="180" fontId="10" fillId="0" borderId="80" xfId="0" applyNumberFormat="1" applyFont="1" applyBorder="1"/>
    <xf numFmtId="180" fontId="0" fillId="0" borderId="0" xfId="5" applyFont="1" applyBorder="1"/>
    <xf numFmtId="180" fontId="0" fillId="0" borderId="0" xfId="5" applyFont="1" applyFill="1" applyBorder="1"/>
    <xf numFmtId="180" fontId="28" fillId="6" borderId="164" xfId="5" applyFont="1" applyFill="1" applyBorder="1" applyAlignment="1" applyProtection="1"/>
    <xf numFmtId="180" fontId="28" fillId="6" borderId="165" xfId="5" applyFont="1" applyFill="1" applyBorder="1" applyAlignment="1" applyProtection="1"/>
    <xf numFmtId="0" fontId="55" fillId="0" borderId="0" xfId="32" applyFill="1" applyAlignment="1">
      <alignment horizontal="center"/>
    </xf>
    <xf numFmtId="192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  <xf numFmtId="0" fontId="62" fillId="0" borderId="90" xfId="32" applyFont="1" applyBorder="1" applyAlignment="1">
      <alignment horizontal="left"/>
    </xf>
    <xf numFmtId="0" fontId="62" fillId="0" borderId="87" xfId="32" applyFont="1" applyBorder="1" applyAlignment="1">
      <alignment horizontal="left"/>
    </xf>
    <xf numFmtId="0" fontId="63" fillId="0" borderId="87" xfId="32" applyFont="1" applyBorder="1"/>
    <xf numFmtId="192" fontId="29" fillId="0" borderId="51" xfId="32" applyNumberFormat="1" applyFont="1" applyBorder="1" applyAlignment="1">
      <alignment horizontal="center" vertical="center" wrapText="1"/>
    </xf>
    <xf numFmtId="0" fontId="29" fillId="0" borderId="51" xfId="32" applyFont="1" applyBorder="1" applyAlignment="1">
      <alignment horizontal="left" vertical="center" wrapText="1"/>
    </xf>
    <xf numFmtId="0" fontId="29" fillId="0" borderId="85" xfId="0" applyFont="1" applyBorder="1" applyAlignment="1">
      <alignment horizontal="left" vertical="center" wrapText="1" indent="1"/>
    </xf>
    <xf numFmtId="0" fontId="29" fillId="12" borderId="85" xfId="32" applyFont="1" applyFill="1" applyBorder="1" applyAlignment="1">
      <alignment horizontal="center" vertical="center" wrapText="1"/>
    </xf>
    <xf numFmtId="192" fontId="63" fillId="0" borderId="89" xfId="32" applyNumberFormat="1" applyFont="1" applyBorder="1" applyAlignment="1">
      <alignment horizontal="center" vertical="center" wrapText="1"/>
    </xf>
    <xf numFmtId="192" fontId="63" fillId="6" borderId="101" xfId="32" applyNumberFormat="1" applyFont="1" applyFill="1" applyBorder="1" applyAlignment="1">
      <alignment horizontal="left" vertical="top" wrapText="1"/>
    </xf>
    <xf numFmtId="0" fontId="63" fillId="13" borderId="99" xfId="32" applyFont="1" applyFill="1" applyBorder="1" applyAlignment="1">
      <alignment horizontal="center" vertical="center" wrapText="1"/>
    </xf>
    <xf numFmtId="0" fontId="63" fillId="13" borderId="121" xfId="32" applyFont="1" applyFill="1" applyBorder="1" applyAlignment="1">
      <alignment horizontal="center" vertical="center" wrapText="1"/>
    </xf>
    <xf numFmtId="0" fontId="63" fillId="13" borderId="100" xfId="32" applyFont="1" applyFill="1" applyBorder="1" applyAlignment="1">
      <alignment horizontal="center" vertical="center" wrapText="1"/>
    </xf>
    <xf numFmtId="192" fontId="63" fillId="0" borderId="93" xfId="32" applyNumberFormat="1" applyFont="1" applyBorder="1" applyAlignment="1">
      <alignment horizontal="center" vertical="center" wrapText="1"/>
    </xf>
    <xf numFmtId="192" fontId="63" fillId="6" borderId="134" xfId="32" applyNumberFormat="1" applyFont="1" applyFill="1" applyBorder="1" applyAlignment="1">
      <alignment horizontal="left" vertical="top" wrapText="1"/>
    </xf>
    <xf numFmtId="0" fontId="63" fillId="13" borderId="106" xfId="32" applyFont="1" applyFill="1" applyBorder="1" applyAlignment="1">
      <alignment horizontal="center" vertical="center" wrapText="1"/>
    </xf>
    <xf numFmtId="0" fontId="63" fillId="13" borderId="122" xfId="32" applyFont="1" applyFill="1" applyBorder="1" applyAlignment="1">
      <alignment horizontal="center" vertical="center" wrapText="1"/>
    </xf>
    <xf numFmtId="0" fontId="63" fillId="13" borderId="31" xfId="32" applyFont="1" applyFill="1" applyBorder="1" applyAlignment="1">
      <alignment horizontal="center" vertical="center" wrapText="1"/>
    </xf>
    <xf numFmtId="192" fontId="63" fillId="0" borderId="80" xfId="32" applyNumberFormat="1" applyFont="1" applyBorder="1" applyAlignment="1">
      <alignment horizontal="center" vertical="center" wrapText="1"/>
    </xf>
    <xf numFmtId="192" fontId="63" fillId="6" borderId="166" xfId="32" applyNumberFormat="1" applyFont="1" applyFill="1" applyBorder="1" applyAlignment="1">
      <alignment horizontal="left" vertical="top" wrapText="1"/>
    </xf>
    <xf numFmtId="0" fontId="63" fillId="13" borderId="81" xfId="32" applyFont="1" applyFill="1" applyBorder="1" applyAlignment="1">
      <alignment horizontal="center" vertical="center" wrapText="1"/>
    </xf>
    <xf numFmtId="0" fontId="63" fillId="13" borderId="80" xfId="32" applyFont="1" applyFill="1" applyBorder="1" applyAlignment="1">
      <alignment horizontal="center" vertical="center" wrapText="1"/>
    </xf>
    <xf numFmtId="0" fontId="63" fillId="13" borderId="78" xfId="32" applyFont="1" applyFill="1" applyBorder="1" applyAlignment="1">
      <alignment horizontal="center" vertical="center" wrapText="1"/>
    </xf>
    <xf numFmtId="192" fontId="63" fillId="6" borderId="27" xfId="32" applyNumberFormat="1" applyFont="1" applyFill="1" applyBorder="1" applyAlignment="1">
      <alignment horizontal="left" vertical="top" wrapText="1"/>
    </xf>
    <xf numFmtId="0" fontId="63" fillId="13" borderId="105" xfId="32" applyFont="1" applyFill="1" applyBorder="1" applyAlignment="1">
      <alignment horizontal="center" vertical="center" wrapText="1"/>
    </xf>
    <xf numFmtId="0" fontId="63" fillId="13" borderId="167" xfId="32" applyFont="1" applyFill="1" applyBorder="1" applyAlignment="1">
      <alignment horizontal="center" vertical="center" wrapText="1"/>
    </xf>
    <xf numFmtId="0" fontId="63" fillId="13" borderId="26" xfId="32" applyFont="1" applyFill="1" applyBorder="1" applyAlignment="1">
      <alignment horizontal="center" vertical="center" wrapText="1"/>
    </xf>
    <xf numFmtId="192" fontId="63" fillId="6" borderId="43" xfId="32" applyNumberFormat="1" applyFont="1" applyFill="1" applyBorder="1" applyAlignment="1">
      <alignment horizontal="left" vertical="top" wrapText="1"/>
    </xf>
    <xf numFmtId="0" fontId="63" fillId="13" borderId="94" xfId="32" applyFont="1" applyFill="1" applyBorder="1" applyAlignment="1">
      <alignment horizontal="center" vertical="center" wrapText="1"/>
    </xf>
    <xf numFmtId="0" fontId="63" fillId="13" borderId="93" xfId="32" applyFont="1" applyFill="1" applyBorder="1" applyAlignment="1">
      <alignment horizontal="center" vertical="center" wrapText="1"/>
    </xf>
    <xf numFmtId="0" fontId="63" fillId="13" borderId="0" xfId="32" applyFont="1" applyFill="1" applyAlignment="1">
      <alignment horizontal="center" vertical="center" wrapText="1"/>
    </xf>
    <xf numFmtId="192" fontId="63" fillId="6" borderId="122" xfId="32" applyNumberFormat="1" applyFont="1" applyFill="1" applyBorder="1" applyAlignment="1">
      <alignment horizontal="left" vertical="top" wrapText="1"/>
    </xf>
    <xf numFmtId="192" fontId="63" fillId="6" borderId="168" xfId="32" applyNumberFormat="1" applyFont="1" applyFill="1" applyBorder="1" applyAlignment="1">
      <alignment horizontal="left" vertical="top" wrapText="1"/>
    </xf>
    <xf numFmtId="0" fontId="63" fillId="13" borderId="124" xfId="32" applyFont="1" applyFill="1" applyBorder="1" applyAlignment="1">
      <alignment horizontal="center" vertical="center" wrapText="1"/>
    </xf>
    <xf numFmtId="0" fontId="63" fillId="13" borderId="123" xfId="32" applyFont="1" applyFill="1" applyBorder="1" applyAlignment="1">
      <alignment horizontal="center" vertical="center" wrapText="1"/>
    </xf>
    <xf numFmtId="0" fontId="63" fillId="13" borderId="125" xfId="32" applyFont="1" applyFill="1" applyBorder="1" applyAlignment="1">
      <alignment horizontal="center" vertical="center" wrapText="1"/>
    </xf>
    <xf numFmtId="192" fontId="63" fillId="6" borderId="24" xfId="32" applyNumberFormat="1" applyFont="1" applyFill="1" applyBorder="1" applyAlignment="1">
      <alignment horizontal="left" vertical="top" wrapText="1"/>
    </xf>
    <xf numFmtId="0" fontId="63" fillId="13" borderId="107" xfId="32" applyFont="1" applyFill="1" applyBorder="1" applyAlignment="1">
      <alignment horizontal="center" vertical="center" wrapText="1"/>
    </xf>
    <xf numFmtId="0" fontId="63" fillId="13" borderId="145" xfId="32" applyFont="1" applyFill="1" applyBorder="1" applyAlignment="1">
      <alignment horizontal="center" vertical="center" wrapText="1"/>
    </xf>
    <xf numFmtId="0" fontId="63" fillId="13" borderId="23" xfId="32" applyFont="1" applyFill="1" applyBorder="1" applyAlignment="1">
      <alignment horizontal="center" vertical="center" wrapText="1"/>
    </xf>
    <xf numFmtId="0" fontId="29" fillId="0" borderId="23" xfId="32" applyFont="1" applyBorder="1" applyAlignment="1">
      <alignment horizontal="right"/>
    </xf>
    <xf numFmtId="0" fontId="63" fillId="13" borderId="51" xfId="32" applyFont="1" applyFill="1" applyBorder="1" applyAlignment="1">
      <alignment horizontal="center" vertical="center"/>
    </xf>
    <xf numFmtId="192" fontId="10" fillId="0" borderId="0" xfId="0" applyNumberFormat="1" applyFont="1" applyAlignment="1">
      <alignment wrapText="1"/>
    </xf>
    <xf numFmtId="0" fontId="10" fillId="0" borderId="0" xfId="0" applyFont="1" applyAlignment="1">
      <alignment horizontal="left" vertical="top" wrapText="1"/>
    </xf>
    <xf numFmtId="182" fontId="10" fillId="0" borderId="0" xfId="6" applyNumberFormat="1" applyFont="1"/>
    <xf numFmtId="192" fontId="10" fillId="0" borderId="0" xfId="0" applyNumberFormat="1" applyFont="1" applyAlignment="1">
      <alignment horizontal="right" wrapText="1"/>
    </xf>
    <xf numFmtId="0" fontId="64" fillId="0" borderId="0" xfId="32" applyFont="1" applyAlignment="1">
      <alignment horizontal="center"/>
    </xf>
    <xf numFmtId="0" fontId="63" fillId="0" borderId="0" xfId="32" applyFont="1" applyAlignment="1">
      <alignment horizontal="left" vertical="top" wrapText="1"/>
    </xf>
    <xf numFmtId="192" fontId="29" fillId="0" borderId="0" xfId="32" applyNumberFormat="1" applyFont="1" applyAlignment="1">
      <alignment horizontal="center" wrapText="1"/>
    </xf>
    <xf numFmtId="0" fontId="55" fillId="0" borderId="0" xfId="32" applyAlignment="1">
      <alignment horizontal="left" vertical="top" wrapText="1"/>
    </xf>
    <xf numFmtId="0" fontId="29" fillId="0" borderId="0" xfId="32" applyFont="1" applyAlignment="1">
      <alignment horizontal="center"/>
    </xf>
    <xf numFmtId="192" fontId="55" fillId="0" borderId="0" xfId="32" applyNumberFormat="1" applyAlignment="1">
      <alignment horizontal="center" wrapText="1"/>
    </xf>
    <xf numFmtId="192" fontId="29" fillId="0" borderId="0" xfId="32" applyNumberFormat="1" applyFont="1" applyAlignment="1">
      <alignment wrapText="1"/>
    </xf>
    <xf numFmtId="0" fontId="29" fillId="0" borderId="0" xfId="32" applyFont="1" applyAlignment="1">
      <alignment horizontal="left" vertical="top" wrapText="1"/>
    </xf>
    <xf numFmtId="192" fontId="28" fillId="0" borderId="0" xfId="44" applyNumberFormat="1" applyBorder="1" applyAlignment="1">
      <alignment wrapText="1"/>
    </xf>
    <xf numFmtId="177" fontId="28" fillId="0" borderId="0" xfId="44" applyBorder="1"/>
    <xf numFmtId="192" fontId="55" fillId="0" borderId="0" xfId="32" applyNumberFormat="1" applyAlignment="1">
      <alignment wrapText="1"/>
    </xf>
    <xf numFmtId="0" fontId="55" fillId="0" borderId="0" xfId="32" applyAlignment="1">
      <alignment horizontal="right"/>
    </xf>
    <xf numFmtId="0" fontId="55" fillId="0" borderId="87" xfId="32" applyBorder="1"/>
    <xf numFmtId="0" fontId="55" fillId="13" borderId="121" xfId="32" applyFill="1" applyBorder="1" applyAlignment="1">
      <alignment horizontal="center" vertical="center" wrapText="1"/>
    </xf>
    <xf numFmtId="0" fontId="55" fillId="13" borderId="100" xfId="32" applyFill="1" applyBorder="1" applyAlignment="1">
      <alignment horizontal="center" vertical="center" wrapText="1"/>
    </xf>
    <xf numFmtId="0" fontId="55" fillId="14" borderId="100" xfId="32" applyFill="1" applyBorder="1" applyAlignment="1">
      <alignment horizontal="center" vertical="center" wrapText="1"/>
    </xf>
    <xf numFmtId="0" fontId="55" fillId="14" borderId="121" xfId="32" applyFill="1" applyBorder="1" applyAlignment="1">
      <alignment horizontal="center" vertical="center" wrapText="1"/>
    </xf>
    <xf numFmtId="0" fontId="55" fillId="13" borderId="122" xfId="32" applyFill="1" applyBorder="1" applyAlignment="1">
      <alignment horizontal="center" vertical="center" wrapText="1"/>
    </xf>
    <xf numFmtId="0" fontId="55" fillId="13" borderId="31" xfId="32" applyFill="1" applyBorder="1" applyAlignment="1">
      <alignment horizontal="center" vertical="center" wrapText="1"/>
    </xf>
    <xf numFmtId="0" fontId="55" fillId="14" borderId="31" xfId="32" applyFill="1" applyBorder="1" applyAlignment="1">
      <alignment horizontal="center" vertical="center" wrapText="1"/>
    </xf>
    <xf numFmtId="0" fontId="55" fillId="14" borderId="122" xfId="32" applyFill="1" applyBorder="1" applyAlignment="1">
      <alignment horizontal="center" vertical="center" wrapText="1"/>
    </xf>
    <xf numFmtId="0" fontId="55" fillId="13" borderId="80" xfId="32" applyFill="1" applyBorder="1" applyAlignment="1">
      <alignment horizontal="center" vertical="center" wrapText="1"/>
    </xf>
    <xf numFmtId="0" fontId="55" fillId="13" borderId="78" xfId="32" applyFill="1" applyBorder="1" applyAlignment="1">
      <alignment horizontal="center" vertical="center" wrapText="1"/>
    </xf>
    <xf numFmtId="0" fontId="55" fillId="14" borderId="78" xfId="32" applyFill="1" applyBorder="1" applyAlignment="1">
      <alignment horizontal="center" vertical="center" wrapText="1"/>
    </xf>
    <xf numFmtId="0" fontId="55" fillId="14" borderId="80" xfId="32" applyFill="1" applyBorder="1" applyAlignment="1">
      <alignment horizontal="center" vertical="center" wrapText="1"/>
    </xf>
    <xf numFmtId="0" fontId="55" fillId="13" borderId="167" xfId="32" applyFill="1" applyBorder="1" applyAlignment="1">
      <alignment horizontal="center" vertical="center" wrapText="1"/>
    </xf>
    <xf numFmtId="0" fontId="55" fillId="13" borderId="26" xfId="32" applyFill="1" applyBorder="1" applyAlignment="1">
      <alignment horizontal="center" vertical="center" wrapText="1"/>
    </xf>
    <xf numFmtId="0" fontId="55" fillId="14" borderId="26" xfId="32" applyFill="1" applyBorder="1" applyAlignment="1">
      <alignment horizontal="center" vertical="center" wrapText="1"/>
    </xf>
    <xf numFmtId="0" fontId="55" fillId="14" borderId="167" xfId="32" applyFill="1" applyBorder="1" applyAlignment="1">
      <alignment horizontal="center" vertical="center" wrapText="1"/>
    </xf>
    <xf numFmtId="0" fontId="55" fillId="13" borderId="93" xfId="32" applyFill="1" applyBorder="1" applyAlignment="1">
      <alignment horizontal="center" vertical="center" wrapText="1"/>
    </xf>
    <xf numFmtId="0" fontId="55" fillId="13" borderId="0" xfId="32" applyFill="1" applyAlignment="1">
      <alignment horizontal="center" vertical="center" wrapText="1"/>
    </xf>
    <xf numFmtId="0" fontId="55" fillId="14" borderId="0" xfId="32" applyFill="1" applyAlignment="1">
      <alignment horizontal="center" vertical="center" wrapText="1"/>
    </xf>
    <xf numFmtId="0" fontId="55" fillId="14" borderId="93" xfId="32" applyFill="1" applyBorder="1" applyAlignment="1">
      <alignment horizontal="center" vertical="center" wrapText="1"/>
    </xf>
    <xf numFmtId="0" fontId="55" fillId="13" borderId="123" xfId="32" applyFill="1" applyBorder="1" applyAlignment="1">
      <alignment horizontal="center" vertical="center" wrapText="1"/>
    </xf>
    <xf numFmtId="0" fontId="55" fillId="13" borderId="125" xfId="32" applyFill="1" applyBorder="1" applyAlignment="1">
      <alignment horizontal="center" vertical="center" wrapText="1"/>
    </xf>
    <xf numFmtId="0" fontId="55" fillId="14" borderId="125" xfId="32" applyFill="1" applyBorder="1" applyAlignment="1">
      <alignment horizontal="center" vertical="center" wrapText="1"/>
    </xf>
    <xf numFmtId="0" fontId="55" fillId="14" borderId="123" xfId="32" applyFill="1" applyBorder="1" applyAlignment="1">
      <alignment horizontal="center" vertical="center" wrapText="1"/>
    </xf>
    <xf numFmtId="0" fontId="55" fillId="13" borderId="145" xfId="32" applyFill="1" applyBorder="1" applyAlignment="1">
      <alignment horizontal="center" vertical="center" wrapText="1"/>
    </xf>
    <xf numFmtId="0" fontId="55" fillId="13" borderId="23" xfId="32" applyFill="1" applyBorder="1" applyAlignment="1">
      <alignment horizontal="center" vertical="center" wrapText="1"/>
    </xf>
    <xf numFmtId="0" fontId="55" fillId="14" borderId="23" xfId="32" applyFill="1" applyBorder="1" applyAlignment="1">
      <alignment horizontal="center" vertical="center" wrapText="1"/>
    </xf>
    <xf numFmtId="0" fontId="55" fillId="14" borderId="145" xfId="32" applyFill="1" applyBorder="1" applyAlignment="1">
      <alignment horizontal="center" vertical="center" wrapText="1"/>
    </xf>
    <xf numFmtId="182" fontId="0" fillId="0" borderId="0" xfId="6" applyNumberFormat="1" applyFont="1"/>
    <xf numFmtId="0" fontId="0" fillId="0" borderId="87" xfId="0" applyBorder="1"/>
    <xf numFmtId="0" fontId="29" fillId="12" borderId="51" xfId="32" applyFont="1" applyFill="1" applyBorder="1" applyAlignment="1">
      <alignment horizontal="center" vertical="center" wrapText="1"/>
    </xf>
    <xf numFmtId="0" fontId="55" fillId="6" borderId="111" xfId="32" applyFill="1" applyBorder="1" applyAlignment="1">
      <alignment horizontal="center"/>
    </xf>
    <xf numFmtId="0" fontId="55" fillId="6" borderId="117" xfId="32" applyFill="1" applyBorder="1" applyAlignment="1">
      <alignment horizontal="center"/>
    </xf>
    <xf numFmtId="0" fontId="55" fillId="6" borderId="79" xfId="32" applyFill="1" applyBorder="1" applyAlignment="1">
      <alignment horizontal="center"/>
    </xf>
    <xf numFmtId="0" fontId="55" fillId="6" borderId="119" xfId="32" applyFill="1" applyBorder="1" applyAlignment="1">
      <alignment horizontal="center"/>
    </xf>
    <xf numFmtId="0" fontId="55" fillId="6" borderId="92" xfId="32" applyFill="1" applyBorder="1" applyAlignment="1">
      <alignment horizontal="center"/>
    </xf>
    <xf numFmtId="0" fontId="55" fillId="6" borderId="139" xfId="32" applyFill="1" applyBorder="1" applyAlignment="1">
      <alignment horizontal="center"/>
    </xf>
    <xf numFmtId="0" fontId="55" fillId="6" borderId="118" xfId="32" applyFill="1" applyBorder="1" applyAlignment="1">
      <alignment horizontal="center"/>
    </xf>
    <xf numFmtId="0" fontId="55" fillId="6" borderId="121" xfId="32" applyFill="1" applyBorder="1" applyAlignment="1">
      <alignment horizontal="center"/>
    </xf>
    <xf numFmtId="0" fontId="55" fillId="6" borderId="122" xfId="32" applyFill="1" applyBorder="1" applyAlignment="1">
      <alignment horizontal="center"/>
    </xf>
    <xf numFmtId="0" fontId="55" fillId="6" borderId="80" xfId="32" applyFill="1" applyBorder="1" applyAlignment="1">
      <alignment horizontal="center"/>
    </xf>
    <xf numFmtId="0" fontId="55" fillId="6" borderId="167" xfId="32" applyFill="1" applyBorder="1" applyAlignment="1">
      <alignment horizontal="center"/>
    </xf>
    <xf numFmtId="0" fontId="55" fillId="6" borderId="93" xfId="32" applyFill="1" applyBorder="1" applyAlignment="1">
      <alignment horizontal="center"/>
    </xf>
    <xf numFmtId="0" fontId="55" fillId="6" borderId="123" xfId="32" applyFill="1" applyBorder="1" applyAlignment="1">
      <alignment horizontal="center"/>
    </xf>
    <xf numFmtId="0" fontId="55" fillId="6" borderId="145" xfId="32" applyFill="1" applyBorder="1" applyAlignment="1">
      <alignment horizontal="center"/>
    </xf>
    <xf numFmtId="0" fontId="29" fillId="0" borderId="0" xfId="32" applyFont="1" applyAlignment="1">
      <alignment horizontal="center" vertical="center"/>
    </xf>
    <xf numFmtId="0" fontId="29" fillId="0" borderId="85" xfId="0" applyFont="1" applyBorder="1" applyAlignment="1">
      <alignment horizontal="center" vertical="center"/>
    </xf>
    <xf numFmtId="0" fontId="29" fillId="0" borderId="169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0" borderId="40" xfId="0" applyFont="1" applyBorder="1" applyAlignment="1">
      <alignment horizontal="left" vertical="center" wrapText="1" indent="1"/>
    </xf>
    <xf numFmtId="180" fontId="28" fillId="6" borderId="4" xfId="5" applyFont="1" applyFill="1" applyBorder="1" applyAlignment="1">
      <alignment vertical="center"/>
    </xf>
    <xf numFmtId="180" fontId="28" fillId="0" borderId="141" xfId="5" applyFont="1" applyFill="1" applyBorder="1" applyAlignment="1">
      <alignment horizontal="center" vertical="center"/>
    </xf>
    <xf numFmtId="180" fontId="28" fillId="0" borderId="0" xfId="5" applyFont="1" applyFill="1" applyBorder="1" applyAlignment="1">
      <alignment horizontal="center" vertical="center"/>
    </xf>
    <xf numFmtId="180" fontId="28" fillId="6" borderId="10" xfId="5" applyFont="1" applyFill="1" applyBorder="1" applyAlignment="1">
      <alignment vertical="center"/>
    </xf>
    <xf numFmtId="180" fontId="28" fillId="6" borderId="41" xfId="5" applyFont="1" applyFill="1" applyBorder="1" applyAlignment="1">
      <alignment vertical="center"/>
    </xf>
    <xf numFmtId="180" fontId="28" fillId="6" borderId="6" xfId="5" applyFont="1" applyFill="1" applyBorder="1" applyAlignment="1">
      <alignment vertical="center"/>
    </xf>
    <xf numFmtId="179" fontId="28" fillId="6" borderId="6" xfId="48" applyFont="1" applyFill="1" applyBorder="1" applyAlignment="1">
      <alignment vertical="center"/>
    </xf>
    <xf numFmtId="179" fontId="28" fillId="0" borderId="141" xfId="48" applyFont="1" applyFill="1" applyBorder="1" applyAlignment="1">
      <alignment horizontal="center" vertical="center"/>
    </xf>
    <xf numFmtId="179" fontId="28" fillId="0" borderId="0" xfId="48" applyFont="1" applyFill="1" applyBorder="1" applyAlignment="1">
      <alignment horizontal="center" vertical="center"/>
    </xf>
    <xf numFmtId="0" fontId="32" fillId="0" borderId="25" xfId="0" applyFont="1" applyBorder="1" applyAlignment="1">
      <alignment horizontal="left" vertical="center" wrapText="1" indent="1"/>
    </xf>
    <xf numFmtId="180" fontId="28" fillId="6" borderId="12" xfId="5" applyFont="1" applyFill="1" applyBorder="1" applyAlignment="1">
      <alignment vertical="center"/>
    </xf>
    <xf numFmtId="180" fontId="28" fillId="0" borderId="19" xfId="5" applyFont="1" applyFill="1" applyBorder="1" applyAlignment="1">
      <alignment horizontal="center" vertical="center"/>
    </xf>
    <xf numFmtId="0" fontId="28" fillId="0" borderId="5" xfId="0" applyFont="1" applyBorder="1" applyAlignment="1">
      <alignment horizontal="left" vertical="center" wrapText="1" indent="1"/>
    </xf>
    <xf numFmtId="0" fontId="32" fillId="0" borderId="2" xfId="0" applyFont="1" applyBorder="1" applyAlignment="1">
      <alignment horizontal="left" vertical="center" wrapText="1" indent="1"/>
    </xf>
    <xf numFmtId="180" fontId="28" fillId="6" borderId="2" xfId="5" applyFont="1" applyFill="1" applyBorder="1" applyAlignment="1">
      <alignment vertical="center"/>
    </xf>
    <xf numFmtId="180" fontId="28" fillId="0" borderId="16" xfId="5" applyFont="1" applyFill="1" applyBorder="1" applyAlignment="1">
      <alignment horizontal="center"/>
    </xf>
    <xf numFmtId="180" fontId="28" fillId="0" borderId="0" xfId="5" applyFont="1" applyFill="1" applyBorder="1" applyAlignment="1">
      <alignment horizontal="center"/>
    </xf>
    <xf numFmtId="0" fontId="28" fillId="0" borderId="9" xfId="0" applyFont="1" applyBorder="1" applyAlignment="1">
      <alignment horizontal="left" vertical="center" wrapText="1" indent="1"/>
    </xf>
    <xf numFmtId="0" fontId="32" fillId="0" borderId="10" xfId="0" applyFont="1" applyBorder="1" applyAlignment="1">
      <alignment horizontal="left" vertical="center" wrapText="1" indent="1"/>
    </xf>
    <xf numFmtId="0" fontId="28" fillId="0" borderId="19" xfId="0" applyFont="1" applyBorder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32" fillId="0" borderId="6" xfId="0" applyFont="1" applyBorder="1" applyAlignment="1">
      <alignment horizontal="left" vertical="center" wrapText="1"/>
    </xf>
    <xf numFmtId="0" fontId="32" fillId="0" borderId="14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28" fillId="0" borderId="40" xfId="0" applyFont="1" applyBorder="1" applyAlignment="1">
      <alignment horizontal="left" vertical="center" wrapText="1" indent="1"/>
    </xf>
    <xf numFmtId="0" fontId="28" fillId="0" borderId="99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 indent="1"/>
    </xf>
    <xf numFmtId="180" fontId="28" fillId="0" borderId="16" xfId="5" applyFont="1" applyFill="1" applyBorder="1" applyAlignment="1">
      <alignment horizontal="center" vertical="center"/>
    </xf>
    <xf numFmtId="0" fontId="32" fillId="0" borderId="40" xfId="0" applyFont="1" applyBorder="1" applyAlignment="1">
      <alignment horizontal="right" vertical="center" wrapText="1"/>
    </xf>
    <xf numFmtId="0" fontId="28" fillId="0" borderId="13" xfId="0" applyFont="1" applyBorder="1" applyAlignment="1">
      <alignment horizontal="left" vertical="center" wrapText="1" indent="1"/>
    </xf>
    <xf numFmtId="0" fontId="32" fillId="0" borderId="22" xfId="0" applyFont="1" applyBorder="1" applyAlignment="1">
      <alignment horizontal="right" vertical="center" wrapText="1"/>
    </xf>
    <xf numFmtId="180" fontId="28" fillId="6" borderId="14" xfId="5" applyFont="1" applyFill="1" applyBorder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85" xfId="0" applyBorder="1"/>
    <xf numFmtId="0" fontId="0" fillId="0" borderId="8" xfId="0" applyBorder="1"/>
    <xf numFmtId="0" fontId="0" fillId="6" borderId="8" xfId="0" applyFill="1" applyBorder="1"/>
    <xf numFmtId="0" fontId="0" fillId="0" borderId="84" xfId="0" applyBorder="1"/>
    <xf numFmtId="0" fontId="65" fillId="0" borderId="0" xfId="0" applyFont="1" applyAlignment="1" applyProtection="1">
      <alignment horizontal="left" vertical="top"/>
      <protection hidden="1"/>
    </xf>
    <xf numFmtId="0" fontId="28" fillId="5" borderId="0" xfId="0" applyFont="1" applyFill="1" applyAlignment="1" applyProtection="1">
      <alignment horizontal="left" vertical="top"/>
      <protection hidden="1"/>
    </xf>
    <xf numFmtId="0" fontId="66" fillId="5" borderId="0" xfId="0" applyFont="1" applyFill="1" applyProtection="1">
      <protection hidden="1"/>
    </xf>
    <xf numFmtId="0" fontId="67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65" fillId="0" borderId="0" xfId="0" applyFont="1" applyProtection="1">
      <protection hidden="1"/>
    </xf>
    <xf numFmtId="0" fontId="69" fillId="12" borderId="0" xfId="0" applyFont="1" applyFill="1" applyAlignment="1">
      <alignment horizontal="center" vertical="center"/>
    </xf>
    <xf numFmtId="0" fontId="29" fillId="15" borderId="94" xfId="0" applyFont="1" applyFill="1" applyBorder="1" applyAlignment="1" applyProtection="1">
      <alignment horizontal="left" vertical="center" wrapText="1"/>
      <protection hidden="1"/>
    </xf>
    <xf numFmtId="195" fontId="28" fillId="16" borderId="18" xfId="0" applyNumberFormat="1" applyFont="1" applyFill="1" applyBorder="1" applyAlignment="1" applyProtection="1">
      <alignment vertical="center"/>
      <protection locked="0"/>
    </xf>
    <xf numFmtId="0" fontId="29" fillId="15" borderId="0" xfId="0" applyFont="1" applyFill="1" applyAlignment="1" applyProtection="1">
      <alignment horizontal="right" vertical="center" indent="1"/>
      <protection hidden="1"/>
    </xf>
    <xf numFmtId="195" fontId="28" fillId="16" borderId="7" xfId="0" applyNumberFormat="1" applyFont="1" applyFill="1" applyBorder="1" applyAlignment="1" applyProtection="1">
      <alignment horizontal="left" vertical="center"/>
      <protection locked="0"/>
    </xf>
    <xf numFmtId="195" fontId="28" fillId="16" borderId="18" xfId="0" applyNumberFormat="1" applyFont="1" applyFill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top"/>
      <protection hidden="1"/>
    </xf>
    <xf numFmtId="0" fontId="28" fillId="16" borderId="18" xfId="0" applyFont="1" applyFill="1" applyBorder="1" applyProtection="1">
      <protection locked="0" hidden="1"/>
    </xf>
    <xf numFmtId="195" fontId="28" fillId="16" borderId="10" xfId="0" applyNumberFormat="1" applyFont="1" applyFill="1" applyBorder="1" applyAlignment="1" applyProtection="1">
      <alignment horizontal="left" vertical="center"/>
      <protection locked="0"/>
    </xf>
    <xf numFmtId="196" fontId="28" fillId="16" borderId="18" xfId="0" applyNumberFormat="1" applyFont="1" applyFill="1" applyBorder="1" applyProtection="1">
      <protection locked="0" hidden="1"/>
    </xf>
    <xf numFmtId="196" fontId="28" fillId="0" borderId="0" xfId="0" applyNumberFormat="1" applyFont="1" applyAlignment="1" applyProtection="1">
      <alignment horizontal="center"/>
      <protection locked="0" hidden="1"/>
    </xf>
    <xf numFmtId="0" fontId="66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195" fontId="71" fillId="0" borderId="81" xfId="0" applyNumberFormat="1" applyFont="1" applyBorder="1" applyAlignment="1" applyProtection="1">
      <alignment horizontal="center" vertical="center"/>
      <protection locked="0" hidden="1"/>
    </xf>
    <xf numFmtId="195" fontId="71" fillId="0" borderId="78" xfId="0" applyNumberFormat="1" applyFont="1" applyBorder="1" applyAlignment="1" applyProtection="1">
      <alignment horizontal="center" vertical="center"/>
      <protection locked="0" hidden="1"/>
    </xf>
    <xf numFmtId="195" fontId="71" fillId="0" borderId="79" xfId="0" applyNumberFormat="1" applyFont="1" applyBorder="1" applyAlignment="1" applyProtection="1">
      <alignment horizontal="center" vertical="center"/>
      <protection locked="0" hidden="1"/>
    </xf>
    <xf numFmtId="0" fontId="72" fillId="12" borderId="78" xfId="0" applyFont="1" applyFill="1" applyBorder="1" applyAlignment="1">
      <alignment vertical="center" wrapText="1"/>
    </xf>
    <xf numFmtId="0" fontId="58" fillId="12" borderId="51" xfId="0" applyFont="1" applyFill="1" applyBorder="1" applyAlignment="1">
      <alignment horizontal="center" vertical="center" wrapText="1"/>
    </xf>
    <xf numFmtId="0" fontId="58" fillId="12" borderId="84" xfId="0" applyFont="1" applyFill="1" applyBorder="1" applyAlignment="1">
      <alignment horizontal="center" vertical="center" wrapText="1"/>
    </xf>
    <xf numFmtId="0" fontId="73" fillId="12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17" borderId="85" xfId="0" applyFont="1" applyFill="1" applyBorder="1" applyAlignment="1">
      <alignment horizontal="left" vertical="center" wrapText="1" indent="1"/>
    </xf>
    <xf numFmtId="0" fontId="74" fillId="17" borderId="83" xfId="0" applyFont="1" applyFill="1" applyBorder="1" applyAlignment="1">
      <alignment horizontal="left" vertical="center" wrapText="1" indent="1"/>
    </xf>
    <xf numFmtId="0" fontId="74" fillId="17" borderId="84" xfId="0" applyFont="1" applyFill="1" applyBorder="1" applyAlignment="1">
      <alignment horizontal="left" vertical="center" wrapText="1" indent="1"/>
    </xf>
    <xf numFmtId="0" fontId="75" fillId="0" borderId="0" xfId="0" applyFont="1" applyAlignment="1" applyProtection="1">
      <alignment horizontal="center" vertical="center" wrapText="1"/>
      <protection hidden="1"/>
    </xf>
    <xf numFmtId="0" fontId="75" fillId="0" borderId="0" xfId="0" applyFont="1" applyAlignment="1" applyProtection="1">
      <alignment horizontal="center" vertical="center"/>
      <protection hidden="1"/>
    </xf>
    <xf numFmtId="0" fontId="76" fillId="18" borderId="80" xfId="0" applyFont="1" applyFill="1" applyBorder="1" applyAlignment="1">
      <alignment horizontal="left" vertical="center" wrapText="1" indent="1"/>
    </xf>
    <xf numFmtId="0" fontId="76" fillId="0" borderId="79" xfId="0" applyFont="1" applyBorder="1" applyAlignment="1">
      <alignment horizontal="center" vertical="center" wrapText="1"/>
    </xf>
    <xf numFmtId="0" fontId="76" fillId="0" borderId="85" xfId="0" applyFont="1" applyBorder="1" applyAlignment="1">
      <alignment horizontal="center" vertical="center" wrapText="1"/>
    </xf>
    <xf numFmtId="0" fontId="77" fillId="12" borderId="51" xfId="0" applyFont="1" applyFill="1" applyBorder="1" applyAlignment="1" applyProtection="1">
      <alignment horizontal="center" vertical="center" wrapText="1"/>
      <protection locked="0"/>
    </xf>
    <xf numFmtId="0" fontId="0" fillId="12" borderId="0" xfId="0" applyFill="1" applyAlignment="1">
      <alignment vertical="center"/>
    </xf>
    <xf numFmtId="0" fontId="76" fillId="12" borderId="92" xfId="0" applyFont="1" applyFill="1" applyBorder="1" applyAlignment="1">
      <alignment horizontal="center" vertical="center" wrapText="1"/>
    </xf>
    <xf numFmtId="0" fontId="76" fillId="18" borderId="85" xfId="0" applyFont="1" applyFill="1" applyBorder="1" applyAlignment="1">
      <alignment horizontal="left" vertical="center" wrapText="1" indent="1"/>
    </xf>
    <xf numFmtId="0" fontId="76" fillId="12" borderId="51" xfId="0" applyFont="1" applyFill="1" applyBorder="1" applyAlignment="1">
      <alignment horizontal="center" vertical="center" wrapText="1"/>
    </xf>
    <xf numFmtId="0" fontId="76" fillId="12" borderId="79" xfId="0" applyFont="1" applyFill="1" applyBorder="1" applyAlignment="1">
      <alignment horizontal="center" vertical="center" wrapText="1"/>
    </xf>
    <xf numFmtId="0" fontId="76" fillId="12" borderId="81" xfId="0" applyFont="1" applyFill="1" applyBorder="1" applyAlignment="1">
      <alignment horizontal="center" vertical="center" wrapText="1"/>
    </xf>
    <xf numFmtId="0" fontId="76" fillId="12" borderId="85" xfId="0" applyFont="1" applyFill="1" applyBorder="1" applyAlignment="1">
      <alignment horizontal="center" vertical="center" wrapText="1"/>
    </xf>
    <xf numFmtId="0" fontId="72" fillId="0" borderId="87" xfId="0" applyFont="1" applyBorder="1" applyAlignment="1">
      <alignment wrapText="1"/>
    </xf>
    <xf numFmtId="0" fontId="72" fillId="0" borderId="88" xfId="0" applyFont="1" applyBorder="1" applyAlignment="1">
      <alignment wrapText="1"/>
    </xf>
    <xf numFmtId="0" fontId="78" fillId="0" borderId="80" xfId="0" applyFont="1" applyBorder="1" applyAlignment="1">
      <alignment horizontal="center" vertical="center" wrapText="1"/>
    </xf>
    <xf numFmtId="0" fontId="70" fillId="12" borderId="51" xfId="0" applyFont="1" applyFill="1" applyBorder="1" applyAlignment="1">
      <alignment horizontal="center" vertical="center" wrapText="1"/>
    </xf>
    <xf numFmtId="0" fontId="74" fillId="17" borderId="94" xfId="0" applyFont="1" applyFill="1" applyBorder="1" applyAlignment="1">
      <alignment horizontal="left" vertical="center" wrapText="1" indent="1"/>
    </xf>
    <xf numFmtId="0" fontId="74" fillId="17" borderId="0" xfId="0" applyFont="1" applyFill="1" applyAlignment="1">
      <alignment horizontal="left" vertical="center" wrapText="1" indent="1"/>
    </xf>
    <xf numFmtId="0" fontId="74" fillId="17" borderId="78" xfId="0" applyFont="1" applyFill="1" applyBorder="1" applyAlignment="1">
      <alignment horizontal="left" vertical="center" wrapText="1" indent="1"/>
    </xf>
    <xf numFmtId="0" fontId="78" fillId="12" borderId="99" xfId="0" applyFont="1" applyFill="1" applyBorder="1" applyAlignment="1">
      <alignment horizontal="left" vertical="center" wrapText="1"/>
    </xf>
    <xf numFmtId="0" fontId="78" fillId="12" borderId="100" xfId="0" applyFont="1" applyFill="1" applyBorder="1" applyAlignment="1">
      <alignment horizontal="left" vertical="top" wrapText="1"/>
    </xf>
    <xf numFmtId="0" fontId="78" fillId="12" borderId="111" xfId="0" applyFont="1" applyFill="1" applyBorder="1" applyAlignment="1">
      <alignment horizontal="left" vertical="top" wrapText="1"/>
    </xf>
    <xf numFmtId="0" fontId="78" fillId="12" borderId="81" xfId="0" applyFont="1" applyFill="1" applyBorder="1" applyAlignment="1">
      <alignment horizontal="left" vertical="top" wrapText="1"/>
    </xf>
    <xf numFmtId="0" fontId="78" fillId="12" borderId="78" xfId="0" applyFont="1" applyFill="1" applyBorder="1" applyAlignment="1">
      <alignment horizontal="left" vertical="top" wrapText="1"/>
    </xf>
    <xf numFmtId="0" fontId="78" fillId="12" borderId="79" xfId="0" applyFont="1" applyFill="1" applyBorder="1" applyAlignment="1">
      <alignment horizontal="left" vertical="top" wrapText="1"/>
    </xf>
    <xf numFmtId="0" fontId="65" fillId="0" borderId="85" xfId="0" applyFont="1" applyBorder="1" applyProtection="1">
      <protection hidden="1"/>
    </xf>
    <xf numFmtId="0" fontId="78" fillId="12" borderId="83" xfId="0" applyFont="1" applyFill="1" applyBorder="1" applyAlignment="1">
      <alignment horizontal="center" vertical="center" wrapText="1"/>
    </xf>
    <xf numFmtId="0" fontId="78" fillId="12" borderId="84" xfId="0" applyFont="1" applyFill="1" applyBorder="1" applyAlignment="1">
      <alignment horizontal="center" vertical="center" wrapText="1"/>
    </xf>
    <xf numFmtId="0" fontId="78" fillId="12" borderId="78" xfId="0" applyFont="1" applyFill="1" applyBorder="1" applyAlignment="1">
      <alignment horizontal="center" vertical="center" wrapText="1"/>
    </xf>
    <xf numFmtId="0" fontId="78" fillId="12" borderId="79" xfId="0" applyFont="1" applyFill="1" applyBorder="1" applyAlignment="1">
      <alignment horizontal="center" vertical="center" wrapText="1"/>
    </xf>
    <xf numFmtId="0" fontId="76" fillId="12" borderId="83" xfId="0" applyFont="1" applyFill="1" applyBorder="1" applyAlignment="1">
      <alignment horizontal="right" vertical="center" wrapText="1" indent="1"/>
    </xf>
    <xf numFmtId="0" fontId="76" fillId="12" borderId="84" xfId="0" applyFont="1" applyFill="1" applyBorder="1" applyAlignment="1">
      <alignment horizontal="right" vertical="center" wrapText="1" indent="1"/>
    </xf>
    <xf numFmtId="0" fontId="79" fillId="14" borderId="88" xfId="0" applyFont="1" applyFill="1" applyBorder="1" applyAlignment="1" applyProtection="1">
      <alignment horizontal="center" vertical="center"/>
      <protection locked="0" hidden="1"/>
    </xf>
    <xf numFmtId="0" fontId="80" fillId="19" borderId="89" xfId="0" applyFont="1" applyFill="1" applyBorder="1" applyAlignment="1" applyProtection="1">
      <alignment horizontal="center" vertical="center"/>
      <protection locked="0" hidden="1"/>
    </xf>
    <xf numFmtId="0" fontId="65" fillId="0" borderId="85" xfId="0" applyFont="1" applyBorder="1" applyAlignment="1" applyProtection="1">
      <alignment horizontal="right"/>
      <protection hidden="1"/>
    </xf>
    <xf numFmtId="0" fontId="79" fillId="14" borderId="92" xfId="0" applyFont="1" applyFill="1" applyBorder="1" applyAlignment="1" applyProtection="1">
      <alignment horizontal="center" vertical="center"/>
      <protection locked="0" hidden="1"/>
    </xf>
    <xf numFmtId="0" fontId="80" fillId="19" borderId="93" xfId="0" applyFont="1" applyFill="1" applyBorder="1" applyAlignment="1" applyProtection="1">
      <alignment horizontal="center" vertical="center"/>
      <protection locked="0" hidden="1"/>
    </xf>
    <xf numFmtId="0" fontId="65" fillId="0" borderId="90" xfId="0" applyFont="1" applyBorder="1" applyProtection="1">
      <protection hidden="1"/>
    </xf>
    <xf numFmtId="0" fontId="76" fillId="0" borderId="87" xfId="0" applyFont="1" applyBorder="1" applyAlignment="1">
      <alignment horizontal="right" vertical="center" wrapText="1" indent="1"/>
    </xf>
    <xf numFmtId="0" fontId="76" fillId="0" borderId="84" xfId="0" applyFont="1" applyBorder="1" applyAlignment="1">
      <alignment horizontal="right" vertical="center" wrapText="1" indent="1"/>
    </xf>
    <xf numFmtId="0" fontId="79" fillId="14" borderId="79" xfId="0" applyFont="1" applyFill="1" applyBorder="1" applyAlignment="1" applyProtection="1">
      <alignment horizontal="center" vertical="center"/>
      <protection locked="0" hidden="1"/>
    </xf>
    <xf numFmtId="0" fontId="80" fillId="19" borderId="80" xfId="0" applyFont="1" applyFill="1" applyBorder="1" applyAlignment="1" applyProtection="1">
      <alignment horizontal="center" vertical="center"/>
      <protection locked="0" hidden="1"/>
    </xf>
    <xf numFmtId="0" fontId="65" fillId="0" borderId="88" xfId="0" applyFont="1" applyBorder="1" applyProtection="1">
      <protection hidden="1"/>
    </xf>
    <xf numFmtId="0" fontId="75" fillId="0" borderId="88" xfId="0" applyFont="1" applyBorder="1" applyAlignment="1" applyProtection="1">
      <alignment horizontal="left" vertical="center" indent="1"/>
      <protection hidden="1"/>
    </xf>
    <xf numFmtId="197" fontId="81" fillId="19" borderId="89" xfId="0" applyNumberFormat="1" applyFont="1" applyFill="1" applyBorder="1" applyAlignment="1" applyProtection="1">
      <alignment horizontal="center" vertical="center"/>
      <protection hidden="1"/>
    </xf>
    <xf numFmtId="0" fontId="82" fillId="0" borderId="89" xfId="0" applyFont="1" applyBorder="1" applyAlignment="1" applyProtection="1">
      <alignment horizontal="center" vertical="center" wrapText="1"/>
      <protection hidden="1"/>
    </xf>
    <xf numFmtId="197" fontId="83" fillId="0" borderId="94" xfId="0" applyNumberFormat="1" applyFont="1" applyBorder="1" applyAlignment="1" applyProtection="1">
      <alignment horizontal="center" vertical="center"/>
      <protection hidden="1"/>
    </xf>
    <xf numFmtId="0" fontId="65" fillId="0" borderId="92" xfId="0" applyFont="1" applyBorder="1" applyProtection="1">
      <protection hidden="1"/>
    </xf>
    <xf numFmtId="0" fontId="75" fillId="0" borderId="79" xfId="0" applyFont="1" applyBorder="1" applyAlignment="1" applyProtection="1">
      <alignment horizontal="left" vertical="center" indent="1"/>
      <protection hidden="1"/>
    </xf>
    <xf numFmtId="197" fontId="81" fillId="19" borderId="80" xfId="0" applyNumberFormat="1" applyFont="1" applyFill="1" applyBorder="1" applyAlignment="1" applyProtection="1">
      <alignment horizontal="center" vertical="center"/>
      <protection hidden="1"/>
    </xf>
    <xf numFmtId="0" fontId="82" fillId="0" borderId="80" xfId="0" applyFont="1" applyBorder="1" applyAlignment="1" applyProtection="1">
      <alignment horizontal="center" vertical="center" wrapText="1"/>
      <protection hidden="1"/>
    </xf>
    <xf numFmtId="58" fontId="77" fillId="0" borderId="94" xfId="0" applyNumberFormat="1" applyFont="1" applyBorder="1" applyAlignment="1" applyProtection="1">
      <alignment horizontal="center" wrapText="1"/>
      <protection locked="0"/>
    </xf>
    <xf numFmtId="58" fontId="77" fillId="0" borderId="83" xfId="0" applyNumberFormat="1" applyFont="1" applyBorder="1" applyAlignment="1" applyProtection="1">
      <alignment horizontal="center" vertical="center" wrapText="1"/>
      <protection locked="0"/>
    </xf>
    <xf numFmtId="58" fontId="64" fillId="0" borderId="85" xfId="0" applyNumberFormat="1" applyFont="1" applyBorder="1" applyAlignment="1" applyProtection="1">
      <alignment horizontal="center" wrapText="1"/>
      <protection locked="0"/>
    </xf>
    <xf numFmtId="58" fontId="64" fillId="0" borderId="84" xfId="0" applyNumberFormat="1" applyFont="1" applyBorder="1" applyAlignment="1" applyProtection="1">
      <alignment horizontal="center" wrapText="1"/>
      <protection locked="0"/>
    </xf>
    <xf numFmtId="0" fontId="7" fillId="12" borderId="92" xfId="0" applyFont="1" applyFill="1" applyBorder="1" applyAlignment="1">
      <alignment horizontal="left" vertical="center" wrapText="1"/>
    </xf>
    <xf numFmtId="0" fontId="77" fillId="0" borderId="88" xfId="0" applyFont="1" applyBorder="1" applyAlignment="1" applyProtection="1">
      <alignment horizontal="center" vertical="center" wrapText="1"/>
      <protection locked="0"/>
    </xf>
    <xf numFmtId="58" fontId="77" fillId="0" borderId="90" xfId="0" applyNumberFormat="1" applyFont="1" applyBorder="1" applyAlignment="1" applyProtection="1">
      <alignment horizontal="center" wrapText="1"/>
      <protection locked="0"/>
    </xf>
    <xf numFmtId="58" fontId="77" fillId="0" borderId="88" xfId="0" applyNumberFormat="1" applyFont="1" applyBorder="1" applyAlignment="1" applyProtection="1">
      <alignment horizontal="center" wrapText="1"/>
      <protection locked="0"/>
    </xf>
    <xf numFmtId="58" fontId="77" fillId="0" borderId="81" xfId="0" applyNumberFormat="1" applyFont="1" applyBorder="1" applyAlignment="1" applyProtection="1">
      <alignment horizontal="center" wrapText="1"/>
      <protection locked="0"/>
    </xf>
    <xf numFmtId="0" fontId="7" fillId="12" borderId="79" xfId="0" applyFont="1" applyFill="1" applyBorder="1" applyAlignment="1">
      <alignment horizontal="left" vertical="center" wrapText="1"/>
    </xf>
    <xf numFmtId="0" fontId="77" fillId="0" borderId="79" xfId="0" applyFont="1" applyBorder="1" applyAlignment="1" applyProtection="1">
      <alignment horizontal="center" vertical="center" wrapText="1"/>
      <protection locked="0"/>
    </xf>
    <xf numFmtId="58" fontId="77" fillId="0" borderId="79" xfId="0" applyNumberFormat="1" applyFont="1" applyBorder="1" applyAlignment="1" applyProtection="1">
      <alignment horizontal="center" wrapText="1"/>
      <protection locked="0"/>
    </xf>
    <xf numFmtId="0" fontId="0" fillId="20" borderId="0" xfId="0" applyFill="1"/>
    <xf numFmtId="0" fontId="84" fillId="0" borderId="94" xfId="0" applyFont="1" applyBorder="1" applyAlignment="1" applyProtection="1">
      <alignment horizontal="center"/>
      <protection hidden="1"/>
    </xf>
    <xf numFmtId="0" fontId="84" fillId="0" borderId="0" xfId="0" applyFont="1" applyAlignment="1" applyProtection="1">
      <alignment horizontal="center"/>
      <protection hidden="1"/>
    </xf>
    <xf numFmtId="0" fontId="29" fillId="15" borderId="94" xfId="0" applyFont="1" applyFill="1" applyBorder="1" applyAlignment="1" applyProtection="1">
      <alignment horizontal="right" vertical="center" wrapText="1"/>
      <protection hidden="1"/>
    </xf>
    <xf numFmtId="195" fontId="28" fillId="16" borderId="7" xfId="0" applyNumberFormat="1" applyFont="1" applyFill="1" applyBorder="1" applyAlignment="1" applyProtection="1">
      <alignment vertical="center"/>
      <protection locked="0"/>
    </xf>
    <xf numFmtId="195" fontId="28" fillId="0" borderId="0" xfId="0" applyNumberFormat="1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horizontal="center" vertical="center"/>
      <protection hidden="1"/>
    </xf>
    <xf numFmtId="0" fontId="28" fillId="16" borderId="7" xfId="0" applyFont="1" applyFill="1" applyBorder="1" applyProtection="1">
      <protection locked="0" hidden="1"/>
    </xf>
    <xf numFmtId="196" fontId="28" fillId="16" borderId="7" xfId="0" applyNumberFormat="1" applyFont="1" applyFill="1" applyBorder="1" applyProtection="1">
      <protection locked="0" hidden="1"/>
    </xf>
    <xf numFmtId="0" fontId="29" fillId="0" borderId="94" xfId="0" applyFont="1" applyBorder="1" applyAlignment="1" applyProtection="1">
      <alignment horizontal="right" vertical="center" wrapText="1"/>
      <protection hidden="1"/>
    </xf>
    <xf numFmtId="196" fontId="28" fillId="0" borderId="0" xfId="0" applyNumberFormat="1" applyFont="1" applyProtection="1">
      <protection locked="0" hidden="1"/>
    </xf>
    <xf numFmtId="49" fontId="85" fillId="18" borderId="85" xfId="0" applyNumberFormat="1" applyFont="1" applyFill="1" applyBorder="1" applyAlignment="1" applyProtection="1">
      <alignment vertical="center" wrapText="1"/>
      <protection hidden="1"/>
    </xf>
    <xf numFmtId="49" fontId="85" fillId="18" borderId="84" xfId="0" applyNumberFormat="1" applyFont="1" applyFill="1" applyBorder="1" applyAlignment="1" applyProtection="1">
      <alignment vertical="center" wrapText="1"/>
      <protection hidden="1"/>
    </xf>
    <xf numFmtId="49" fontId="86" fillId="18" borderId="85" xfId="0" applyNumberFormat="1" applyFont="1" applyFill="1" applyBorder="1" applyAlignment="1" applyProtection="1">
      <alignment horizontal="center"/>
      <protection hidden="1"/>
    </xf>
    <xf numFmtId="49" fontId="86" fillId="18" borderId="83" xfId="0" applyNumberFormat="1" applyFont="1" applyFill="1" applyBorder="1" applyAlignment="1" applyProtection="1">
      <alignment horizontal="center"/>
      <protection hidden="1"/>
    </xf>
    <xf numFmtId="49" fontId="86" fillId="18" borderId="84" xfId="0" applyNumberFormat="1" applyFont="1" applyFill="1" applyBorder="1" applyAlignment="1" applyProtection="1">
      <alignment horizontal="center"/>
      <protection hidden="1"/>
    </xf>
    <xf numFmtId="49" fontId="87" fillId="18" borderId="81" xfId="0" applyNumberFormat="1" applyFont="1" applyFill="1" applyBorder="1" applyAlignment="1" applyProtection="1">
      <alignment vertical="center" wrapText="1"/>
      <protection hidden="1"/>
    </xf>
    <xf numFmtId="49" fontId="87" fillId="18" borderId="51" xfId="0" applyNumberFormat="1" applyFont="1" applyFill="1" applyBorder="1" applyAlignment="1" applyProtection="1">
      <alignment vertical="center" wrapText="1"/>
      <protection hidden="1"/>
    </xf>
    <xf numFmtId="49" fontId="86" fillId="10" borderId="7" xfId="0" applyNumberFormat="1" applyFont="1" applyFill="1" applyBorder="1" applyAlignment="1" applyProtection="1">
      <alignment horizontal="center" vertical="center"/>
      <protection hidden="1"/>
    </xf>
    <xf numFmtId="49" fontId="86" fillId="6" borderId="8" xfId="0" applyNumberFormat="1" applyFont="1" applyFill="1" applyBorder="1" applyAlignment="1" applyProtection="1">
      <alignment horizontal="center" vertical="center"/>
      <protection hidden="1"/>
    </xf>
    <xf numFmtId="49" fontId="86" fillId="21" borderId="8" xfId="0" applyNumberFormat="1" applyFont="1" applyFill="1" applyBorder="1" applyAlignment="1" applyProtection="1">
      <alignment horizontal="center" vertical="center"/>
      <protection hidden="1"/>
    </xf>
    <xf numFmtId="49" fontId="86" fillId="22" borderId="18" xfId="0" applyNumberFormat="1" applyFont="1" applyFill="1" applyBorder="1" applyAlignment="1" applyProtection="1">
      <alignment horizontal="center" vertical="center"/>
      <protection hidden="1"/>
    </xf>
    <xf numFmtId="49" fontId="87" fillId="18" borderId="93" xfId="0" applyNumberFormat="1" applyFont="1" applyFill="1" applyBorder="1" applyAlignment="1" applyProtection="1">
      <alignment horizontal="center" vertical="center"/>
      <protection hidden="1"/>
    </xf>
    <xf numFmtId="49" fontId="34" fillId="0" borderId="167" xfId="0" applyNumberFormat="1" applyFont="1" applyBorder="1" applyAlignment="1" applyProtection="1">
      <alignment horizontal="left" vertical="center" wrapText="1"/>
      <protection hidden="1"/>
    </xf>
    <xf numFmtId="49" fontId="88" fillId="0" borderId="27" xfId="0" applyNumberFormat="1" applyFont="1" applyBorder="1" applyAlignment="1" applyProtection="1">
      <alignment horizontal="center" vertical="center" wrapText="1"/>
      <protection hidden="1"/>
    </xf>
    <xf numFmtId="49" fontId="89" fillId="0" borderId="10" xfId="0" applyNumberFormat="1" applyFont="1" applyBorder="1" applyAlignment="1" applyProtection="1">
      <alignment horizontal="center" vertical="center" wrapText="1"/>
      <protection hidden="1"/>
    </xf>
    <xf numFmtId="49" fontId="89" fillId="0" borderId="19" xfId="0" applyNumberFormat="1" applyFont="1" applyBorder="1" applyAlignment="1" applyProtection="1">
      <alignment horizontal="center" vertical="center" wrapText="1"/>
      <protection hidden="1"/>
    </xf>
    <xf numFmtId="49" fontId="87" fillId="18" borderId="80" xfId="0" applyNumberFormat="1" applyFont="1" applyFill="1" applyBorder="1" applyAlignment="1" applyProtection="1">
      <alignment horizontal="center" vertical="center"/>
      <protection hidden="1"/>
    </xf>
    <xf numFmtId="49" fontId="34" fillId="0" borderId="145" xfId="0" applyNumberFormat="1" applyFont="1" applyBorder="1" applyAlignment="1" applyProtection="1">
      <alignment horizontal="left" vertical="center" wrapText="1"/>
      <protection hidden="1"/>
    </xf>
    <xf numFmtId="49" fontId="88" fillId="0" borderId="24" xfId="0" applyNumberFormat="1" applyFont="1" applyBorder="1" applyAlignment="1" applyProtection="1">
      <alignment horizontal="center" vertical="center" wrapText="1"/>
      <protection hidden="1"/>
    </xf>
    <xf numFmtId="49" fontId="88" fillId="0" borderId="6" xfId="0" applyNumberFormat="1" applyFont="1" applyBorder="1" applyAlignment="1" applyProtection="1">
      <alignment horizontal="center" vertical="center" wrapText="1"/>
      <protection hidden="1"/>
    </xf>
    <xf numFmtId="49" fontId="89" fillId="0" borderId="6" xfId="0" applyNumberFormat="1" applyFont="1" applyBorder="1" applyAlignment="1" applyProtection="1">
      <alignment horizontal="center" vertical="center" wrapText="1"/>
      <protection hidden="1"/>
    </xf>
    <xf numFmtId="49" fontId="88" fillId="0" borderId="17" xfId="0" applyNumberFormat="1" applyFont="1" applyBorder="1" applyAlignment="1" applyProtection="1">
      <alignment horizontal="center" vertical="center" wrapText="1"/>
      <protection hidden="1"/>
    </xf>
    <xf numFmtId="49" fontId="88" fillId="0" borderId="10" xfId="0" applyNumberFormat="1" applyFont="1" applyBorder="1" applyAlignment="1" applyProtection="1">
      <alignment horizontal="center" vertical="center" wrapText="1"/>
      <protection hidden="1"/>
    </xf>
    <xf numFmtId="49" fontId="34" fillId="0" borderId="122" xfId="0" applyNumberFormat="1" applyFont="1" applyBorder="1" applyAlignment="1" applyProtection="1">
      <alignment horizontal="left" vertical="center" wrapText="1"/>
      <protection hidden="1"/>
    </xf>
    <xf numFmtId="49" fontId="88" fillId="0" borderId="38" xfId="0" applyNumberFormat="1" applyFont="1" applyBorder="1" applyAlignment="1" applyProtection="1">
      <alignment horizontal="center" vertical="center" wrapText="1"/>
      <protection hidden="1"/>
    </xf>
    <xf numFmtId="49" fontId="88" fillId="0" borderId="41" xfId="0" applyNumberFormat="1" applyFont="1" applyBorder="1" applyAlignment="1" applyProtection="1">
      <alignment horizontal="center" vertical="center" wrapText="1"/>
      <protection hidden="1"/>
    </xf>
    <xf numFmtId="49" fontId="89" fillId="0" borderId="41" xfId="0" applyNumberFormat="1" applyFont="1" applyBorder="1" applyAlignment="1" applyProtection="1">
      <alignment horizontal="center" vertical="center" wrapText="1"/>
      <protection hidden="1"/>
    </xf>
    <xf numFmtId="49" fontId="88" fillId="0" borderId="141" xfId="0" applyNumberFormat="1" applyFont="1" applyBorder="1" applyAlignment="1" applyProtection="1">
      <alignment horizontal="center" vertical="center" wrapText="1"/>
      <protection hidden="1"/>
    </xf>
    <xf numFmtId="49" fontId="87" fillId="18" borderId="90" xfId="0" applyNumberFormat="1" applyFont="1" applyFill="1" applyBorder="1" applyAlignment="1" applyProtection="1">
      <alignment horizontal="center" vertical="center" wrapText="1"/>
      <protection hidden="1"/>
    </xf>
    <xf numFmtId="49" fontId="34" fillId="0" borderId="89" xfId="0" applyNumberFormat="1" applyFont="1" applyBorder="1" applyAlignment="1" applyProtection="1">
      <alignment horizontal="left" vertical="center" wrapText="1"/>
      <protection hidden="1"/>
    </xf>
    <xf numFmtId="49" fontId="88" fillId="0" borderId="170" xfId="0" applyNumberFormat="1" applyFont="1" applyBorder="1" applyAlignment="1" applyProtection="1">
      <alignment horizontal="center" vertical="center" wrapText="1"/>
      <protection hidden="1"/>
    </xf>
    <xf numFmtId="49" fontId="88" fillId="0" borderId="2" xfId="0" applyNumberFormat="1" applyFont="1" applyBorder="1" applyAlignment="1" applyProtection="1">
      <alignment horizontal="center" vertical="center" wrapText="1"/>
      <protection hidden="1"/>
    </xf>
    <xf numFmtId="49" fontId="88" fillId="0" borderId="15" xfId="0" applyNumberFormat="1" applyFont="1" applyBorder="1" applyAlignment="1" applyProtection="1">
      <alignment horizontal="center" vertical="center" wrapText="1"/>
      <protection hidden="1"/>
    </xf>
    <xf numFmtId="49" fontId="87" fillId="18" borderId="89" xfId="0" applyNumberFormat="1" applyFont="1" applyFill="1" applyBorder="1" applyAlignment="1" applyProtection="1">
      <alignment horizontal="center" vertical="center"/>
      <protection hidden="1"/>
    </xf>
    <xf numFmtId="49" fontId="34" fillId="0" borderId="121" xfId="0" applyNumberFormat="1" applyFont="1" applyBorder="1" applyAlignment="1" applyProtection="1">
      <alignment horizontal="left" vertical="center" wrapText="1"/>
      <protection hidden="1"/>
    </xf>
    <xf numFmtId="49" fontId="88" fillId="0" borderId="101" xfId="0" applyNumberFormat="1" applyFont="1" applyBorder="1" applyAlignment="1" applyProtection="1">
      <alignment horizontal="center" vertical="center" wrapText="1"/>
      <protection hidden="1"/>
    </xf>
    <xf numFmtId="49" fontId="88" fillId="0" borderId="4" xfId="0" applyNumberFormat="1" applyFont="1" applyBorder="1" applyAlignment="1" applyProtection="1">
      <alignment horizontal="center" vertical="center" wrapText="1"/>
      <protection hidden="1"/>
    </xf>
    <xf numFmtId="49" fontId="89" fillId="0" borderId="4" xfId="0" applyNumberFormat="1" applyFont="1" applyBorder="1" applyAlignment="1" applyProtection="1">
      <alignment horizontal="center" vertical="center" wrapText="1"/>
      <protection hidden="1"/>
    </xf>
    <xf numFmtId="49" fontId="89" fillId="0" borderId="16" xfId="0" applyNumberFormat="1" applyFont="1" applyBorder="1" applyAlignment="1" applyProtection="1">
      <alignment horizontal="center" vertical="center" wrapText="1"/>
      <protection hidden="1"/>
    </xf>
    <xf numFmtId="49" fontId="34" fillId="0" borderId="123" xfId="0" applyNumberFormat="1" applyFont="1" applyBorder="1" applyAlignment="1" applyProtection="1">
      <alignment horizontal="left" vertical="center" wrapText="1"/>
      <protection hidden="1"/>
    </xf>
    <xf numFmtId="49" fontId="88" fillId="0" borderId="168" xfId="0" applyNumberFormat="1" applyFont="1" applyBorder="1" applyAlignment="1" applyProtection="1">
      <alignment horizontal="center" vertical="center" wrapText="1"/>
      <protection hidden="1"/>
    </xf>
    <xf numFmtId="49" fontId="88" fillId="0" borderId="12" xfId="0" applyNumberFormat="1" applyFont="1" applyBorder="1" applyAlignment="1" applyProtection="1">
      <alignment horizontal="center" vertical="center" wrapText="1"/>
      <protection hidden="1"/>
    </xf>
    <xf numFmtId="49" fontId="89" fillId="0" borderId="12" xfId="0" applyNumberFormat="1" applyFont="1" applyBorder="1" applyAlignment="1" applyProtection="1">
      <alignment horizontal="center" vertical="center" wrapText="1"/>
      <protection hidden="1"/>
    </xf>
    <xf numFmtId="49" fontId="89" fillId="0" borderId="20" xfId="0" applyNumberFormat="1" applyFont="1" applyBorder="1" applyAlignment="1" applyProtection="1">
      <alignment horizontal="center" vertical="center" wrapText="1"/>
      <protection hidden="1"/>
    </xf>
    <xf numFmtId="49" fontId="87" fillId="18" borderId="51" xfId="0" applyNumberFormat="1" applyFont="1" applyFill="1" applyBorder="1" applyAlignment="1" applyProtection="1">
      <alignment horizontal="center" vertical="center" wrapText="1"/>
      <protection hidden="1"/>
    </xf>
    <xf numFmtId="49" fontId="34" fillId="0" borderId="51" xfId="0" applyNumberFormat="1" applyFont="1" applyBorder="1" applyAlignment="1" applyProtection="1">
      <alignment horizontal="left" vertical="center" wrapText="1"/>
      <protection hidden="1"/>
    </xf>
    <xf numFmtId="49" fontId="88" fillId="0" borderId="171" xfId="0" applyNumberFormat="1" applyFont="1" applyBorder="1" applyAlignment="1" applyProtection="1">
      <alignment horizontal="center" vertical="center" wrapText="1"/>
      <protection hidden="1"/>
    </xf>
    <xf numFmtId="49" fontId="88" fillId="0" borderId="8" xfId="0" applyNumberFormat="1" applyFont="1" applyBorder="1" applyAlignment="1" applyProtection="1">
      <alignment horizontal="center" vertical="center" wrapText="1"/>
      <protection hidden="1"/>
    </xf>
    <xf numFmtId="49" fontId="88" fillId="0" borderId="18" xfId="0" applyNumberFormat="1" applyFont="1" applyBorder="1" applyAlignment="1" applyProtection="1">
      <alignment horizontal="center" vertical="center" wrapText="1"/>
      <protection hidden="1"/>
    </xf>
    <xf numFmtId="49" fontId="87" fillId="18" borderId="85" xfId="0" applyNumberFormat="1" applyFont="1" applyFill="1" applyBorder="1" applyAlignment="1" applyProtection="1">
      <alignment horizontal="center" vertical="center" wrapText="1"/>
      <protection hidden="1"/>
    </xf>
    <xf numFmtId="49" fontId="87" fillId="18" borderId="84" xfId="0" applyNumberFormat="1" applyFont="1" applyFill="1" applyBorder="1" applyAlignment="1" applyProtection="1">
      <alignment horizontal="center" vertical="center" wrapText="1"/>
      <protection hidden="1"/>
    </xf>
    <xf numFmtId="49" fontId="88" fillId="0" borderId="85" xfId="0" applyNumberFormat="1" applyFont="1" applyBorder="1" applyAlignment="1" applyProtection="1">
      <alignment horizontal="center" vertical="center" wrapText="1"/>
      <protection hidden="1"/>
    </xf>
    <xf numFmtId="49" fontId="88" fillId="0" borderId="84" xfId="0" applyNumberFormat="1" applyFont="1" applyBorder="1" applyAlignment="1" applyProtection="1">
      <alignment horizontal="center" vertical="center" wrapText="1"/>
      <protection hidden="1"/>
    </xf>
    <xf numFmtId="49" fontId="88" fillId="0" borderId="83" xfId="0" applyNumberFormat="1" applyFont="1" applyBorder="1" applyAlignment="1" applyProtection="1">
      <alignment horizontal="center" vertical="center" wrapText="1"/>
      <protection hidden="1"/>
    </xf>
    <xf numFmtId="181" fontId="90" fillId="0" borderId="94" xfId="0" applyNumberFormat="1" applyFont="1" applyBorder="1" applyAlignment="1" applyProtection="1">
      <alignment horizontal="center" vertical="center"/>
      <protection hidden="1"/>
    </xf>
    <xf numFmtId="0" fontId="91" fillId="18" borderId="81" xfId="0" applyFont="1" applyFill="1" applyBorder="1" applyAlignment="1" applyProtection="1">
      <alignment horizontal="right" vertical="center" indent="1"/>
      <protection hidden="1"/>
    </xf>
    <xf numFmtId="181" fontId="90" fillId="0" borderId="81" xfId="0" applyNumberFormat="1" applyFont="1" applyBorder="1" applyAlignment="1" applyProtection="1">
      <alignment horizontal="center" vertical="center"/>
      <protection hidden="1"/>
    </xf>
    <xf numFmtId="0" fontId="92" fillId="18" borderId="89" xfId="0" applyFont="1" applyFill="1" applyBorder="1" applyAlignment="1" applyProtection="1">
      <alignment horizontal="center" vertical="center" wrapText="1"/>
      <protection hidden="1"/>
    </xf>
    <xf numFmtId="0" fontId="93" fillId="0" borderId="101" xfId="0" applyFont="1" applyBorder="1" applyAlignment="1" applyProtection="1">
      <alignment horizontal="center" vertical="center"/>
      <protection locked="0" hidden="1"/>
    </xf>
    <xf numFmtId="0" fontId="93" fillId="0" borderId="4" xfId="0" applyFont="1" applyBorder="1" applyAlignment="1" applyProtection="1">
      <alignment horizontal="center" vertical="center"/>
      <protection locked="0" hidden="1"/>
    </xf>
    <xf numFmtId="0" fontId="93" fillId="0" borderId="16" xfId="0" applyFont="1" applyBorder="1" applyAlignment="1" applyProtection="1">
      <alignment horizontal="center" vertical="center"/>
      <protection locked="0" hidden="1"/>
    </xf>
    <xf numFmtId="0" fontId="94" fillId="18" borderId="85" xfId="0" applyFont="1" applyFill="1" applyBorder="1" applyProtection="1">
      <protection hidden="1"/>
    </xf>
    <xf numFmtId="0" fontId="92" fillId="18" borderId="80" xfId="0" applyFont="1" applyFill="1" applyBorder="1" applyAlignment="1" applyProtection="1">
      <alignment horizontal="center" vertical="center" wrapText="1"/>
      <protection hidden="1"/>
    </xf>
    <xf numFmtId="0" fontId="93" fillId="0" borderId="168" xfId="0" applyFont="1" applyBorder="1" applyAlignment="1" applyProtection="1">
      <alignment horizontal="center" vertical="center"/>
      <protection locked="0" hidden="1"/>
    </xf>
    <xf numFmtId="0" fontId="93" fillId="0" borderId="12" xfId="0" applyFont="1" applyBorder="1" applyAlignment="1" applyProtection="1">
      <alignment horizontal="center" vertical="center"/>
      <protection locked="0" hidden="1"/>
    </xf>
    <xf numFmtId="0" fontId="93" fillId="0" borderId="20" xfId="0" applyFont="1" applyBorder="1" applyAlignment="1" applyProtection="1">
      <alignment horizontal="center" vertical="center"/>
      <protection locked="0" hidden="1"/>
    </xf>
    <xf numFmtId="0" fontId="95" fillId="16" borderId="85" xfId="0" applyFont="1" applyFill="1" applyBorder="1" applyAlignment="1" applyProtection="1">
      <alignment horizontal="left" vertical="top" wrapText="1"/>
      <protection hidden="1"/>
    </xf>
    <xf numFmtId="0" fontId="95" fillId="16" borderId="78" xfId="0" applyFont="1" applyFill="1" applyBorder="1" applyAlignment="1" applyProtection="1">
      <alignment horizontal="left" vertical="top" wrapText="1"/>
      <protection hidden="1"/>
    </xf>
    <xf numFmtId="0" fontId="95" fillId="16" borderId="169" xfId="0" applyFont="1" applyFill="1" applyBorder="1" applyAlignment="1" applyProtection="1">
      <alignment horizontal="left" vertical="top" wrapText="1"/>
      <protection hidden="1"/>
    </xf>
    <xf numFmtId="0" fontId="95" fillId="16" borderId="171" xfId="0" applyFont="1" applyFill="1" applyBorder="1" applyAlignment="1" applyProtection="1">
      <alignment horizontal="left" vertical="top" wrapText="1"/>
      <protection hidden="1"/>
    </xf>
    <xf numFmtId="0" fontId="95" fillId="16" borderId="18" xfId="0" applyFont="1" applyFill="1" applyBorder="1" applyAlignment="1" applyProtection="1">
      <alignment horizontal="left" vertical="top" wrapText="1"/>
      <protection hidden="1"/>
    </xf>
    <xf numFmtId="49" fontId="87" fillId="18" borderId="0" xfId="0" applyNumberFormat="1" applyFont="1" applyFill="1" applyAlignment="1" applyProtection="1">
      <alignment vertical="center" wrapText="1"/>
      <protection hidden="1"/>
    </xf>
    <xf numFmtId="49" fontId="86" fillId="10" borderId="13" xfId="0" applyNumberFormat="1" applyFont="1" applyFill="1" applyBorder="1" applyAlignment="1" applyProtection="1">
      <alignment horizontal="center" vertical="center"/>
      <protection hidden="1"/>
    </xf>
    <xf numFmtId="49" fontId="86" fillId="6" borderId="14" xfId="0" applyNumberFormat="1" applyFont="1" applyFill="1" applyBorder="1" applyAlignment="1" applyProtection="1">
      <alignment horizontal="center" vertical="center"/>
      <protection hidden="1"/>
    </xf>
    <xf numFmtId="49" fontId="86" fillId="21" borderId="14" xfId="0" applyNumberFormat="1" applyFont="1" applyFill="1" applyBorder="1" applyAlignment="1" applyProtection="1">
      <alignment horizontal="center" vertical="center"/>
      <protection hidden="1"/>
    </xf>
    <xf numFmtId="49" fontId="86" fillId="22" borderId="21" xfId="0" applyNumberFormat="1" applyFont="1" applyFill="1" applyBorder="1" applyAlignment="1" applyProtection="1">
      <alignment horizontal="center" vertical="center"/>
      <protection hidden="1"/>
    </xf>
    <xf numFmtId="49" fontId="87" fillId="0" borderId="90" xfId="0" applyNumberFormat="1" applyFont="1" applyBorder="1" applyAlignment="1" applyProtection="1">
      <alignment horizontal="center" vertical="center" wrapText="1"/>
      <protection hidden="1"/>
    </xf>
    <xf numFmtId="190" fontId="88" fillId="10" borderId="170" xfId="0" applyNumberFormat="1" applyFont="1" applyFill="1" applyBorder="1" applyAlignment="1" applyProtection="1">
      <alignment horizontal="center" vertical="center" wrapText="1"/>
      <protection hidden="1"/>
    </xf>
    <xf numFmtId="190" fontId="88" fillId="6" borderId="2" xfId="0" applyNumberFormat="1" applyFont="1" applyFill="1" applyBorder="1" applyAlignment="1" applyProtection="1">
      <alignment horizontal="center" vertical="center" wrapText="1"/>
      <protection hidden="1"/>
    </xf>
    <xf numFmtId="190" fontId="88" fillId="21" borderId="2" xfId="0" applyNumberFormat="1" applyFont="1" applyFill="1" applyBorder="1" applyAlignment="1" applyProtection="1">
      <alignment horizontal="center" vertical="center" wrapText="1"/>
      <protection hidden="1"/>
    </xf>
    <xf numFmtId="190" fontId="88" fillId="22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90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wrapText="1"/>
    </xf>
    <xf numFmtId="49" fontId="87" fillId="0" borderId="89" xfId="0" applyNumberFormat="1" applyFont="1" applyBorder="1" applyAlignment="1" applyProtection="1">
      <alignment horizontal="center" vertical="center"/>
      <protection hidden="1"/>
    </xf>
    <xf numFmtId="190" fontId="88" fillId="10" borderId="101" xfId="0" applyNumberFormat="1" applyFont="1" applyFill="1" applyBorder="1" applyAlignment="1" applyProtection="1">
      <alignment horizontal="center" vertical="center" wrapText="1"/>
      <protection hidden="1"/>
    </xf>
    <xf numFmtId="190" fontId="88" fillId="6" borderId="4" xfId="0" applyNumberFormat="1" applyFont="1" applyFill="1" applyBorder="1" applyAlignment="1" applyProtection="1">
      <alignment horizontal="center" vertical="center" wrapText="1"/>
      <protection hidden="1"/>
    </xf>
    <xf numFmtId="190" fontId="89" fillId="21" borderId="4" xfId="0" applyNumberFormat="1" applyFont="1" applyFill="1" applyBorder="1" applyAlignment="1" applyProtection="1">
      <alignment horizontal="center" vertical="center" wrapText="1"/>
      <protection hidden="1"/>
    </xf>
    <xf numFmtId="190" fontId="89" fillId="2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94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49" fontId="87" fillId="0" borderId="80" xfId="0" applyNumberFormat="1" applyFont="1" applyBorder="1" applyAlignment="1" applyProtection="1">
      <alignment horizontal="center" vertical="center"/>
      <protection hidden="1"/>
    </xf>
    <xf numFmtId="190" fontId="88" fillId="10" borderId="168" xfId="0" applyNumberFormat="1" applyFont="1" applyFill="1" applyBorder="1" applyAlignment="1" applyProtection="1">
      <alignment horizontal="center" vertical="center" wrapText="1"/>
      <protection hidden="1"/>
    </xf>
    <xf numFmtId="190" fontId="88" fillId="6" borderId="12" xfId="0" applyNumberFormat="1" applyFont="1" applyFill="1" applyBorder="1" applyAlignment="1" applyProtection="1">
      <alignment horizontal="center" vertical="center" wrapText="1"/>
      <protection hidden="1"/>
    </xf>
    <xf numFmtId="190" fontId="89" fillId="21" borderId="12" xfId="0" applyNumberFormat="1" applyFont="1" applyFill="1" applyBorder="1" applyAlignment="1" applyProtection="1">
      <alignment horizontal="center" vertical="center" wrapText="1"/>
      <protection hidden="1"/>
    </xf>
    <xf numFmtId="190" fontId="89" fillId="22" borderId="20" xfId="0" applyNumberFormat="1" applyFont="1" applyFill="1" applyBorder="1" applyAlignment="1" applyProtection="1">
      <alignment horizontal="center" vertical="center" wrapText="1"/>
      <protection hidden="1"/>
    </xf>
    <xf numFmtId="49" fontId="87" fillId="0" borderId="93" xfId="0" applyNumberFormat="1" applyFont="1" applyBorder="1" applyAlignment="1" applyProtection="1">
      <alignment horizontal="center" vertical="center"/>
      <protection hidden="1"/>
    </xf>
    <xf numFmtId="190" fontId="88" fillId="10" borderId="27" xfId="0" applyNumberFormat="1" applyFont="1" applyFill="1" applyBorder="1" applyAlignment="1" applyProtection="1">
      <alignment horizontal="center" vertical="center" wrapText="1"/>
      <protection hidden="1"/>
    </xf>
    <xf numFmtId="190" fontId="88" fillId="6" borderId="10" xfId="0" applyNumberFormat="1" applyFont="1" applyFill="1" applyBorder="1" applyAlignment="1" applyProtection="1">
      <alignment horizontal="center" vertical="center" wrapText="1"/>
      <protection hidden="1"/>
    </xf>
    <xf numFmtId="190" fontId="88" fillId="21" borderId="10" xfId="0" applyNumberFormat="1" applyFont="1" applyFill="1" applyBorder="1" applyAlignment="1" applyProtection="1">
      <alignment horizontal="center" vertical="center" wrapText="1"/>
      <protection hidden="1"/>
    </xf>
    <xf numFmtId="190" fontId="89" fillId="22" borderId="19" xfId="0" applyNumberFormat="1" applyFont="1" applyFill="1" applyBorder="1" applyAlignment="1" applyProtection="1">
      <alignment horizontal="center" vertical="center" wrapText="1"/>
      <protection hidden="1"/>
    </xf>
    <xf numFmtId="190" fontId="88" fillId="10" borderId="38" xfId="0" applyNumberFormat="1" applyFont="1" applyFill="1" applyBorder="1" applyAlignment="1" applyProtection="1">
      <alignment horizontal="center" vertical="center" wrapText="1"/>
      <protection hidden="1"/>
    </xf>
    <xf numFmtId="190" fontId="88" fillId="6" borderId="41" xfId="0" applyNumberFormat="1" applyFont="1" applyFill="1" applyBorder="1" applyAlignment="1" applyProtection="1">
      <alignment horizontal="center" vertical="center" wrapText="1"/>
      <protection hidden="1"/>
    </xf>
    <xf numFmtId="190" fontId="89" fillId="21" borderId="41" xfId="0" applyNumberFormat="1" applyFont="1" applyFill="1" applyBorder="1" applyAlignment="1" applyProtection="1">
      <alignment horizontal="center" vertical="center" wrapText="1"/>
      <protection hidden="1"/>
    </xf>
    <xf numFmtId="190" fontId="88" fillId="22" borderId="141" xfId="0" applyNumberFormat="1" applyFont="1" applyFill="1" applyBorder="1" applyAlignment="1" applyProtection="1">
      <alignment horizontal="center" vertical="center" wrapText="1"/>
      <protection hidden="1"/>
    </xf>
    <xf numFmtId="190" fontId="88" fillId="21" borderId="4" xfId="0" applyNumberFormat="1" applyFont="1" applyFill="1" applyBorder="1" applyAlignment="1" applyProtection="1">
      <alignment horizontal="center" vertical="center" wrapText="1"/>
      <protection hidden="1"/>
    </xf>
    <xf numFmtId="190" fontId="89" fillId="6" borderId="10" xfId="0" applyNumberFormat="1" applyFont="1" applyFill="1" applyBorder="1" applyAlignment="1" applyProtection="1">
      <alignment horizontal="center" vertical="center" wrapText="1"/>
      <protection hidden="1"/>
    </xf>
    <xf numFmtId="190" fontId="89" fillId="21" borderId="10" xfId="0" applyNumberFormat="1" applyFont="1" applyFill="1" applyBorder="1" applyAlignment="1" applyProtection="1">
      <alignment horizontal="center" vertical="center" wrapText="1"/>
      <protection hidden="1"/>
    </xf>
    <xf numFmtId="190" fontId="88" fillId="10" borderId="24" xfId="0" applyNumberFormat="1" applyFont="1" applyFill="1" applyBorder="1" applyAlignment="1" applyProtection="1">
      <alignment horizontal="center" vertical="center" wrapText="1"/>
      <protection hidden="1"/>
    </xf>
    <xf numFmtId="190" fontId="88" fillId="6" borderId="6" xfId="0" applyNumberFormat="1" applyFont="1" applyFill="1" applyBorder="1" applyAlignment="1" applyProtection="1">
      <alignment horizontal="center" vertical="center" wrapText="1"/>
      <protection hidden="1"/>
    </xf>
    <xf numFmtId="190" fontId="89" fillId="21" borderId="6" xfId="0" applyNumberFormat="1" applyFont="1" applyFill="1" applyBorder="1" applyAlignment="1" applyProtection="1">
      <alignment horizontal="center" vertical="center" wrapText="1"/>
      <protection hidden="1"/>
    </xf>
    <xf numFmtId="190" fontId="88" fillId="22" borderId="17" xfId="0" applyNumberFormat="1" applyFont="1" applyFill="1" applyBorder="1" applyAlignment="1" applyProtection="1">
      <alignment horizontal="center" vertical="center" wrapText="1"/>
      <protection hidden="1"/>
    </xf>
    <xf numFmtId="49" fontId="87" fillId="0" borderId="51" xfId="0" applyNumberFormat="1" applyFont="1" applyBorder="1" applyAlignment="1" applyProtection="1">
      <alignment horizontal="center" vertical="center" wrapText="1"/>
      <protection hidden="1"/>
    </xf>
    <xf numFmtId="190" fontId="88" fillId="10" borderId="171" xfId="0" applyNumberFormat="1" applyFont="1" applyFill="1" applyBorder="1" applyAlignment="1" applyProtection="1">
      <alignment horizontal="center" vertical="center" wrapText="1"/>
      <protection hidden="1"/>
    </xf>
    <xf numFmtId="190" fontId="88" fillId="6" borderId="171" xfId="0" applyNumberFormat="1" applyFont="1" applyFill="1" applyBorder="1" applyAlignment="1" applyProtection="1">
      <alignment horizontal="center" vertical="center" wrapText="1"/>
      <protection hidden="1"/>
    </xf>
    <xf numFmtId="190" fontId="88" fillId="21" borderId="8" xfId="0" applyNumberFormat="1" applyFont="1" applyFill="1" applyBorder="1" applyAlignment="1" applyProtection="1">
      <alignment horizontal="center" vertical="center" wrapText="1"/>
      <protection hidden="1"/>
    </xf>
    <xf numFmtId="190" fontId="88" fillId="22" borderId="18" xfId="0" applyNumberFormat="1" applyFont="1" applyFill="1" applyBorder="1" applyAlignment="1" applyProtection="1">
      <alignment horizontal="center" vertical="center" wrapText="1"/>
      <protection hidden="1"/>
    </xf>
    <xf numFmtId="49" fontId="87" fillId="0" borderId="85" xfId="0" applyNumberFormat="1" applyFont="1" applyBorder="1" applyAlignment="1" applyProtection="1">
      <alignment horizontal="center" vertical="center" wrapText="1"/>
      <protection hidden="1"/>
    </xf>
    <xf numFmtId="190" fontId="88" fillId="6" borderId="8" xfId="0" applyNumberFormat="1" applyFont="1" applyFill="1" applyBorder="1" applyAlignment="1" applyProtection="1">
      <alignment horizontal="center" vertical="center" wrapText="1"/>
      <protection hidden="1"/>
    </xf>
    <xf numFmtId="49" fontId="87" fillId="0" borderId="84" xfId="0" applyNumberFormat="1" applyFont="1" applyBorder="1" applyAlignment="1" applyProtection="1">
      <alignment horizontal="center" vertical="center" wrapText="1"/>
      <protection hidden="1"/>
    </xf>
    <xf numFmtId="190" fontId="88" fillId="6" borderId="85" xfId="0" applyNumberFormat="1" applyFont="1" applyFill="1" applyBorder="1" applyAlignment="1" applyProtection="1">
      <alignment horizontal="center" vertical="center" wrapText="1"/>
      <protection hidden="1"/>
    </xf>
    <xf numFmtId="190" fontId="88" fillId="6" borderId="84" xfId="0" applyNumberFormat="1" applyFont="1" applyFill="1" applyBorder="1" applyAlignment="1" applyProtection="1">
      <alignment horizontal="center" vertical="center" wrapText="1"/>
      <protection hidden="1"/>
    </xf>
    <xf numFmtId="190" fontId="88" fillId="22" borderId="83" xfId="0" applyNumberFormat="1" applyFont="1" applyFill="1" applyBorder="1" applyAlignment="1" applyProtection="1">
      <alignment horizontal="center" vertical="center" wrapText="1"/>
      <protection hidden="1"/>
    </xf>
    <xf numFmtId="190" fontId="88" fillId="22" borderId="8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81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7" xfId="0" applyBorder="1"/>
    <xf numFmtId="0" fontId="0" fillId="10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96" fillId="0" borderId="0" xfId="0" applyFont="1" applyProtection="1">
      <protection hidden="1"/>
    </xf>
    <xf numFmtId="0" fontId="61" fillId="0" borderId="89" xfId="0" applyFont="1" applyBorder="1" applyAlignment="1">
      <alignment horizontal="left" vertical="center"/>
    </xf>
    <xf numFmtId="0" fontId="0" fillId="0" borderId="99" xfId="0" applyBorder="1" applyAlignment="1">
      <alignment horizontal="left" vertical="center"/>
    </xf>
    <xf numFmtId="0" fontId="0" fillId="0" borderId="111" xfId="0" applyBorder="1" applyAlignment="1">
      <alignment horizontal="left" vertical="center"/>
    </xf>
    <xf numFmtId="0" fontId="61" fillId="0" borderId="80" xfId="0" applyFont="1" applyBorder="1" applyAlignment="1">
      <alignment horizontal="left" vertical="center"/>
    </xf>
    <xf numFmtId="0" fontId="0" fillId="0" borderId="124" xfId="0" applyBorder="1" applyAlignment="1">
      <alignment horizontal="left" vertical="center"/>
    </xf>
    <xf numFmtId="0" fontId="0" fillId="0" borderId="139" xfId="0" applyBorder="1" applyAlignment="1">
      <alignment horizontal="left" vertical="center"/>
    </xf>
    <xf numFmtId="0" fontId="61" fillId="0" borderId="93" xfId="0" applyFont="1" applyBorder="1" applyAlignment="1">
      <alignment horizontal="left" vertical="center"/>
    </xf>
    <xf numFmtId="0" fontId="0" fillId="0" borderId="85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106" xfId="0" applyBorder="1" applyAlignment="1">
      <alignment horizontal="left" vertical="center"/>
    </xf>
    <xf numFmtId="0" fontId="0" fillId="0" borderId="117" xfId="0" applyBorder="1" applyAlignment="1">
      <alignment horizontal="left" vertical="center"/>
    </xf>
    <xf numFmtId="0" fontId="0" fillId="0" borderId="105" xfId="0" applyBorder="1" applyAlignment="1">
      <alignment horizontal="left" vertical="center"/>
    </xf>
    <xf numFmtId="0" fontId="0" fillId="0" borderId="119" xfId="0" applyBorder="1" applyAlignment="1">
      <alignment horizontal="left" vertical="center"/>
    </xf>
    <xf numFmtId="189" fontId="0" fillId="0" borderId="99" xfId="0" applyNumberFormat="1" applyBorder="1" applyAlignment="1">
      <alignment horizontal="left" vertical="center"/>
    </xf>
    <xf numFmtId="189" fontId="0" fillId="0" borderId="111" xfId="0" applyNumberFormat="1" applyBorder="1" applyAlignment="1">
      <alignment horizontal="left" vertical="center"/>
    </xf>
    <xf numFmtId="176" fontId="0" fillId="6" borderId="99" xfId="0" applyNumberFormat="1" applyFill="1" applyBorder="1" applyAlignment="1">
      <alignment horizontal="left" vertical="center"/>
    </xf>
    <xf numFmtId="0" fontId="0" fillId="6" borderId="111" xfId="0" applyFill="1" applyBorder="1" applyAlignment="1">
      <alignment horizontal="left" vertical="center"/>
    </xf>
    <xf numFmtId="176" fontId="0" fillId="6" borderId="124" xfId="0" applyNumberFormat="1" applyFill="1" applyBorder="1" applyAlignment="1">
      <alignment horizontal="left" vertical="center"/>
    </xf>
    <xf numFmtId="0" fontId="0" fillId="6" borderId="139" xfId="0" applyFill="1" applyBorder="1" applyAlignment="1">
      <alignment horizontal="left" vertical="center"/>
    </xf>
    <xf numFmtId="0" fontId="0" fillId="0" borderId="107" xfId="0" applyBorder="1" applyAlignment="1">
      <alignment horizontal="left" vertical="center"/>
    </xf>
    <xf numFmtId="0" fontId="0" fillId="0" borderId="118" xfId="0" applyBorder="1" applyAlignment="1">
      <alignment horizontal="left" vertical="center"/>
    </xf>
    <xf numFmtId="0" fontId="97" fillId="0" borderId="85" xfId="0" applyFont="1" applyBorder="1" applyAlignment="1">
      <alignment horizontal="left" vertical="center"/>
    </xf>
    <xf numFmtId="0" fontId="97" fillId="0" borderId="84" xfId="0" applyFont="1" applyBorder="1" applyAlignment="1">
      <alignment horizontal="left" vertical="center"/>
    </xf>
    <xf numFmtId="49" fontId="87" fillId="18" borderId="81" xfId="0" applyNumberFormat="1" applyFont="1" applyFill="1" applyBorder="1" applyAlignment="1" applyProtection="1" quotePrefix="1">
      <alignment vertical="center" wrapText="1"/>
      <protection hidden="1"/>
    </xf>
    <xf numFmtId="49" fontId="87" fillId="18" borderId="51" xfId="0" applyNumberFormat="1" applyFont="1" applyFill="1" applyBorder="1" applyAlignment="1" applyProtection="1" quotePrefix="1">
      <alignment vertical="center" wrapText="1"/>
      <protection hidden="1"/>
    </xf>
    <xf numFmtId="49" fontId="88" fillId="0" borderId="12" xfId="0" applyNumberFormat="1" applyFont="1" applyBorder="1" applyAlignment="1" applyProtection="1" quotePrefix="1">
      <alignment horizontal="center" vertical="center" wrapText="1"/>
      <protection hidden="1"/>
    </xf>
    <xf numFmtId="49" fontId="89" fillId="0" borderId="12" xfId="0" applyNumberFormat="1" applyFont="1" applyBorder="1" applyAlignment="1" applyProtection="1" quotePrefix="1">
      <alignment horizontal="center" vertical="center" wrapText="1"/>
      <protection hidden="1"/>
    </xf>
    <xf numFmtId="49" fontId="89" fillId="0" borderId="20" xfId="0" applyNumberFormat="1" applyFont="1" applyBorder="1" applyAlignment="1" applyProtection="1" quotePrefix="1">
      <alignment horizontal="center" vertical="center" wrapText="1"/>
      <protection hidden="1"/>
    </xf>
    <xf numFmtId="49" fontId="87" fillId="18" borderId="0" xfId="0" applyNumberFormat="1" applyFont="1" applyFill="1" applyAlignment="1" applyProtection="1" quotePrefix="1">
      <alignment vertical="center" wrapText="1"/>
      <protection hidden="1"/>
    </xf>
    <xf numFmtId="180" fontId="28" fillId="0" borderId="141" xfId="5" applyFont="1" applyFill="1" applyBorder="1" applyAlignment="1" quotePrefix="1">
      <alignment horizontal="center" vertical="center"/>
    </xf>
    <xf numFmtId="0" fontId="55" fillId="0" borderId="148" xfId="32" applyBorder="1" applyAlignment="1" quotePrefix="1">
      <alignment horizontal="left"/>
    </xf>
    <xf numFmtId="0" fontId="55" fillId="0" borderId="149" xfId="32" applyBorder="1" applyAlignment="1" quotePrefix="1">
      <alignment horizontal="left"/>
    </xf>
    <xf numFmtId="0" fontId="55" fillId="0" borderId="151" xfId="32" applyBorder="1" applyAlignment="1" quotePrefix="1">
      <alignment horizontal="left"/>
    </xf>
    <xf numFmtId="0" fontId="28" fillId="0" borderId="149" xfId="32" applyFont="1" applyBorder="1" quotePrefix="1"/>
    <xf numFmtId="0" fontId="0" fillId="12" borderId="41" xfId="0" applyFill="1" applyBorder="1" quotePrefix="1"/>
    <xf numFmtId="0" fontId="0" fillId="12" borderId="12" xfId="0" applyFill="1" applyBorder="1" quotePrefix="1"/>
    <xf numFmtId="0" fontId="28" fillId="12" borderId="156" xfId="32" applyFont="1" applyFill="1" applyBorder="1" quotePrefix="1"/>
    <xf numFmtId="0" fontId="10" fillId="0" borderId="8" xfId="0" applyFont="1" applyBorder="1" applyAlignment="1" quotePrefix="1">
      <alignment horizontal="right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Currency 4" xfId="44"/>
    <cellStyle name="Accent5" xfId="45" builtinId="45"/>
    <cellStyle name="40% - Accent5" xfId="46" builtinId="47"/>
    <cellStyle name="60% - Accent5" xfId="47" builtinId="48"/>
    <cellStyle name="Currency 3 2" xfId="48"/>
    <cellStyle name="Accent6" xfId="49" builtinId="49"/>
    <cellStyle name="40% - Accent6" xfId="50" builtinId="51"/>
    <cellStyle name="60% - Accent6" xfId="51" builtinId="52"/>
  </cellStyles>
  <dxfs count="9"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-0.249946592608417"/>
        </patternFill>
      </fill>
    </dxf>
    <dxf>
      <fill>
        <patternFill patternType="solid">
          <bgColor indexed="10"/>
        </patternFill>
      </fill>
    </dxf>
    <dxf>
      <font>
        <color theme="0"/>
      </font>
      <fill>
        <patternFill patternType="none"/>
      </fill>
    </dxf>
    <dxf>
      <font>
        <color rgb="FF00B050"/>
      </font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ProjectNam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46</xdr:row>
      <xdr:rowOff>0</xdr:rowOff>
    </xdr:to>
    <xdr:cxnSp>
      <xdr:nvCxnSpPr>
        <xdr:cNvPr id="2" name="Straight Connector 1"/>
        <xdr:cNvCxnSpPr/>
      </xdr:nvCxnSpPr>
      <xdr:spPr>
        <a:xfrm>
          <a:off x="10822940" y="0"/>
          <a:ext cx="0" cy="210121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  <a:effectLst>
          <a:outerShdw blurRad="38100" dist="12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4</xdr:col>
      <xdr:colOff>0</xdr:colOff>
      <xdr:row>5</xdr:row>
      <xdr:rowOff>0</xdr:rowOff>
    </xdr:from>
    <xdr:to>
      <xdr:col>4</xdr:col>
      <xdr:colOff>252000</xdr:colOff>
      <xdr:row>5</xdr:row>
      <xdr:rowOff>257174</xdr:rowOff>
    </xdr:to>
    <xdr:sp>
      <xdr:nvSpPr>
        <xdr:cNvPr id="3" name="TextBox 2"/>
        <xdr:cNvSpPr txBox="1"/>
      </xdr:nvSpPr>
      <xdr:spPr>
        <a:xfrm>
          <a:off x="8549005" y="2133600"/>
          <a:ext cx="251460" cy="256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0" bIns="0" rtlCol="0" anchor="ctr" anchorCtr="0"/>
        <a:lstStyle/>
        <a:p>
          <a:endParaRPr lang="en-GB" sz="1200" b="1">
            <a:latin typeface="Georgia" panose="02040502050405020303" pitchFamily="18" charset="0"/>
          </a:endParaRPr>
        </a:p>
      </xdr:txBody>
    </xdr:sp>
    <xdr:clientData/>
  </xdr:twoCellAnchor>
  <xdr:twoCellAnchor>
    <xdr:from>
      <xdr:col>2</xdr:col>
      <xdr:colOff>480390</xdr:colOff>
      <xdr:row>40</xdr:row>
      <xdr:rowOff>0</xdr:rowOff>
    </xdr:from>
    <xdr:to>
      <xdr:col>5</xdr:col>
      <xdr:colOff>0</xdr:colOff>
      <xdr:row>41</xdr:row>
      <xdr:rowOff>0</xdr:rowOff>
    </xdr:to>
    <xdr:sp>
      <xdr:nvSpPr>
        <xdr:cNvPr id="4" name="TextBox 3">
          <a:hlinkClick xmlns:r="http://schemas.openxmlformats.org/officeDocument/2006/relationships" r:id="rId1"/>
        </xdr:cNvPr>
        <xdr:cNvSpPr txBox="1"/>
      </xdr:nvSpPr>
      <xdr:spPr>
        <a:xfrm>
          <a:off x="5028565" y="18792825"/>
          <a:ext cx="5794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2</xdr:col>
      <xdr:colOff>2570726</xdr:colOff>
      <xdr:row>43</xdr:row>
      <xdr:rowOff>0</xdr:rowOff>
    </xdr:from>
    <xdr:to>
      <xdr:col>3</xdr:col>
      <xdr:colOff>1932550</xdr:colOff>
      <xdr:row>43</xdr:row>
      <xdr:rowOff>200025</xdr:rowOff>
    </xdr:to>
    <xdr:sp>
      <xdr:nvSpPr>
        <xdr:cNvPr id="5" name="TextBox 4"/>
        <xdr:cNvSpPr txBox="1"/>
      </xdr:nvSpPr>
      <xdr:spPr>
        <a:xfrm>
          <a:off x="6548755" y="19840575"/>
          <a:ext cx="193230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000" baseline="0"/>
            <a:t>Approved by</a:t>
          </a:r>
          <a:endParaRPr lang="en-NZ" sz="1000"/>
        </a:p>
      </xdr:txBody>
    </xdr:sp>
    <xdr:clientData/>
  </xdr:twoCellAnchor>
  <xdr:twoCellAnchor>
    <xdr:from>
      <xdr:col>2</xdr:col>
      <xdr:colOff>2571749</xdr:colOff>
      <xdr:row>42</xdr:row>
      <xdr:rowOff>0</xdr:rowOff>
    </xdr:from>
    <xdr:to>
      <xdr:col>3</xdr:col>
      <xdr:colOff>1933573</xdr:colOff>
      <xdr:row>42</xdr:row>
      <xdr:rowOff>176212</xdr:rowOff>
    </xdr:to>
    <xdr:sp>
      <xdr:nvSpPr>
        <xdr:cNvPr id="6" name="TextBox 5"/>
        <xdr:cNvSpPr txBox="1"/>
      </xdr:nvSpPr>
      <xdr:spPr>
        <a:xfrm>
          <a:off x="6548755" y="19316700"/>
          <a:ext cx="1932940" cy="175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000" baseline="0"/>
            <a:t>Prepared by</a:t>
          </a:r>
          <a:endParaRPr lang="en-NZ" sz="1000"/>
        </a:p>
      </xdr:txBody>
    </xdr:sp>
    <xdr:clientData/>
  </xdr:twoCellAnchor>
  <xdr:twoCellAnchor>
    <xdr:from>
      <xdr:col>2</xdr:col>
      <xdr:colOff>8162</xdr:colOff>
      <xdr:row>43</xdr:row>
      <xdr:rowOff>0</xdr:rowOff>
    </xdr:from>
    <xdr:to>
      <xdr:col>2</xdr:col>
      <xdr:colOff>1564819</xdr:colOff>
      <xdr:row>43</xdr:row>
      <xdr:rowOff>200025</xdr:rowOff>
    </xdr:to>
    <xdr:sp>
      <xdr:nvSpPr>
        <xdr:cNvPr id="7" name="TextBox 6"/>
        <xdr:cNvSpPr txBox="1"/>
      </xdr:nvSpPr>
      <xdr:spPr>
        <a:xfrm>
          <a:off x="4556125" y="19840575"/>
          <a:ext cx="155702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000"/>
            <a:t>Date</a:t>
          </a:r>
          <a:endParaRPr lang="en-NZ" sz="1000"/>
        </a:p>
      </xdr:txBody>
    </xdr:sp>
    <xdr:clientData/>
  </xdr:twoCellAnchor>
  <xdr:twoCellAnchor>
    <xdr:from>
      <xdr:col>2</xdr:col>
      <xdr:colOff>8162</xdr:colOff>
      <xdr:row>42</xdr:row>
      <xdr:rowOff>0</xdr:rowOff>
    </xdr:from>
    <xdr:to>
      <xdr:col>2</xdr:col>
      <xdr:colOff>1564819</xdr:colOff>
      <xdr:row>42</xdr:row>
      <xdr:rowOff>200025</xdr:rowOff>
    </xdr:to>
    <xdr:sp>
      <xdr:nvSpPr>
        <xdr:cNvPr id="8" name="TextBox 7"/>
        <xdr:cNvSpPr txBox="1"/>
      </xdr:nvSpPr>
      <xdr:spPr>
        <a:xfrm>
          <a:off x="4556125" y="19316700"/>
          <a:ext cx="155702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NZ" sz="1000"/>
            <a:t>Date</a:t>
          </a:r>
          <a:endParaRPr lang="en-NZ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114300</xdr:colOff>
      <xdr:row>79</xdr:row>
      <xdr:rowOff>28575</xdr:rowOff>
    </xdr:from>
    <xdr:to>
      <xdr:col>12</xdr:col>
      <xdr:colOff>0</xdr:colOff>
      <xdr:row>80</xdr:row>
      <xdr:rowOff>19050</xdr:rowOff>
    </xdr:to>
    <xdr:sp>
      <xdr:nvSpPr>
        <xdr:cNvPr id="2" name="Rectangle 43"/>
        <xdr:cNvSpPr>
          <a:spLocks noChangeArrowheads="1"/>
        </xdr:cNvSpPr>
      </xdr:nvSpPr>
      <xdr:spPr>
        <a:xfrm>
          <a:off x="714375" y="18695670"/>
          <a:ext cx="10722610" cy="371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>
                  <a:alpha val="50195"/>
                </a:srgbClr>
              </a:solidFill>
            </a14:hiddenFill>
          </a:ext>
        </a:extLst>
      </xdr:spPr>
    </xdr:sp>
    <xdr:clientData/>
  </xdr:twoCellAnchor>
  <xdr:twoCellAnchor>
    <xdr:from>
      <xdr:col>1</xdr:col>
      <xdr:colOff>232410</xdr:colOff>
      <xdr:row>15</xdr:row>
      <xdr:rowOff>9525</xdr:rowOff>
    </xdr:from>
    <xdr:to>
      <xdr:col>11</xdr:col>
      <xdr:colOff>118110</xdr:colOff>
      <xdr:row>16</xdr:row>
      <xdr:rowOff>9525</xdr:rowOff>
    </xdr:to>
    <xdr:sp>
      <xdr:nvSpPr>
        <xdr:cNvPr id="3" name="Rectangle 38"/>
        <xdr:cNvSpPr>
          <a:spLocks noChangeArrowheads="1"/>
        </xdr:cNvSpPr>
      </xdr:nvSpPr>
      <xdr:spPr>
        <a:xfrm>
          <a:off x="832485" y="4871085"/>
          <a:ext cx="1012253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219075</xdr:colOff>
      <xdr:row>17</xdr:row>
      <xdr:rowOff>9525</xdr:rowOff>
    </xdr:from>
    <xdr:to>
      <xdr:col>11</xdr:col>
      <xdr:colOff>95250</xdr:colOff>
      <xdr:row>17</xdr:row>
      <xdr:rowOff>342900</xdr:rowOff>
    </xdr:to>
    <xdr:sp>
      <xdr:nvSpPr>
        <xdr:cNvPr id="4" name="Rectangle 39"/>
        <xdr:cNvSpPr>
          <a:spLocks noChangeArrowheads="1"/>
        </xdr:cNvSpPr>
      </xdr:nvSpPr>
      <xdr:spPr>
        <a:xfrm>
          <a:off x="819150" y="5242560"/>
          <a:ext cx="1011301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34"/>
  <sheetViews>
    <sheetView workbookViewId="0">
      <selection activeCell="A20" sqref="A18:B23"/>
    </sheetView>
  </sheetViews>
  <sheetFormatPr defaultColWidth="9" defaultRowHeight="15" outlineLevelCol="5"/>
  <cols>
    <col min="2" max="2" width="46" customWidth="1"/>
    <col min="3" max="3" width="20.552380952381" customWidth="1"/>
    <col min="4" max="4" width="18.8857142857143" customWidth="1"/>
  </cols>
  <sheetData>
    <row r="1" ht="15.75"/>
    <row r="2" spans="2:4">
      <c r="B2" s="1158" t="s">
        <v>0</v>
      </c>
      <c r="C2" s="1159"/>
      <c r="D2" s="1160"/>
    </row>
    <row r="3" ht="15.75" spans="2:4">
      <c r="B3" s="1161"/>
      <c r="C3" s="1162"/>
      <c r="D3" s="1163"/>
    </row>
    <row r="4" ht="16.5" spans="2:6">
      <c r="B4" s="1164" t="s">
        <v>1</v>
      </c>
      <c r="C4" s="1165"/>
      <c r="D4" s="1166"/>
      <c r="F4" t="s">
        <v>2</v>
      </c>
    </row>
    <row r="5" spans="2:4">
      <c r="B5" s="1158" t="s">
        <v>3</v>
      </c>
      <c r="C5" s="1159"/>
      <c r="D5" s="1160"/>
    </row>
    <row r="6" spans="2:4">
      <c r="B6" s="1164"/>
      <c r="C6" s="1167"/>
      <c r="D6" s="1168"/>
    </row>
    <row r="7" spans="2:4">
      <c r="B7" s="1164"/>
      <c r="C7" s="1169"/>
      <c r="D7" s="1170"/>
    </row>
    <row r="8" ht="15.75" spans="2:4">
      <c r="B8" s="1161"/>
      <c r="C8" s="1162"/>
      <c r="D8" s="1163"/>
    </row>
    <row r="9" spans="2:4">
      <c r="B9" s="1158" t="s">
        <v>4</v>
      </c>
      <c r="C9" s="1159"/>
      <c r="D9" s="1160"/>
    </row>
    <row r="10" ht="15.75" spans="2:4">
      <c r="B10" s="1161"/>
      <c r="C10" s="1162"/>
      <c r="D10" s="1163"/>
    </row>
    <row r="11" ht="16.5" spans="2:4">
      <c r="B11" s="1158" t="s">
        <v>5</v>
      </c>
      <c r="C11" s="1171"/>
      <c r="D11" s="1172"/>
    </row>
    <row r="12" spans="2:4">
      <c r="B12" s="1158" t="s">
        <v>6</v>
      </c>
      <c r="C12" s="1173"/>
      <c r="D12" s="1174"/>
    </row>
    <row r="13" ht="15.75" spans="2:4">
      <c r="B13" s="1161"/>
      <c r="C13" s="1175"/>
      <c r="D13" s="1176"/>
    </row>
    <row r="14" spans="2:4">
      <c r="B14" s="1158" t="s">
        <v>7</v>
      </c>
      <c r="C14" s="1159"/>
      <c r="D14" s="1160"/>
    </row>
    <row r="15" spans="2:4">
      <c r="B15" s="1164"/>
      <c r="C15" s="1167"/>
      <c r="D15" s="1168"/>
    </row>
    <row r="16" ht="15.75" spans="2:4">
      <c r="B16" s="1164"/>
      <c r="C16" s="1177"/>
      <c r="D16" s="1178"/>
    </row>
    <row r="17" ht="15.75" spans="2:4">
      <c r="B17" s="1161"/>
      <c r="C17" s="1179"/>
      <c r="D17" s="1180"/>
    </row>
    <row r="18" spans="2:4">
      <c r="B18" s="1158" t="s">
        <v>8</v>
      </c>
      <c r="C18" s="1159"/>
      <c r="D18" s="1160"/>
    </row>
    <row r="19" spans="2:4">
      <c r="B19" s="1164"/>
      <c r="C19" s="1167"/>
      <c r="D19" s="1168"/>
    </row>
    <row r="20" spans="2:4">
      <c r="B20" s="1164"/>
      <c r="C20" s="1167"/>
      <c r="D20" s="1168"/>
    </row>
    <row r="21" spans="2:4">
      <c r="B21" s="1164"/>
      <c r="C21" s="1167"/>
      <c r="D21" s="1168"/>
    </row>
    <row r="22" spans="2:4">
      <c r="B22" s="1164"/>
      <c r="C22" s="1169"/>
      <c r="D22" s="1170"/>
    </row>
    <row r="23" ht="15.75" spans="2:4">
      <c r="B23" s="1161"/>
      <c r="C23" s="1162"/>
      <c r="D23" s="1163"/>
    </row>
    <row r="24" spans="2:4">
      <c r="B24" s="1158" t="s">
        <v>9</v>
      </c>
      <c r="C24" s="1159"/>
      <c r="D24" s="1160"/>
    </row>
    <row r="25" ht="15.75" spans="2:4">
      <c r="B25" s="1161"/>
      <c r="C25" s="1162"/>
      <c r="D25" s="1163"/>
    </row>
    <row r="26" spans="2:4">
      <c r="B26" s="1158" t="s">
        <v>10</v>
      </c>
      <c r="C26" s="1159"/>
      <c r="D26" s="1160"/>
    </row>
    <row r="27" spans="2:4">
      <c r="B27" s="1164"/>
      <c r="C27" s="1167"/>
      <c r="D27" s="1168"/>
    </row>
    <row r="28" ht="15.75" spans="2:4">
      <c r="B28" s="1161"/>
      <c r="C28" s="1162"/>
      <c r="D28" s="1163"/>
    </row>
    <row r="29" spans="2:4">
      <c r="B29" s="1158" t="s">
        <v>11</v>
      </c>
      <c r="C29" s="1159"/>
      <c r="D29" s="1160"/>
    </row>
    <row r="30" ht="15.75" spans="2:4">
      <c r="B30" s="1161"/>
      <c r="C30" s="1162"/>
      <c r="D30" s="1163"/>
    </row>
    <row r="31" spans="2:4">
      <c r="B31" s="1158" t="s">
        <v>12</v>
      </c>
      <c r="C31" s="1159"/>
      <c r="D31" s="1160"/>
    </row>
    <row r="32" ht="15.75" spans="2:4">
      <c r="B32" s="1161"/>
      <c r="C32" s="1162"/>
      <c r="D32" s="1163"/>
    </row>
    <row r="33" spans="2:4">
      <c r="B33" s="1158" t="s">
        <v>13</v>
      </c>
      <c r="C33" s="1159"/>
      <c r="D33" s="1160"/>
    </row>
    <row r="34" ht="15.75" spans="2:4">
      <c r="B34" s="1161"/>
      <c r="C34" s="1162"/>
      <c r="D34" s="1163"/>
    </row>
  </sheetData>
  <mergeCells count="44"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2:B3"/>
    <mergeCell ref="B5:B8"/>
    <mergeCell ref="B9:B10"/>
    <mergeCell ref="B12:B13"/>
    <mergeCell ref="B14:B17"/>
    <mergeCell ref="B18:B23"/>
    <mergeCell ref="B24:B25"/>
    <mergeCell ref="B26:B28"/>
    <mergeCell ref="B29:B30"/>
    <mergeCell ref="B31:B32"/>
    <mergeCell ref="B33:B3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opLeftCell="A17" workbookViewId="0">
      <selection activeCell="A20" sqref="A20:J20"/>
    </sheetView>
  </sheetViews>
  <sheetFormatPr defaultColWidth="9" defaultRowHeight="15"/>
  <cols>
    <col min="1" max="1" width="10.4380952380952" customWidth="1"/>
    <col min="2" max="2" width="16.7809523809524" customWidth="1"/>
    <col min="3" max="3" width="9.78095238095238" customWidth="1"/>
    <col min="4" max="4" width="12.2190476190476" customWidth="1"/>
    <col min="5" max="5" width="5.55238095238095" customWidth="1"/>
    <col min="7" max="7" width="12.4380952380952" customWidth="1"/>
    <col min="9" max="9" width="12.4380952380952" customWidth="1"/>
    <col min="10" max="10" width="14.2190476190476" customWidth="1"/>
  </cols>
  <sheetData>
    <row r="1" ht="15.75"/>
    <row r="2" spans="1:10">
      <c r="A2" s="263" t="s">
        <v>428</v>
      </c>
      <c r="B2" s="264"/>
      <c r="C2" s="264"/>
      <c r="D2" s="264"/>
      <c r="E2" s="264"/>
      <c r="F2" s="264"/>
      <c r="G2" s="265"/>
      <c r="H2" s="266" t="s">
        <v>429</v>
      </c>
      <c r="I2" s="264"/>
      <c r="J2" s="338"/>
    </row>
    <row r="3" spans="1:10">
      <c r="A3" s="267" t="s">
        <v>430</v>
      </c>
      <c r="B3" s="73"/>
      <c r="C3" s="268"/>
      <c r="D3" s="73"/>
      <c r="E3" s="73"/>
      <c r="F3" s="73"/>
      <c r="G3" s="74"/>
      <c r="H3" s="269" t="s">
        <v>431</v>
      </c>
      <c r="I3" s="339"/>
      <c r="J3" s="340" t="s">
        <v>432</v>
      </c>
    </row>
    <row r="4" spans="1:10">
      <c r="A4" s="267" t="s">
        <v>433</v>
      </c>
      <c r="B4" s="73"/>
      <c r="C4" s="268"/>
      <c r="D4" s="73"/>
      <c r="E4" s="73"/>
      <c r="F4" s="73"/>
      <c r="G4" s="74"/>
      <c r="H4" s="270" t="s">
        <v>434</v>
      </c>
      <c r="I4" s="341"/>
      <c r="J4" s="342" t="s">
        <v>432</v>
      </c>
    </row>
    <row r="5" spans="1:10">
      <c r="A5" s="271" t="s">
        <v>435</v>
      </c>
      <c r="B5" s="272"/>
      <c r="C5" s="273"/>
      <c r="D5" s="272"/>
      <c r="E5" s="274"/>
      <c r="F5" s="275"/>
      <c r="G5" s="276"/>
      <c r="H5" s="277" t="s">
        <v>436</v>
      </c>
      <c r="I5" s="343"/>
      <c r="J5" s="344"/>
    </row>
    <row r="6" spans="1:10">
      <c r="A6" s="278" t="s">
        <v>437</v>
      </c>
      <c r="B6" s="279"/>
      <c r="C6" s="279"/>
      <c r="D6" s="279"/>
      <c r="E6" s="279"/>
      <c r="F6" s="279"/>
      <c r="G6" s="280"/>
      <c r="H6" s="281" t="s">
        <v>438</v>
      </c>
      <c r="I6" s="279"/>
      <c r="J6" s="345"/>
    </row>
    <row r="7" ht="16.5" customHeight="1" spans="1:10">
      <c r="A7" s="282" t="s">
        <v>439</v>
      </c>
      <c r="B7" s="283"/>
      <c r="C7" s="283"/>
      <c r="D7" s="283"/>
      <c r="E7" s="283"/>
      <c r="F7" s="283"/>
      <c r="G7" s="284"/>
      <c r="H7" s="285"/>
      <c r="I7" s="346"/>
      <c r="J7" s="347"/>
    </row>
    <row r="8" spans="1:10">
      <c r="A8" s="286"/>
      <c r="B8" s="287"/>
      <c r="C8" s="287"/>
      <c r="D8" s="287"/>
      <c r="E8" s="287"/>
      <c r="F8" s="287"/>
      <c r="G8" s="288"/>
      <c r="H8" s="289"/>
      <c r="I8" s="348"/>
      <c r="J8" s="349"/>
    </row>
    <row r="9" spans="1:10">
      <c r="A9" s="286"/>
      <c r="B9" s="287"/>
      <c r="C9" s="287"/>
      <c r="D9" s="287"/>
      <c r="E9" s="287"/>
      <c r="F9" s="287"/>
      <c r="G9" s="288"/>
      <c r="H9" s="289"/>
      <c r="I9" s="348"/>
      <c r="J9" s="349"/>
    </row>
    <row r="10" spans="1:10">
      <c r="A10" s="286"/>
      <c r="B10" s="287"/>
      <c r="C10" s="287"/>
      <c r="D10" s="287"/>
      <c r="E10" s="287"/>
      <c r="F10" s="287"/>
      <c r="G10" s="288"/>
      <c r="H10" s="289"/>
      <c r="I10" s="348"/>
      <c r="J10" s="349"/>
    </row>
    <row r="11" spans="1:10">
      <c r="A11" s="267" t="s">
        <v>440</v>
      </c>
      <c r="B11" s="73"/>
      <c r="C11" s="290"/>
      <c r="D11" s="291"/>
      <c r="E11" s="291"/>
      <c r="F11" s="291"/>
      <c r="G11" s="292"/>
      <c r="H11" s="289"/>
      <c r="I11" s="348"/>
      <c r="J11" s="349"/>
    </row>
    <row r="12" spans="1:10">
      <c r="A12" s="293" t="s">
        <v>441</v>
      </c>
      <c r="B12" s="294"/>
      <c r="C12" s="294"/>
      <c r="D12" s="294"/>
      <c r="E12" s="294"/>
      <c r="F12" s="294"/>
      <c r="G12" s="294"/>
      <c r="H12" s="294"/>
      <c r="I12" s="294"/>
      <c r="J12" s="350"/>
    </row>
    <row r="13" spans="1:10">
      <c r="A13" s="271" t="s">
        <v>442</v>
      </c>
      <c r="B13" s="295"/>
      <c r="C13" s="296"/>
      <c r="D13" s="296"/>
      <c r="E13" s="296"/>
      <c r="F13" s="297" t="s">
        <v>443</v>
      </c>
      <c r="G13" s="298"/>
      <c r="H13" s="297" t="s">
        <v>444</v>
      </c>
      <c r="I13" s="298"/>
      <c r="J13" s="351"/>
    </row>
    <row r="14" spans="1:10">
      <c r="A14" s="271" t="s">
        <v>442</v>
      </c>
      <c r="B14" s="295"/>
      <c r="C14" s="296"/>
      <c r="D14" s="296"/>
      <c r="E14" s="296"/>
      <c r="F14" s="297" t="s">
        <v>443</v>
      </c>
      <c r="G14" s="298"/>
      <c r="H14" s="297" t="s">
        <v>444</v>
      </c>
      <c r="I14" s="309"/>
      <c r="J14" s="351"/>
    </row>
    <row r="15" spans="1:10">
      <c r="A15" s="278" t="s">
        <v>445</v>
      </c>
      <c r="B15" s="279"/>
      <c r="C15" s="279"/>
      <c r="D15" s="279"/>
      <c r="E15" s="279"/>
      <c r="F15" s="279"/>
      <c r="G15" s="279"/>
      <c r="H15" s="294"/>
      <c r="I15" s="294"/>
      <c r="J15" s="345"/>
    </row>
    <row r="16" spans="1:10">
      <c r="A16" s="267" t="s">
        <v>446</v>
      </c>
      <c r="B16" s="73"/>
      <c r="C16" s="299"/>
      <c r="D16" s="300"/>
      <c r="E16" s="300"/>
      <c r="F16" s="301"/>
      <c r="G16" s="302"/>
      <c r="H16" s="303"/>
      <c r="I16" s="352"/>
      <c r="J16" s="353"/>
    </row>
    <row r="17" spans="1:10">
      <c r="A17" s="304"/>
      <c r="B17" s="305" t="s">
        <v>442</v>
      </c>
      <c r="C17" s="306"/>
      <c r="D17" s="306"/>
      <c r="E17" s="307"/>
      <c r="F17" s="308" t="s">
        <v>447</v>
      </c>
      <c r="G17" s="309"/>
      <c r="H17" s="308" t="s">
        <v>448</v>
      </c>
      <c r="I17" s="354"/>
      <c r="J17" s="355"/>
    </row>
    <row r="18" spans="1:10">
      <c r="A18" s="267" t="s">
        <v>449</v>
      </c>
      <c r="B18" s="73"/>
      <c r="C18" s="299"/>
      <c r="D18" s="33"/>
      <c r="E18" s="33"/>
      <c r="F18" s="308" t="s">
        <v>447</v>
      </c>
      <c r="G18" s="310"/>
      <c r="H18" s="310"/>
      <c r="I18" s="315"/>
      <c r="J18" s="356"/>
    </row>
    <row r="19" spans="1:10">
      <c r="A19" s="304"/>
      <c r="B19" s="305" t="s">
        <v>442</v>
      </c>
      <c r="C19" s="306"/>
      <c r="D19" s="306"/>
      <c r="E19" s="307"/>
      <c r="F19" s="308" t="s">
        <v>447</v>
      </c>
      <c r="G19" s="311"/>
      <c r="H19" s="312" t="s">
        <v>448</v>
      </c>
      <c r="I19" s="357"/>
      <c r="J19" s="355"/>
    </row>
    <row r="20" spans="1:10">
      <c r="A20" s="278" t="s">
        <v>450</v>
      </c>
      <c r="B20" s="279"/>
      <c r="C20" s="279"/>
      <c r="D20" s="279"/>
      <c r="E20" s="279"/>
      <c r="F20" s="279"/>
      <c r="G20" s="279"/>
      <c r="H20" s="279"/>
      <c r="I20" s="279"/>
      <c r="J20" s="345"/>
    </row>
    <row r="21" spans="1:10">
      <c r="A21" s="313" t="s">
        <v>451</v>
      </c>
      <c r="B21" s="314"/>
      <c r="C21" s="314"/>
      <c r="D21" s="314"/>
      <c r="E21" s="314"/>
      <c r="F21" s="308"/>
      <c r="G21" s="315"/>
      <c r="H21" s="308"/>
      <c r="I21" s="352"/>
      <c r="J21" s="353"/>
    </row>
    <row r="22" spans="1:10">
      <c r="A22" s="304"/>
      <c r="B22" s="316"/>
      <c r="C22" s="316"/>
      <c r="D22" s="316"/>
      <c r="E22" s="316"/>
      <c r="F22" s="308" t="s">
        <v>447</v>
      </c>
      <c r="G22" s="315"/>
      <c r="H22" s="308" t="s">
        <v>448</v>
      </c>
      <c r="I22" s="357"/>
      <c r="J22" s="355"/>
    </row>
    <row r="23" spans="1:10">
      <c r="A23" s="267" t="s">
        <v>452</v>
      </c>
      <c r="B23" s="73"/>
      <c r="C23" s="299"/>
      <c r="D23" s="33"/>
      <c r="E23" s="33"/>
      <c r="F23" s="308"/>
      <c r="G23" s="315"/>
      <c r="H23" s="308"/>
      <c r="I23" s="358"/>
      <c r="J23" s="356"/>
    </row>
    <row r="24" spans="1:10">
      <c r="A24" s="304"/>
      <c r="B24" s="305" t="s">
        <v>442</v>
      </c>
      <c r="C24" s="317"/>
      <c r="D24" s="307"/>
      <c r="E24" s="307"/>
      <c r="F24" s="308" t="s">
        <v>447</v>
      </c>
      <c r="G24" s="315"/>
      <c r="H24" s="308" t="s">
        <v>448</v>
      </c>
      <c r="I24" s="311"/>
      <c r="J24" s="355"/>
    </row>
    <row r="25" spans="1:10">
      <c r="A25" s="267" t="s">
        <v>453</v>
      </c>
      <c r="B25" s="73"/>
      <c r="C25" s="299"/>
      <c r="D25" s="33"/>
      <c r="E25" s="33"/>
      <c r="F25" s="308"/>
      <c r="G25" s="315"/>
      <c r="H25" s="308"/>
      <c r="I25" s="315"/>
      <c r="J25" s="356"/>
    </row>
    <row r="26" spans="1:10">
      <c r="A26" s="304"/>
      <c r="B26" s="305" t="s">
        <v>442</v>
      </c>
      <c r="C26" s="317"/>
      <c r="D26" s="307"/>
      <c r="E26" s="307"/>
      <c r="F26" s="308" t="s">
        <v>447</v>
      </c>
      <c r="G26" s="315"/>
      <c r="H26" s="308" t="s">
        <v>448</v>
      </c>
      <c r="I26" s="311"/>
      <c r="J26" s="355"/>
    </row>
    <row r="27" spans="1:10">
      <c r="A27" s="267" t="s">
        <v>454</v>
      </c>
      <c r="B27" s="73"/>
      <c r="C27" s="299"/>
      <c r="D27" s="33"/>
      <c r="E27" s="33"/>
      <c r="F27" s="308"/>
      <c r="G27" s="315"/>
      <c r="H27" s="308"/>
      <c r="I27" s="358"/>
      <c r="J27" s="356"/>
    </row>
    <row r="28" spans="1:10">
      <c r="A28" s="304"/>
      <c r="B28" s="305" t="s">
        <v>442</v>
      </c>
      <c r="C28" s="317"/>
      <c r="D28" s="307"/>
      <c r="E28" s="307"/>
      <c r="F28" s="308" t="s">
        <v>447</v>
      </c>
      <c r="G28" s="315"/>
      <c r="H28" s="308" t="s">
        <v>448</v>
      </c>
      <c r="I28" s="359"/>
      <c r="J28" s="355"/>
    </row>
    <row r="29" spans="1:10">
      <c r="A29" s="267" t="s">
        <v>455</v>
      </c>
      <c r="B29" s="73"/>
      <c r="C29" s="299"/>
      <c r="D29" s="33"/>
      <c r="E29" s="33"/>
      <c r="F29" s="308"/>
      <c r="G29" s="315"/>
      <c r="H29" s="308"/>
      <c r="I29" s="358"/>
      <c r="J29" s="356"/>
    </row>
    <row r="30" spans="1:10">
      <c r="A30" s="271"/>
      <c r="B30" s="274" t="s">
        <v>442</v>
      </c>
      <c r="C30" s="272"/>
      <c r="D30" s="272"/>
      <c r="E30" s="272"/>
      <c r="F30" s="308" t="s">
        <v>447</v>
      </c>
      <c r="G30" s="315"/>
      <c r="H30" s="308" t="s">
        <v>448</v>
      </c>
      <c r="I30" s="298"/>
      <c r="J30" s="351"/>
    </row>
    <row r="31" spans="1:10">
      <c r="A31" s="278" t="s">
        <v>456</v>
      </c>
      <c r="B31" s="279"/>
      <c r="C31" s="279"/>
      <c r="D31" s="279"/>
      <c r="E31" s="279"/>
      <c r="F31" s="279"/>
      <c r="G31" s="279"/>
      <c r="H31" s="279"/>
      <c r="I31" s="279"/>
      <c r="J31" s="345"/>
    </row>
    <row r="32" spans="1:10">
      <c r="A32" s="313"/>
      <c r="B32" s="61"/>
      <c r="C32" s="318"/>
      <c r="D32" s="300"/>
      <c r="E32" s="300"/>
      <c r="F32" s="301"/>
      <c r="G32" s="61"/>
      <c r="H32" s="61"/>
      <c r="I32" s="61"/>
      <c r="J32" s="353"/>
    </row>
    <row r="33" spans="1:10">
      <c r="A33" s="267"/>
      <c r="B33" s="299" t="s">
        <v>442</v>
      </c>
      <c r="C33" s="268"/>
      <c r="D33" s="73"/>
      <c r="E33" s="73"/>
      <c r="F33" s="308" t="s">
        <v>457</v>
      </c>
      <c r="G33" s="309"/>
      <c r="H33" s="315"/>
      <c r="I33" s="73"/>
      <c r="J33" s="356"/>
    </row>
    <row r="34" spans="1:10">
      <c r="A34" s="267"/>
      <c r="B34" s="73"/>
      <c r="C34" s="73"/>
      <c r="D34" s="73"/>
      <c r="E34" s="73"/>
      <c r="F34" s="308"/>
      <c r="G34" s="319"/>
      <c r="H34" s="308"/>
      <c r="I34" s="358"/>
      <c r="J34" s="360"/>
    </row>
    <row r="35" spans="1:10">
      <c r="A35" s="320"/>
      <c r="B35" s="73"/>
      <c r="C35" s="309"/>
      <c r="D35" s="73"/>
      <c r="E35" s="73"/>
      <c r="F35" s="308" t="s">
        <v>458</v>
      </c>
      <c r="G35" s="321"/>
      <c r="H35" s="308"/>
      <c r="I35" s="358"/>
      <c r="J35" s="356"/>
    </row>
    <row r="36" spans="1:10">
      <c r="A36" s="322"/>
      <c r="B36" s="272"/>
      <c r="C36" s="298"/>
      <c r="D36" s="272"/>
      <c r="E36" s="272"/>
      <c r="F36" s="297"/>
      <c r="G36" s="323"/>
      <c r="H36" s="297"/>
      <c r="I36" s="361"/>
      <c r="J36" s="351"/>
    </row>
    <row r="37" spans="1:10">
      <c r="A37" s="324" t="s">
        <v>459</v>
      </c>
      <c r="B37" s="279"/>
      <c r="C37" s="279"/>
      <c r="D37" s="279"/>
      <c r="E37" s="279"/>
      <c r="F37" s="279"/>
      <c r="G37" s="279"/>
      <c r="H37" s="279"/>
      <c r="I37" s="279"/>
      <c r="J37" s="345"/>
    </row>
    <row r="38" spans="1:10">
      <c r="A38" s="313" t="s">
        <v>460</v>
      </c>
      <c r="B38" s="325"/>
      <c r="C38" s="301" t="s">
        <v>461</v>
      </c>
      <c r="D38" s="326"/>
      <c r="E38" s="327"/>
      <c r="F38" s="73"/>
      <c r="G38" s="318" t="s">
        <v>462</v>
      </c>
      <c r="H38" s="301" t="s">
        <v>461</v>
      </c>
      <c r="I38" s="362"/>
      <c r="J38" s="353"/>
    </row>
    <row r="39" spans="1:10">
      <c r="A39" s="267" t="s">
        <v>463</v>
      </c>
      <c r="B39" s="325"/>
      <c r="C39" s="308" t="s">
        <v>461</v>
      </c>
      <c r="D39" s="328"/>
      <c r="E39" s="329"/>
      <c r="F39" s="73"/>
      <c r="G39" s="299" t="s">
        <v>464</v>
      </c>
      <c r="H39" s="308" t="s">
        <v>461</v>
      </c>
      <c r="I39" s="363"/>
      <c r="J39" s="364"/>
    </row>
    <row r="40" spans="1:10">
      <c r="A40" s="267" t="s">
        <v>465</v>
      </c>
      <c r="B40" s="330"/>
      <c r="C40" s="308" t="s">
        <v>461</v>
      </c>
      <c r="D40" s="328"/>
      <c r="E40" s="329"/>
      <c r="F40" s="73"/>
      <c r="G40" s="299"/>
      <c r="H40" s="308"/>
      <c r="I40" s="73"/>
      <c r="J40" s="365"/>
    </row>
    <row r="41" spans="1:10">
      <c r="A41" s="331"/>
      <c r="B41" s="332"/>
      <c r="C41" s="332"/>
      <c r="D41" s="73"/>
      <c r="E41" s="73"/>
      <c r="F41" s="73"/>
      <c r="G41" s="73"/>
      <c r="H41" s="333" t="s">
        <v>466</v>
      </c>
      <c r="I41" s="333"/>
      <c r="J41" s="366"/>
    </row>
    <row r="42" spans="1:10">
      <c r="A42" s="267" t="s">
        <v>467</v>
      </c>
      <c r="B42" s="334"/>
      <c r="C42" s="308" t="s">
        <v>461</v>
      </c>
      <c r="D42" s="321"/>
      <c r="E42" s="335"/>
      <c r="F42" s="335"/>
      <c r="G42" s="73"/>
      <c r="H42" s="73"/>
      <c r="I42" s="73"/>
      <c r="J42" s="356"/>
    </row>
    <row r="43" spans="1:10">
      <c r="A43" s="320"/>
      <c r="B43" s="73"/>
      <c r="C43" s="73"/>
      <c r="D43" s="73"/>
      <c r="E43" s="73"/>
      <c r="F43" s="73"/>
      <c r="G43" s="73"/>
      <c r="H43" s="73"/>
      <c r="I43" s="73"/>
      <c r="J43" s="356"/>
    </row>
    <row r="44" ht="15.75" spans="1:10">
      <c r="A44" s="336"/>
      <c r="B44" s="337"/>
      <c r="C44" s="337"/>
      <c r="D44" s="337"/>
      <c r="E44" s="337"/>
      <c r="F44" s="337"/>
      <c r="G44" s="337"/>
      <c r="H44" s="337"/>
      <c r="I44" s="337"/>
      <c r="J44" s="367"/>
    </row>
  </sheetData>
  <mergeCells count="19">
    <mergeCell ref="A2:G2"/>
    <mergeCell ref="H2:J2"/>
    <mergeCell ref="I5:J5"/>
    <mergeCell ref="A6:G6"/>
    <mergeCell ref="H6:J6"/>
    <mergeCell ref="H7:J7"/>
    <mergeCell ref="H8:J8"/>
    <mergeCell ref="H9:J9"/>
    <mergeCell ref="H10:J10"/>
    <mergeCell ref="D11:F11"/>
    <mergeCell ref="H11:J11"/>
    <mergeCell ref="A12:J12"/>
    <mergeCell ref="B13:E13"/>
    <mergeCell ref="A15:J15"/>
    <mergeCell ref="A20:J20"/>
    <mergeCell ref="A31:J31"/>
    <mergeCell ref="A37:J37"/>
    <mergeCell ref="H41:J41"/>
    <mergeCell ref="A7:G10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67"/>
  <sheetViews>
    <sheetView topLeftCell="A44" workbookViewId="0">
      <selection activeCell="A20" sqref="A20:D20"/>
    </sheetView>
  </sheetViews>
  <sheetFormatPr defaultColWidth="9" defaultRowHeight="15"/>
  <cols>
    <col min="2" max="2" width="23.1047619047619" customWidth="1"/>
    <col min="4" max="4" width="13.552380952381" customWidth="1"/>
    <col min="8" max="8" width="5.66666666666667" customWidth="1"/>
    <col min="10" max="10" width="25.552380952381" customWidth="1"/>
  </cols>
  <sheetData>
    <row r="1" ht="15.75"/>
    <row r="2" ht="24" customHeight="1" spans="2:10">
      <c r="B2" s="131" t="s">
        <v>16</v>
      </c>
      <c r="C2" s="132"/>
      <c r="D2" s="133"/>
      <c r="E2" s="134"/>
      <c r="F2" s="135" t="s">
        <v>468</v>
      </c>
      <c r="G2" s="136"/>
      <c r="H2" s="137"/>
      <c r="I2" s="133"/>
      <c r="J2" s="228"/>
    </row>
    <row r="3" ht="15.75" spans="2:10">
      <c r="B3" s="138" t="s">
        <v>469</v>
      </c>
      <c r="C3" s="139"/>
      <c r="D3" s="140"/>
      <c r="E3" s="141"/>
      <c r="F3" s="142" t="s">
        <v>470</v>
      </c>
      <c r="G3" s="143"/>
      <c r="H3" s="144"/>
      <c r="I3" s="140"/>
      <c r="J3" s="229"/>
    </row>
    <row r="4" ht="15.75"/>
    <row r="6" ht="15.75"/>
    <row r="7" ht="15.75" spans="2:10">
      <c r="B7" s="145" t="s">
        <v>471</v>
      </c>
      <c r="C7" s="146"/>
      <c r="D7" s="147"/>
      <c r="E7" s="148" t="s">
        <v>412</v>
      </c>
      <c r="F7" s="149" t="s">
        <v>472</v>
      </c>
      <c r="G7" s="150"/>
      <c r="H7" s="151"/>
      <c r="I7" s="149" t="s">
        <v>473</v>
      </c>
      <c r="J7" s="230"/>
    </row>
    <row r="8" ht="15.75" spans="2:10">
      <c r="B8" s="152"/>
      <c r="C8" s="153"/>
      <c r="D8" s="154"/>
      <c r="E8" s="155"/>
      <c r="F8" s="156" t="s">
        <v>474</v>
      </c>
      <c r="G8" s="157"/>
      <c r="H8" s="158"/>
      <c r="I8" s="156"/>
      <c r="J8" s="231"/>
    </row>
    <row r="9" ht="15.75" spans="2:10">
      <c r="B9" s="159" t="s">
        <v>475</v>
      </c>
      <c r="C9" s="160"/>
      <c r="D9" s="161"/>
      <c r="E9" s="162" t="s">
        <v>476</v>
      </c>
      <c r="F9" s="163" t="s">
        <v>477</v>
      </c>
      <c r="G9" s="164"/>
      <c r="H9" s="165"/>
      <c r="I9" s="232"/>
      <c r="J9" s="233"/>
    </row>
    <row r="10" ht="15.75" spans="2:10">
      <c r="B10" s="159" t="s">
        <v>478</v>
      </c>
      <c r="C10" s="160"/>
      <c r="D10" s="161"/>
      <c r="E10" s="162" t="s">
        <v>476</v>
      </c>
      <c r="F10" s="163" t="s">
        <v>477</v>
      </c>
      <c r="G10" s="164"/>
      <c r="H10" s="165"/>
      <c r="I10" s="232"/>
      <c r="J10" s="233"/>
    </row>
    <row r="11" ht="15.75" spans="2:10">
      <c r="B11" s="159" t="s">
        <v>479</v>
      </c>
      <c r="C11" s="160"/>
      <c r="D11" s="161"/>
      <c r="E11" s="162" t="s">
        <v>476</v>
      </c>
      <c r="F11" s="163" t="s">
        <v>477</v>
      </c>
      <c r="G11" s="164"/>
      <c r="H11" s="165"/>
      <c r="I11" s="232"/>
      <c r="J11" s="233"/>
    </row>
    <row r="12" ht="15.75" spans="2:10">
      <c r="B12" s="159" t="s">
        <v>480</v>
      </c>
      <c r="C12" s="160"/>
      <c r="D12" s="161"/>
      <c r="E12" s="162" t="s">
        <v>477</v>
      </c>
      <c r="F12" s="166" t="s">
        <v>476</v>
      </c>
      <c r="G12" s="167"/>
      <c r="H12" s="168"/>
      <c r="I12" s="232"/>
      <c r="J12" s="233"/>
    </row>
    <row r="13" ht="24" customHeight="1" spans="2:10">
      <c r="B13" s="159" t="s">
        <v>481</v>
      </c>
      <c r="C13" s="160"/>
      <c r="D13" s="161"/>
      <c r="E13" s="162" t="s">
        <v>476</v>
      </c>
      <c r="F13" s="166" t="s">
        <v>477</v>
      </c>
      <c r="G13" s="167"/>
      <c r="H13" s="168"/>
      <c r="I13" s="232"/>
      <c r="J13" s="233"/>
    </row>
    <row r="14" ht="24" customHeight="1" spans="2:10">
      <c r="B14" s="159" t="s">
        <v>482</v>
      </c>
      <c r="C14" s="160"/>
      <c r="D14" s="161"/>
      <c r="E14" s="169" t="s">
        <v>477</v>
      </c>
      <c r="F14" s="166" t="s">
        <v>476</v>
      </c>
      <c r="G14" s="167"/>
      <c r="H14" s="168"/>
      <c r="I14" s="232"/>
      <c r="J14" s="233"/>
    </row>
    <row r="15" ht="15.75" spans="2:10">
      <c r="B15" s="159" t="s">
        <v>483</v>
      </c>
      <c r="C15" s="160"/>
      <c r="D15" s="161"/>
      <c r="E15" s="162" t="s">
        <v>476</v>
      </c>
      <c r="F15" s="163" t="s">
        <v>477</v>
      </c>
      <c r="G15" s="164"/>
      <c r="H15" s="165"/>
      <c r="I15" s="232"/>
      <c r="J15" s="233"/>
    </row>
    <row r="16" ht="15.75" spans="2:10">
      <c r="B16" s="159" t="s">
        <v>484</v>
      </c>
      <c r="C16" s="160"/>
      <c r="D16" s="161"/>
      <c r="E16" s="169" t="s">
        <v>477</v>
      </c>
      <c r="F16" s="166" t="s">
        <v>476</v>
      </c>
      <c r="G16" s="167"/>
      <c r="H16" s="168"/>
      <c r="I16" s="232"/>
      <c r="J16" s="233"/>
    </row>
    <row r="17" ht="15.75" spans="2:10">
      <c r="B17" s="159" t="s">
        <v>485</v>
      </c>
      <c r="C17" s="160"/>
      <c r="D17" s="161"/>
      <c r="E17" s="162" t="s">
        <v>476</v>
      </c>
      <c r="F17" s="163" t="s">
        <v>477</v>
      </c>
      <c r="G17" s="164"/>
      <c r="H17" s="165"/>
      <c r="I17" s="232"/>
      <c r="J17" s="233"/>
    </row>
    <row r="18" spans="2:10">
      <c r="B18" s="170" t="s">
        <v>486</v>
      </c>
      <c r="C18" s="171"/>
      <c r="D18" s="172"/>
      <c r="E18" s="173" t="s">
        <v>412</v>
      </c>
      <c r="F18" s="174" t="s">
        <v>472</v>
      </c>
      <c r="G18" s="175"/>
      <c r="H18" s="176"/>
      <c r="I18" s="174" t="s">
        <v>473</v>
      </c>
      <c r="J18" s="234"/>
    </row>
    <row r="19" ht="15.75" spans="2:10">
      <c r="B19" s="177"/>
      <c r="C19" s="178"/>
      <c r="D19" s="179"/>
      <c r="E19" s="155"/>
      <c r="F19" s="156" t="s">
        <v>474</v>
      </c>
      <c r="G19" s="157"/>
      <c r="H19" s="158"/>
      <c r="I19" s="156"/>
      <c r="J19" s="231"/>
    </row>
    <row r="20" ht="24" customHeight="1" spans="2:10">
      <c r="B20" s="159" t="s">
        <v>487</v>
      </c>
      <c r="C20" s="160"/>
      <c r="D20" s="161"/>
      <c r="E20" s="162" t="s">
        <v>477</v>
      </c>
      <c r="F20" s="166" t="s">
        <v>476</v>
      </c>
      <c r="G20" s="167"/>
      <c r="H20" s="168"/>
      <c r="I20" s="232"/>
      <c r="J20" s="233"/>
    </row>
    <row r="21" ht="36" customHeight="1" spans="2:10">
      <c r="B21" s="159" t="s">
        <v>488</v>
      </c>
      <c r="C21" s="160"/>
      <c r="D21" s="161"/>
      <c r="E21" s="162" t="s">
        <v>476</v>
      </c>
      <c r="F21" s="166" t="s">
        <v>477</v>
      </c>
      <c r="G21" s="167"/>
      <c r="H21" s="168"/>
      <c r="I21" s="232"/>
      <c r="J21" s="233"/>
    </row>
    <row r="22" ht="24" customHeight="1" spans="2:10">
      <c r="B22" s="159" t="s">
        <v>489</v>
      </c>
      <c r="C22" s="160"/>
      <c r="D22" s="161"/>
      <c r="E22" s="169" t="s">
        <v>477</v>
      </c>
      <c r="F22" s="166" t="s">
        <v>476</v>
      </c>
      <c r="G22" s="167"/>
      <c r="H22" s="168"/>
      <c r="I22" s="232"/>
      <c r="J22" s="233"/>
    </row>
    <row r="23" ht="24" customHeight="1" spans="2:10">
      <c r="B23" s="159" t="s">
        <v>490</v>
      </c>
      <c r="C23" s="160"/>
      <c r="D23" s="161"/>
      <c r="E23" s="162" t="s">
        <v>476</v>
      </c>
      <c r="F23" s="163" t="s">
        <v>477</v>
      </c>
      <c r="G23" s="164"/>
      <c r="H23" s="165"/>
      <c r="I23" s="232"/>
      <c r="J23" s="233"/>
    </row>
    <row r="24" ht="15.75" spans="2:10">
      <c r="B24" s="159" t="s">
        <v>491</v>
      </c>
      <c r="C24" s="160"/>
      <c r="D24" s="161"/>
      <c r="E24" s="169" t="s">
        <v>477</v>
      </c>
      <c r="F24" s="166" t="s">
        <v>476</v>
      </c>
      <c r="G24" s="167"/>
      <c r="H24" s="168"/>
      <c r="I24" s="232"/>
      <c r="J24" s="233"/>
    </row>
    <row r="25" ht="15.75" spans="2:10">
      <c r="B25" s="159" t="s">
        <v>492</v>
      </c>
      <c r="C25" s="160"/>
      <c r="D25" s="161"/>
      <c r="E25" s="162" t="s">
        <v>476</v>
      </c>
      <c r="F25" s="163" t="s">
        <v>477</v>
      </c>
      <c r="G25" s="164"/>
      <c r="H25" s="165"/>
      <c r="I25" s="232"/>
      <c r="J25" s="233"/>
    </row>
    <row r="26" ht="15.75" spans="2:10">
      <c r="B26" s="159" t="s">
        <v>493</v>
      </c>
      <c r="C26" s="160"/>
      <c r="D26" s="161"/>
      <c r="E26" s="169" t="s">
        <v>477</v>
      </c>
      <c r="F26" s="166" t="s">
        <v>476</v>
      </c>
      <c r="G26" s="167"/>
      <c r="H26" s="168"/>
      <c r="I26" s="232"/>
      <c r="J26" s="233"/>
    </row>
    <row r="27" ht="15.75" spans="2:10">
      <c r="B27" s="180" t="s">
        <v>494</v>
      </c>
      <c r="C27" s="181"/>
      <c r="D27" s="182"/>
      <c r="E27" s="158" t="s">
        <v>412</v>
      </c>
      <c r="F27" s="183" t="s">
        <v>495</v>
      </c>
      <c r="G27" s="184"/>
      <c r="H27" s="185"/>
      <c r="I27" s="183" t="s">
        <v>473</v>
      </c>
      <c r="J27" s="235"/>
    </row>
    <row r="28" ht="15.75" spans="2:10">
      <c r="B28" s="159" t="s">
        <v>496</v>
      </c>
      <c r="C28" s="160"/>
      <c r="D28" s="161"/>
      <c r="E28" s="169" t="s">
        <v>477</v>
      </c>
      <c r="F28" s="166" t="s">
        <v>476</v>
      </c>
      <c r="G28" s="167"/>
      <c r="H28" s="168"/>
      <c r="I28" s="232"/>
      <c r="J28" s="236"/>
    </row>
    <row r="29" ht="15.75" spans="2:10">
      <c r="B29" s="159" t="s">
        <v>497</v>
      </c>
      <c r="C29" s="160"/>
      <c r="D29" s="161"/>
      <c r="E29" s="162" t="s">
        <v>476</v>
      </c>
      <c r="F29" s="163" t="s">
        <v>477</v>
      </c>
      <c r="G29" s="164"/>
      <c r="H29" s="165"/>
      <c r="I29" s="232"/>
      <c r="J29" s="236"/>
    </row>
    <row r="30" ht="15.75" spans="2:10">
      <c r="B30" s="159" t="s">
        <v>498</v>
      </c>
      <c r="C30" s="160"/>
      <c r="D30" s="161"/>
      <c r="E30" s="162" t="s">
        <v>476</v>
      </c>
      <c r="F30" s="163" t="s">
        <v>477</v>
      </c>
      <c r="G30" s="164"/>
      <c r="H30" s="165"/>
      <c r="I30" s="232"/>
      <c r="J30" s="236"/>
    </row>
    <row r="31" ht="15.75" spans="2:10">
      <c r="B31" s="159" t="s">
        <v>499</v>
      </c>
      <c r="C31" s="160"/>
      <c r="D31" s="161"/>
      <c r="E31" s="162" t="s">
        <v>476</v>
      </c>
      <c r="F31" s="163" t="s">
        <v>477</v>
      </c>
      <c r="G31" s="164"/>
      <c r="H31" s="165"/>
      <c r="I31" s="232"/>
      <c r="J31" s="236"/>
    </row>
    <row r="32" spans="2:10">
      <c r="B32" s="186" t="s">
        <v>500</v>
      </c>
      <c r="C32" s="187"/>
      <c r="D32" s="188"/>
      <c r="E32" s="189" t="s">
        <v>476</v>
      </c>
      <c r="F32" s="190" t="s">
        <v>477</v>
      </c>
      <c r="G32" s="191"/>
      <c r="H32" s="192"/>
      <c r="I32" s="237"/>
      <c r="J32" s="238"/>
    </row>
    <row r="33" ht="36" customHeight="1" spans="2:10">
      <c r="B33" s="193" t="s">
        <v>501</v>
      </c>
      <c r="C33" s="194"/>
      <c r="D33" s="195"/>
      <c r="E33" s="196"/>
      <c r="F33" s="197"/>
      <c r="G33" s="198"/>
      <c r="H33" s="169"/>
      <c r="I33" s="239"/>
      <c r="J33" s="240"/>
    </row>
    <row r="34" ht="24" customHeight="1" spans="2:10">
      <c r="B34" s="159" t="s">
        <v>502</v>
      </c>
      <c r="C34" s="160"/>
      <c r="D34" s="161"/>
      <c r="E34" s="162" t="s">
        <v>476</v>
      </c>
      <c r="F34" s="163" t="s">
        <v>477</v>
      </c>
      <c r="G34" s="164"/>
      <c r="H34" s="165"/>
      <c r="I34" s="232"/>
      <c r="J34" s="236"/>
    </row>
    <row r="35" spans="2:10">
      <c r="B35" s="186" t="s">
        <v>503</v>
      </c>
      <c r="C35" s="187"/>
      <c r="D35" s="188"/>
      <c r="E35" s="189" t="s">
        <v>476</v>
      </c>
      <c r="F35" s="190" t="s">
        <v>477</v>
      </c>
      <c r="G35" s="191"/>
      <c r="H35" s="192"/>
      <c r="I35" s="237"/>
      <c r="J35" s="238"/>
    </row>
    <row r="36" spans="2:10">
      <c r="B36" s="199"/>
      <c r="C36" s="200"/>
      <c r="D36" s="201"/>
      <c r="E36" s="202"/>
      <c r="F36" s="203"/>
      <c r="G36" s="204"/>
      <c r="H36" s="205"/>
      <c r="I36" s="241"/>
      <c r="J36" s="242"/>
    </row>
    <row r="37" ht="15.75" spans="2:10">
      <c r="B37" s="193"/>
      <c r="C37" s="194"/>
      <c r="D37" s="195"/>
      <c r="E37" s="196"/>
      <c r="F37" s="197"/>
      <c r="G37" s="198"/>
      <c r="H37" s="169"/>
      <c r="I37" s="239"/>
      <c r="J37" s="240"/>
    </row>
    <row r="38" spans="2:10">
      <c r="B38" s="170" t="s">
        <v>504</v>
      </c>
      <c r="C38" s="171"/>
      <c r="D38" s="172"/>
      <c r="E38" s="173" t="s">
        <v>412</v>
      </c>
      <c r="F38" s="174" t="s">
        <v>472</v>
      </c>
      <c r="G38" s="175"/>
      <c r="H38" s="176"/>
      <c r="I38" s="174" t="s">
        <v>473</v>
      </c>
      <c r="J38" s="234"/>
    </row>
    <row r="39" ht="15.75" spans="2:10">
      <c r="B39" s="177"/>
      <c r="C39" s="178"/>
      <c r="D39" s="179"/>
      <c r="E39" s="155"/>
      <c r="F39" s="156" t="s">
        <v>474</v>
      </c>
      <c r="G39" s="157"/>
      <c r="H39" s="158"/>
      <c r="I39" s="156"/>
      <c r="J39" s="231"/>
    </row>
    <row r="40" ht="15.75" spans="2:10">
      <c r="B40" s="159" t="s">
        <v>505</v>
      </c>
      <c r="C40" s="160"/>
      <c r="D40" s="161"/>
      <c r="E40" s="169" t="s">
        <v>477</v>
      </c>
      <c r="F40" s="166" t="s">
        <v>476</v>
      </c>
      <c r="G40" s="167"/>
      <c r="H40" s="168"/>
      <c r="I40" s="243"/>
      <c r="J40" s="244"/>
    </row>
    <row r="41" ht="15.75" spans="2:10">
      <c r="B41" s="159" t="s">
        <v>506</v>
      </c>
      <c r="C41" s="160"/>
      <c r="D41" s="161"/>
      <c r="E41" s="162" t="s">
        <v>476</v>
      </c>
      <c r="F41" s="163" t="s">
        <v>477</v>
      </c>
      <c r="G41" s="164"/>
      <c r="H41" s="165"/>
      <c r="I41" s="243"/>
      <c r="J41" s="244"/>
    </row>
    <row r="42" ht="15.75" spans="2:10">
      <c r="B42" s="159" t="s">
        <v>507</v>
      </c>
      <c r="C42" s="160"/>
      <c r="D42" s="161"/>
      <c r="E42" s="162" t="s">
        <v>477</v>
      </c>
      <c r="F42" s="166" t="s">
        <v>476</v>
      </c>
      <c r="G42" s="167"/>
      <c r="H42" s="168"/>
      <c r="I42" s="243"/>
      <c r="J42" s="244"/>
    </row>
    <row r="43" ht="15.75" spans="2:10">
      <c r="B43" s="159" t="s">
        <v>508</v>
      </c>
      <c r="C43" s="160"/>
      <c r="D43" s="161"/>
      <c r="E43" s="169" t="s">
        <v>477</v>
      </c>
      <c r="F43" s="166" t="s">
        <v>476</v>
      </c>
      <c r="G43" s="167"/>
      <c r="H43" s="168"/>
      <c r="I43" s="243"/>
      <c r="J43" s="244"/>
    </row>
    <row r="44" spans="2:10">
      <c r="B44" s="186" t="s">
        <v>509</v>
      </c>
      <c r="C44" s="187"/>
      <c r="D44" s="188"/>
      <c r="E44" s="206" t="s">
        <v>477</v>
      </c>
      <c r="F44" s="207" t="s">
        <v>476</v>
      </c>
      <c r="G44" s="208"/>
      <c r="H44" s="209"/>
      <c r="I44" s="245"/>
      <c r="J44" s="246"/>
    </row>
    <row r="45" ht="24" customHeight="1" spans="2:10">
      <c r="B45" s="210" t="s">
        <v>510</v>
      </c>
      <c r="C45" s="211"/>
      <c r="D45" s="212"/>
      <c r="E45" s="213"/>
      <c r="F45" s="214"/>
      <c r="G45" s="215"/>
      <c r="H45" s="162"/>
      <c r="I45" s="247"/>
      <c r="J45" s="248"/>
    </row>
    <row r="46" spans="2:10">
      <c r="B46" s="186" t="s">
        <v>511</v>
      </c>
      <c r="C46" s="187"/>
      <c r="D46" s="188"/>
      <c r="E46" s="189" t="s">
        <v>476</v>
      </c>
      <c r="F46" s="190" t="s">
        <v>477</v>
      </c>
      <c r="G46" s="191"/>
      <c r="H46" s="192"/>
      <c r="I46" s="245"/>
      <c r="J46" s="246"/>
    </row>
    <row r="47" ht="24" customHeight="1" spans="2:10">
      <c r="B47" s="193" t="s">
        <v>512</v>
      </c>
      <c r="C47" s="194"/>
      <c r="D47" s="195"/>
      <c r="E47" s="196"/>
      <c r="F47" s="197"/>
      <c r="G47" s="198"/>
      <c r="H47" s="169"/>
      <c r="I47" s="247"/>
      <c r="J47" s="248"/>
    </row>
    <row r="48" ht="15.75" spans="2:10">
      <c r="B48" s="159" t="s">
        <v>513</v>
      </c>
      <c r="C48" s="160"/>
      <c r="D48" s="161"/>
      <c r="E48" s="162" t="s">
        <v>476</v>
      </c>
      <c r="F48" s="163" t="s">
        <v>477</v>
      </c>
      <c r="G48" s="164"/>
      <c r="H48" s="165"/>
      <c r="I48" s="243"/>
      <c r="J48" s="244"/>
    </row>
    <row r="49" ht="15.75" spans="2:10">
      <c r="B49" s="159" t="s">
        <v>514</v>
      </c>
      <c r="C49" s="160"/>
      <c r="D49" s="161"/>
      <c r="E49" s="169" t="s">
        <v>477</v>
      </c>
      <c r="F49" s="166" t="s">
        <v>476</v>
      </c>
      <c r="G49" s="167"/>
      <c r="H49" s="168"/>
      <c r="I49" s="243"/>
      <c r="J49" s="244"/>
    </row>
    <row r="50" ht="24" customHeight="1" spans="2:10">
      <c r="B50" s="159" t="s">
        <v>515</v>
      </c>
      <c r="C50" s="160"/>
      <c r="D50" s="161"/>
      <c r="E50" s="169" t="s">
        <v>477</v>
      </c>
      <c r="F50" s="166" t="s">
        <v>476</v>
      </c>
      <c r="G50" s="167"/>
      <c r="H50" s="168"/>
      <c r="I50" s="243"/>
      <c r="J50" s="244"/>
    </row>
    <row r="51" ht="15.75" spans="2:10">
      <c r="B51" s="159" t="s">
        <v>516</v>
      </c>
      <c r="C51" s="160"/>
      <c r="D51" s="161"/>
      <c r="E51" s="169" t="s">
        <v>477</v>
      </c>
      <c r="F51" s="166" t="s">
        <v>476</v>
      </c>
      <c r="G51" s="167"/>
      <c r="H51" s="168"/>
      <c r="I51" s="243"/>
      <c r="J51" s="244"/>
    </row>
    <row r="52" ht="15.75" spans="2:10">
      <c r="B52" s="159" t="s">
        <v>517</v>
      </c>
      <c r="C52" s="160"/>
      <c r="D52" s="161"/>
      <c r="E52" s="162" t="s">
        <v>476</v>
      </c>
      <c r="F52" s="163" t="s">
        <v>477</v>
      </c>
      <c r="G52" s="164"/>
      <c r="H52" s="165"/>
      <c r="I52" s="243"/>
      <c r="J52" s="244"/>
    </row>
    <row r="53" spans="2:10">
      <c r="B53" s="170" t="s">
        <v>223</v>
      </c>
      <c r="C53" s="171"/>
      <c r="D53" s="172"/>
      <c r="E53" s="173" t="s">
        <v>412</v>
      </c>
      <c r="F53" s="174" t="s">
        <v>472</v>
      </c>
      <c r="G53" s="175"/>
      <c r="H53" s="176"/>
      <c r="I53" s="174" t="s">
        <v>473</v>
      </c>
      <c r="J53" s="234"/>
    </row>
    <row r="54" ht="15.75" spans="2:10">
      <c r="B54" s="177"/>
      <c r="C54" s="178"/>
      <c r="D54" s="179"/>
      <c r="E54" s="155"/>
      <c r="F54" s="156" t="s">
        <v>474</v>
      </c>
      <c r="G54" s="157"/>
      <c r="H54" s="158"/>
      <c r="I54" s="156"/>
      <c r="J54" s="231"/>
    </row>
    <row r="55" ht="36" customHeight="1" spans="2:10">
      <c r="B55" s="159" t="s">
        <v>518</v>
      </c>
      <c r="C55" s="160"/>
      <c r="D55" s="161"/>
      <c r="E55" s="162" t="s">
        <v>476</v>
      </c>
      <c r="F55" s="166" t="s">
        <v>477</v>
      </c>
      <c r="G55" s="167"/>
      <c r="H55" s="168"/>
      <c r="I55" s="243"/>
      <c r="J55" s="244"/>
    </row>
    <row r="56" ht="24" customHeight="1" spans="2:10">
      <c r="B56" s="159" t="s">
        <v>519</v>
      </c>
      <c r="C56" s="160"/>
      <c r="D56" s="161"/>
      <c r="E56" s="162" t="s">
        <v>476</v>
      </c>
      <c r="F56" s="163" t="s">
        <v>477</v>
      </c>
      <c r="G56" s="164"/>
      <c r="H56" s="165"/>
      <c r="I56" s="243"/>
      <c r="J56" s="244"/>
    </row>
    <row r="57" ht="15.75" spans="2:10">
      <c r="B57" s="159" t="s">
        <v>520</v>
      </c>
      <c r="C57" s="160"/>
      <c r="D57" s="161"/>
      <c r="E57" s="162" t="s">
        <v>476</v>
      </c>
      <c r="F57" s="163" t="s">
        <v>477</v>
      </c>
      <c r="G57" s="164"/>
      <c r="H57" s="165"/>
      <c r="I57" s="243"/>
      <c r="J57" s="244"/>
    </row>
    <row r="58" ht="15.75" spans="2:10">
      <c r="B58" s="216"/>
      <c r="C58" s="216"/>
      <c r="D58" s="216"/>
      <c r="E58" s="216"/>
      <c r="F58" s="216"/>
      <c r="G58" s="217"/>
      <c r="H58" s="217"/>
      <c r="I58" s="217"/>
      <c r="J58" s="217"/>
    </row>
    <row r="59" ht="15.75" spans="2:10">
      <c r="B59" s="218" t="s">
        <v>521</v>
      </c>
      <c r="C59" s="219"/>
      <c r="D59" s="219"/>
      <c r="E59" s="219"/>
      <c r="F59" s="219"/>
      <c r="G59" s="219"/>
      <c r="H59" s="219"/>
      <c r="I59" s="219"/>
      <c r="J59" s="249"/>
    </row>
    <row r="60" spans="2:10">
      <c r="B60" s="220"/>
      <c r="C60" s="221"/>
      <c r="D60" s="221"/>
      <c r="E60" s="221"/>
      <c r="F60" s="221"/>
      <c r="G60" s="221"/>
      <c r="H60" s="221"/>
      <c r="I60" s="221"/>
      <c r="J60" s="250"/>
    </row>
    <row r="61" ht="15.75" spans="2:10">
      <c r="B61" s="222"/>
      <c r="C61" s="223"/>
      <c r="D61" s="223"/>
      <c r="E61" s="223"/>
      <c r="F61" s="223"/>
      <c r="G61" s="223"/>
      <c r="H61" s="223"/>
      <c r="I61" s="223"/>
      <c r="J61" s="251"/>
    </row>
    <row r="62" ht="16.5" spans="2:10">
      <c r="B62" s="224"/>
      <c r="C62" s="224"/>
      <c r="D62" s="224"/>
      <c r="E62" s="224"/>
      <c r="F62" s="224"/>
      <c r="G62" s="225"/>
      <c r="H62" s="225"/>
      <c r="I62" s="225"/>
      <c r="J62" s="225"/>
    </row>
    <row r="63" ht="15.75" spans="2:10">
      <c r="B63" s="226" t="s">
        <v>522</v>
      </c>
      <c r="C63" s="151"/>
      <c r="D63" s="149" t="s">
        <v>523</v>
      </c>
      <c r="E63" s="150"/>
      <c r="F63" s="150"/>
      <c r="G63" s="151"/>
      <c r="H63" s="149" t="s">
        <v>524</v>
      </c>
      <c r="I63" s="151"/>
      <c r="J63" s="252" t="s">
        <v>525</v>
      </c>
    </row>
    <row r="64" ht="15.75" spans="2:10">
      <c r="B64" s="227"/>
      <c r="C64" s="158"/>
      <c r="D64" s="156"/>
      <c r="E64" s="157"/>
      <c r="F64" s="157"/>
      <c r="G64" s="158"/>
      <c r="H64" s="156"/>
      <c r="I64" s="158"/>
      <c r="J64" s="231" t="s">
        <v>526</v>
      </c>
    </row>
    <row r="65" ht="15.75" spans="2:10">
      <c r="B65" s="253" t="s">
        <v>206</v>
      </c>
      <c r="C65" s="254"/>
      <c r="D65" s="255"/>
      <c r="E65" s="256"/>
      <c r="F65" s="256"/>
      <c r="G65" s="254"/>
      <c r="H65" s="255"/>
      <c r="I65" s="254"/>
      <c r="J65" s="261"/>
    </row>
    <row r="66" ht="15.75" spans="2:10">
      <c r="B66" s="257" t="s">
        <v>527</v>
      </c>
      <c r="C66" s="258"/>
      <c r="D66" s="259"/>
      <c r="E66" s="260"/>
      <c r="F66" s="260"/>
      <c r="G66" s="258"/>
      <c r="H66" s="259"/>
      <c r="I66" s="258"/>
      <c r="J66" s="262"/>
    </row>
    <row r="67" ht="15.75"/>
  </sheetData>
  <mergeCells count="161">
    <mergeCell ref="C2:E2"/>
    <mergeCell ref="F2:G2"/>
    <mergeCell ref="H2:J2"/>
    <mergeCell ref="C3:E3"/>
    <mergeCell ref="F3:G3"/>
    <mergeCell ref="H3:J3"/>
    <mergeCell ref="F7:H7"/>
    <mergeCell ref="F8:H8"/>
    <mergeCell ref="B9:D9"/>
    <mergeCell ref="F9:H9"/>
    <mergeCell ref="I9:J9"/>
    <mergeCell ref="B10:D10"/>
    <mergeCell ref="F10:H10"/>
    <mergeCell ref="I10:J10"/>
    <mergeCell ref="B11:D11"/>
    <mergeCell ref="F11:H11"/>
    <mergeCell ref="I11:J11"/>
    <mergeCell ref="B12:D12"/>
    <mergeCell ref="F12:H12"/>
    <mergeCell ref="I12:J12"/>
    <mergeCell ref="B13:D13"/>
    <mergeCell ref="F13:H13"/>
    <mergeCell ref="I13:J13"/>
    <mergeCell ref="B14:D14"/>
    <mergeCell ref="F14:H14"/>
    <mergeCell ref="I14:J14"/>
    <mergeCell ref="B15:D15"/>
    <mergeCell ref="F15:H15"/>
    <mergeCell ref="I15:J15"/>
    <mergeCell ref="B16:D16"/>
    <mergeCell ref="F16:H16"/>
    <mergeCell ref="I16:J16"/>
    <mergeCell ref="B17:D17"/>
    <mergeCell ref="F17:H17"/>
    <mergeCell ref="I17:J17"/>
    <mergeCell ref="F18:H18"/>
    <mergeCell ref="F19:H19"/>
    <mergeCell ref="B20:D20"/>
    <mergeCell ref="F20:H20"/>
    <mergeCell ref="I20:J20"/>
    <mergeCell ref="B21:D21"/>
    <mergeCell ref="F21:H21"/>
    <mergeCell ref="I21:J21"/>
    <mergeCell ref="B22:D22"/>
    <mergeCell ref="F22:H22"/>
    <mergeCell ref="I22:J22"/>
    <mergeCell ref="B23:D23"/>
    <mergeCell ref="F23:H23"/>
    <mergeCell ref="I23:J23"/>
    <mergeCell ref="B24:D24"/>
    <mergeCell ref="F24:H24"/>
    <mergeCell ref="I24:J24"/>
    <mergeCell ref="B25:D25"/>
    <mergeCell ref="F25:H25"/>
    <mergeCell ref="I25:J25"/>
    <mergeCell ref="B26:D26"/>
    <mergeCell ref="F26:H26"/>
    <mergeCell ref="I26:J26"/>
    <mergeCell ref="B27:D27"/>
    <mergeCell ref="F27:H27"/>
    <mergeCell ref="I27:J27"/>
    <mergeCell ref="B28:D28"/>
    <mergeCell ref="F28:H28"/>
    <mergeCell ref="I28:J28"/>
    <mergeCell ref="B29:D29"/>
    <mergeCell ref="F29:H29"/>
    <mergeCell ref="I29:J29"/>
    <mergeCell ref="B30:D30"/>
    <mergeCell ref="F30:H30"/>
    <mergeCell ref="I30:J30"/>
    <mergeCell ref="B31:D31"/>
    <mergeCell ref="F31:H31"/>
    <mergeCell ref="I31:J31"/>
    <mergeCell ref="B32:D32"/>
    <mergeCell ref="B33:D33"/>
    <mergeCell ref="B34:D34"/>
    <mergeCell ref="F34:H34"/>
    <mergeCell ref="I34:J34"/>
    <mergeCell ref="F38:H38"/>
    <mergeCell ref="F39:H39"/>
    <mergeCell ref="B40:D40"/>
    <mergeCell ref="F40:H40"/>
    <mergeCell ref="I40:J40"/>
    <mergeCell ref="B41:D41"/>
    <mergeCell ref="F41:H41"/>
    <mergeCell ref="I41:J41"/>
    <mergeCell ref="B42:D42"/>
    <mergeCell ref="F42:H42"/>
    <mergeCell ref="I42:J42"/>
    <mergeCell ref="B43:D43"/>
    <mergeCell ref="F43:H43"/>
    <mergeCell ref="I43:J43"/>
    <mergeCell ref="B44:D44"/>
    <mergeCell ref="B45:D45"/>
    <mergeCell ref="B46:D46"/>
    <mergeCell ref="B47:D47"/>
    <mergeCell ref="B48:D48"/>
    <mergeCell ref="F48:H48"/>
    <mergeCell ref="I48:J48"/>
    <mergeCell ref="B49:D49"/>
    <mergeCell ref="F49:H49"/>
    <mergeCell ref="I49:J49"/>
    <mergeCell ref="B50:D50"/>
    <mergeCell ref="F50:H50"/>
    <mergeCell ref="I50:J50"/>
    <mergeCell ref="B51:D51"/>
    <mergeCell ref="F51:H51"/>
    <mergeCell ref="I51:J51"/>
    <mergeCell ref="B52:D52"/>
    <mergeCell ref="F52:H52"/>
    <mergeCell ref="I52:J52"/>
    <mergeCell ref="F53:H53"/>
    <mergeCell ref="F54:H54"/>
    <mergeCell ref="B55:D55"/>
    <mergeCell ref="F55:H55"/>
    <mergeCell ref="I55:J55"/>
    <mergeCell ref="B56:D56"/>
    <mergeCell ref="F56:H56"/>
    <mergeCell ref="I56:J56"/>
    <mergeCell ref="B57:D57"/>
    <mergeCell ref="F57:H57"/>
    <mergeCell ref="I57:J57"/>
    <mergeCell ref="B58:F58"/>
    <mergeCell ref="G58:J58"/>
    <mergeCell ref="B62:F62"/>
    <mergeCell ref="G62:J62"/>
    <mergeCell ref="B65:C65"/>
    <mergeCell ref="D65:G65"/>
    <mergeCell ref="H65:I65"/>
    <mergeCell ref="B66:C66"/>
    <mergeCell ref="D66:G66"/>
    <mergeCell ref="H66:I66"/>
    <mergeCell ref="E7:E8"/>
    <mergeCell ref="E18:E19"/>
    <mergeCell ref="E32:E33"/>
    <mergeCell ref="E35:E37"/>
    <mergeCell ref="E38:E39"/>
    <mergeCell ref="E44:E45"/>
    <mergeCell ref="E46:E47"/>
    <mergeCell ref="E53:E54"/>
    <mergeCell ref="B59:J61"/>
    <mergeCell ref="B63:C64"/>
    <mergeCell ref="H63:I64"/>
    <mergeCell ref="D63:G64"/>
    <mergeCell ref="B53:D54"/>
    <mergeCell ref="I53:J54"/>
    <mergeCell ref="F46:H47"/>
    <mergeCell ref="I46:J47"/>
    <mergeCell ref="F44:H45"/>
    <mergeCell ref="I44:J45"/>
    <mergeCell ref="B38:D39"/>
    <mergeCell ref="I38:J39"/>
    <mergeCell ref="B35:D37"/>
    <mergeCell ref="F35:H37"/>
    <mergeCell ref="I35:J37"/>
    <mergeCell ref="F32:H33"/>
    <mergeCell ref="I32:J33"/>
    <mergeCell ref="B18:D19"/>
    <mergeCell ref="I18:J19"/>
    <mergeCell ref="B7:D8"/>
    <mergeCell ref="I7:J8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O69"/>
  <sheetViews>
    <sheetView topLeftCell="A27" workbookViewId="0">
      <selection activeCell="A20" sqref="A20:C20"/>
    </sheetView>
  </sheetViews>
  <sheetFormatPr defaultColWidth="9" defaultRowHeight="15"/>
  <cols>
    <col min="1" max="1" width="3.33333333333333" customWidth="1"/>
    <col min="2" max="2" width="10.552380952381" customWidth="1"/>
    <col min="3" max="3" width="6.55238095238095" customWidth="1"/>
    <col min="4" max="4" width="5.1047619047619" customWidth="1"/>
    <col min="5" max="5" width="5.66666666666667" customWidth="1"/>
    <col min="6" max="6" width="6.78095238095238" customWidth="1"/>
    <col min="7" max="7" width="3.33333333333333" customWidth="1"/>
    <col min="10" max="10" width="3.88571428571429" customWidth="1"/>
    <col min="11" max="11" width="11.3333333333333" customWidth="1"/>
    <col min="14" max="14" width="7" customWidth="1"/>
    <col min="15" max="15" width="21.552380952381" customWidth="1"/>
    <col min="17" max="17" width="11.7809523809524" style="32" customWidth="1"/>
    <col min="18" max="18" width="8.88571428571429" style="33"/>
    <col min="19" max="19" width="9.78095238095238" style="33" customWidth="1"/>
    <col min="20" max="20" width="8.1047619047619" style="32" hidden="1" customWidth="1"/>
    <col min="21" max="23" width="8.1047619047619" hidden="1" customWidth="1"/>
    <col min="30" max="30" width="15.3333333333333" customWidth="1"/>
    <col min="31" max="37" width="11.3333333333333" customWidth="1"/>
    <col min="38" max="38" width="13" customWidth="1"/>
  </cols>
  <sheetData>
    <row r="1" ht="21" spans="2:2">
      <c r="B1" s="34" t="s">
        <v>528</v>
      </c>
    </row>
    <row r="2" spans="2:23">
      <c r="B2" s="35"/>
      <c r="Q2"/>
      <c r="R2"/>
      <c r="S2"/>
      <c r="U2" s="33"/>
      <c r="V2" s="117" t="e">
        <f>#REF!</f>
        <v>#REF!</v>
      </c>
      <c r="W2" s="32" t="s">
        <v>529</v>
      </c>
    </row>
    <row r="3" ht="12" customHeight="1" spans="2:33">
      <c r="B3" s="36" t="s">
        <v>530</v>
      </c>
      <c r="C3" s="37"/>
      <c r="D3" s="37"/>
      <c r="E3" s="37"/>
      <c r="F3" s="37"/>
      <c r="G3" s="38"/>
      <c r="H3" s="39">
        <v>0</v>
      </c>
      <c r="I3" s="91" t="s">
        <v>531</v>
      </c>
      <c r="J3" s="92"/>
      <c r="K3" s="92"/>
      <c r="L3" s="92"/>
      <c r="M3" s="92"/>
      <c r="N3" s="92"/>
      <c r="O3" s="92"/>
      <c r="Q3"/>
      <c r="R3"/>
      <c r="S3"/>
      <c r="U3" s="33"/>
      <c r="V3" s="117" t="e">
        <f>#REF!</f>
        <v>#REF!</v>
      </c>
      <c r="W3" s="92" t="s">
        <v>532</v>
      </c>
      <c r="AC3" s="127"/>
      <c r="AD3" s="30"/>
      <c r="AE3" s="30"/>
      <c r="AF3" s="30"/>
      <c r="AG3" s="30"/>
    </row>
    <row r="4" spans="2:33">
      <c r="B4" s="40" t="s">
        <v>533</v>
      </c>
      <c r="C4" s="41"/>
      <c r="D4" s="41"/>
      <c r="E4" s="41"/>
      <c r="F4" s="41"/>
      <c r="G4" s="42"/>
      <c r="H4" s="43"/>
      <c r="I4" s="91"/>
      <c r="J4" s="92"/>
      <c r="K4" s="92"/>
      <c r="L4" s="92"/>
      <c r="M4" s="92"/>
      <c r="N4" s="92"/>
      <c r="O4" s="92"/>
      <c r="Q4"/>
      <c r="R4"/>
      <c r="S4"/>
      <c r="U4" s="33"/>
      <c r="V4" s="117" t="e">
        <f>#REF!</f>
        <v>#REF!</v>
      </c>
      <c r="W4" s="32" t="s">
        <v>534</v>
      </c>
      <c r="AC4" s="35"/>
      <c r="AD4" s="32"/>
      <c r="AE4" s="33"/>
      <c r="AF4" s="33"/>
      <c r="AG4" s="33"/>
    </row>
    <row r="5" ht="17.25" customHeight="1" spans="17:33">
      <c r="Q5"/>
      <c r="R5"/>
      <c r="S5"/>
      <c r="U5" s="33"/>
      <c r="V5" s="117"/>
      <c r="W5" s="32"/>
      <c r="AC5" s="30"/>
      <c r="AD5" s="30"/>
      <c r="AE5" s="128"/>
      <c r="AF5" s="128"/>
      <c r="AG5" s="128"/>
    </row>
    <row r="6" ht="19.95" customHeight="1" spans="3:33">
      <c r="C6" s="44"/>
      <c r="D6" s="44"/>
      <c r="E6" s="44"/>
      <c r="F6" s="44"/>
      <c r="G6" s="1" t="s">
        <v>535</v>
      </c>
      <c r="K6" s="44"/>
      <c r="L6" s="44"/>
      <c r="M6" s="44"/>
      <c r="O6" s="93" t="str">
        <f>CONCATENATE("Report # ",H3+1)</f>
        <v>Report # 1</v>
      </c>
      <c r="Q6"/>
      <c r="R6"/>
      <c r="S6"/>
      <c r="U6" s="117"/>
      <c r="V6" s="117" t="e">
        <f>#REF!</f>
        <v>#REF!</v>
      </c>
      <c r="W6" s="32" t="s">
        <v>536</v>
      </c>
      <c r="AC6" s="129"/>
      <c r="AD6" s="30"/>
      <c r="AE6" s="128"/>
      <c r="AF6" s="128"/>
      <c r="AG6" s="128"/>
    </row>
    <row r="7" ht="19.95" customHeight="1" spans="16:33">
      <c r="P7" s="30"/>
      <c r="Q7" s="30"/>
      <c r="R7" s="30"/>
      <c r="S7" s="30"/>
      <c r="T7" s="92"/>
      <c r="U7" s="118" t="s">
        <v>537</v>
      </c>
      <c r="V7" s="118" t="s">
        <v>538</v>
      </c>
      <c r="W7" s="92"/>
      <c r="X7" s="30"/>
      <c r="Y7" s="30"/>
      <c r="Z7" s="30"/>
      <c r="AA7" s="30"/>
      <c r="AB7" s="30"/>
      <c r="AC7" s="129"/>
      <c r="AD7" s="30"/>
      <c r="AE7" s="128"/>
      <c r="AF7" s="128"/>
      <c r="AG7" s="128"/>
    </row>
    <row r="8" ht="19.95" customHeight="1" spans="2:33">
      <c r="B8" s="45" t="s">
        <v>539</v>
      </c>
      <c r="C8" s="46"/>
      <c r="D8" s="46"/>
      <c r="E8" s="46"/>
      <c r="F8" s="46"/>
      <c r="G8" s="46"/>
      <c r="H8" s="46"/>
      <c r="I8" s="94"/>
      <c r="J8" s="95" t="s">
        <v>540</v>
      </c>
      <c r="K8" s="96"/>
      <c r="L8" s="96"/>
      <c r="M8" s="97"/>
      <c r="N8" s="46"/>
      <c r="O8" s="98"/>
      <c r="Q8"/>
      <c r="R8"/>
      <c r="S8"/>
      <c r="T8" s="119" t="s">
        <v>541</v>
      </c>
      <c r="U8" s="120">
        <f>IF(G14="yes",1,0)</f>
        <v>0</v>
      </c>
      <c r="V8" s="121" t="e">
        <f>V2+U8</f>
        <v>#REF!</v>
      </c>
      <c r="W8" s="32"/>
      <c r="X8" s="73"/>
      <c r="Y8" s="73"/>
      <c r="AC8" s="129"/>
      <c r="AD8" s="30"/>
      <c r="AE8" s="128"/>
      <c r="AF8" s="128"/>
      <c r="AG8" s="128"/>
    </row>
    <row r="9" customHeight="1" spans="2:33">
      <c r="B9" s="47" t="s">
        <v>542</v>
      </c>
      <c r="C9" s="48"/>
      <c r="D9" s="48"/>
      <c r="E9" s="48"/>
      <c r="F9" s="48"/>
      <c r="G9" s="48"/>
      <c r="H9" s="48"/>
      <c r="I9" s="48"/>
      <c r="J9" s="66" t="s">
        <v>543</v>
      </c>
      <c r="K9" s="67"/>
      <c r="L9" s="67"/>
      <c r="M9" s="48"/>
      <c r="N9" s="48"/>
      <c r="O9" s="99"/>
      <c r="Q9"/>
      <c r="R9"/>
      <c r="S9"/>
      <c r="T9" s="119" t="s">
        <v>544</v>
      </c>
      <c r="U9" s="122">
        <f>IF(G15="yes",1,0)</f>
        <v>0</v>
      </c>
      <c r="V9" s="123" t="e">
        <f>IF(V12=1,U9,V3+U9)</f>
        <v>#REF!</v>
      </c>
      <c r="W9" s="32"/>
      <c r="AC9" s="129"/>
      <c r="AD9" s="30"/>
      <c r="AE9" s="130"/>
      <c r="AF9" s="130"/>
      <c r="AG9" s="130"/>
    </row>
    <row r="10" ht="15.75" spans="2:33">
      <c r="B10" s="49" t="s">
        <v>545</v>
      </c>
      <c r="C10" s="50">
        <v>44030</v>
      </c>
      <c r="D10" s="50"/>
      <c r="E10" s="50"/>
      <c r="F10" s="50"/>
      <c r="G10" s="50"/>
      <c r="H10" s="50"/>
      <c r="I10" s="100"/>
      <c r="J10" s="101" t="s">
        <v>337</v>
      </c>
      <c r="K10" s="102"/>
      <c r="L10" s="103"/>
      <c r="M10" s="103"/>
      <c r="N10" s="103"/>
      <c r="O10" s="104"/>
      <c r="Q10"/>
      <c r="R10"/>
      <c r="S10"/>
      <c r="T10" s="119" t="s">
        <v>546</v>
      </c>
      <c r="U10" s="122">
        <f>IF(G16="yes",1,0)</f>
        <v>0</v>
      </c>
      <c r="V10" s="123" t="e">
        <f>V4+U10</f>
        <v>#REF!</v>
      </c>
      <c r="W10" s="32"/>
      <c r="AC10" s="30"/>
      <c r="AD10" s="30"/>
      <c r="AE10" s="30"/>
      <c r="AF10" s="118"/>
      <c r="AG10" s="92"/>
    </row>
    <row r="11" ht="12.6" customHeight="1" spans="17:34">
      <c r="Q11"/>
      <c r="R11"/>
      <c r="S11"/>
      <c r="T11" s="119" t="s">
        <v>547</v>
      </c>
      <c r="U11" s="122">
        <f>SUM(U8:U10)</f>
        <v>0</v>
      </c>
      <c r="V11" s="123"/>
      <c r="W11" s="32" t="s">
        <v>548</v>
      </c>
      <c r="AC11" s="30"/>
      <c r="AD11" s="30"/>
      <c r="AE11" s="30"/>
      <c r="AF11" s="118"/>
      <c r="AG11" s="92"/>
      <c r="AH11" s="30"/>
    </row>
    <row r="12" ht="16.5" customHeight="1" spans="2:34">
      <c r="B12" s="51" t="s">
        <v>549</v>
      </c>
      <c r="C12" s="52"/>
      <c r="D12" s="52"/>
      <c r="E12" s="52"/>
      <c r="F12" s="52"/>
      <c r="G12" s="53"/>
      <c r="H12" s="54" t="s">
        <v>550</v>
      </c>
      <c r="I12" s="52"/>
      <c r="J12" s="52"/>
      <c r="K12" s="52"/>
      <c r="L12" s="52"/>
      <c r="M12" s="52"/>
      <c r="N12" s="52"/>
      <c r="O12" s="105"/>
      <c r="Q12"/>
      <c r="R12"/>
      <c r="S12"/>
      <c r="T12" s="119" t="s">
        <v>551</v>
      </c>
      <c r="U12" s="124"/>
      <c r="V12" s="125" t="e">
        <f>IF(U11=0,V6,IF(V6+1&gt;30,1,V6+1))</f>
        <v>#REF!</v>
      </c>
      <c r="W12" s="32" t="s">
        <v>552</v>
      </c>
      <c r="AC12" s="30"/>
      <c r="AD12" s="30"/>
      <c r="AE12" s="30"/>
      <c r="AF12" s="118"/>
      <c r="AG12" s="92"/>
      <c r="AH12" s="33"/>
    </row>
    <row r="13" s="30" customFormat="1" ht="15.75" spans="2:41">
      <c r="B13" s="55">
        <f>C$10-6</f>
        <v>44024</v>
      </c>
      <c r="C13" s="56"/>
      <c r="D13" s="56"/>
      <c r="E13" s="56"/>
      <c r="F13" s="56"/>
      <c r="G13" s="56"/>
      <c r="H13" s="57"/>
      <c r="I13" s="57"/>
      <c r="J13" s="57"/>
      <c r="K13" s="57"/>
      <c r="L13" s="57"/>
      <c r="M13" s="57"/>
      <c r="N13" s="57"/>
      <c r="O13" s="106"/>
      <c r="V13" s="118"/>
      <c r="W13" s="92"/>
      <c r="AC13" s="35"/>
      <c r="AD13" s="32"/>
      <c r="AE13" s="33"/>
      <c r="AF13" s="33"/>
      <c r="AG13" s="33"/>
      <c r="AH13" s="128"/>
      <c r="AN13"/>
      <c r="AO13"/>
    </row>
    <row r="14" spans="2:34">
      <c r="B14" s="58" t="s">
        <v>553</v>
      </c>
      <c r="C14" s="59"/>
      <c r="D14" s="60" t="s">
        <v>554</v>
      </c>
      <c r="F14" s="61"/>
      <c r="G14" s="62" t="s">
        <v>555</v>
      </c>
      <c r="H14" s="63"/>
      <c r="I14" s="107"/>
      <c r="J14" s="107"/>
      <c r="K14" s="107"/>
      <c r="L14" s="107"/>
      <c r="M14" s="107"/>
      <c r="N14" s="107"/>
      <c r="O14" s="108"/>
      <c r="Q14"/>
      <c r="R14"/>
      <c r="S14"/>
      <c r="T14" s="119" t="s">
        <v>541</v>
      </c>
      <c r="U14" s="120">
        <f>IF(G20="yes",1,0)</f>
        <v>0</v>
      </c>
      <c r="V14" s="121" t="e">
        <f>V8+U14</f>
        <v>#REF!</v>
      </c>
      <c r="W14" s="32"/>
      <c r="X14" s="73"/>
      <c r="Y14" s="73"/>
      <c r="AC14" s="30"/>
      <c r="AD14" s="30"/>
      <c r="AE14" s="128"/>
      <c r="AF14" s="128"/>
      <c r="AG14" s="128"/>
      <c r="AH14" s="128"/>
    </row>
    <row r="15" spans="2:34">
      <c r="B15" s="64" t="s">
        <v>556</v>
      </c>
      <c r="C15" s="65"/>
      <c r="D15" s="66" t="s">
        <v>557</v>
      </c>
      <c r="E15" s="67"/>
      <c r="F15" s="68"/>
      <c r="G15" s="69" t="s">
        <v>555</v>
      </c>
      <c r="H15" s="70"/>
      <c r="I15" s="109"/>
      <c r="J15" s="109"/>
      <c r="K15" s="109"/>
      <c r="L15" s="109"/>
      <c r="M15" s="109"/>
      <c r="N15" s="109"/>
      <c r="O15" s="110"/>
      <c r="Q15"/>
      <c r="R15"/>
      <c r="S15"/>
      <c r="T15" s="119" t="s">
        <v>544</v>
      </c>
      <c r="U15" s="122">
        <f>IF(G21="yes",1,0)</f>
        <v>0</v>
      </c>
      <c r="V15" s="123" t="e">
        <f>IF(V18=1,U15,V9+U15)</f>
        <v>#REF!</v>
      </c>
      <c r="W15" s="32"/>
      <c r="AC15" s="129"/>
      <c r="AD15" s="30"/>
      <c r="AE15" s="128"/>
      <c r="AF15" s="128"/>
      <c r="AG15" s="128"/>
      <c r="AH15" s="128"/>
    </row>
    <row r="16" spans="2:34">
      <c r="B16" s="71" t="s">
        <v>558</v>
      </c>
      <c r="C16" s="72"/>
      <c r="D16" s="66" t="s">
        <v>559</v>
      </c>
      <c r="E16" s="73"/>
      <c r="F16" s="74"/>
      <c r="G16" s="69" t="s">
        <v>555</v>
      </c>
      <c r="H16" s="70"/>
      <c r="I16" s="109"/>
      <c r="J16" s="109"/>
      <c r="K16" s="109"/>
      <c r="L16" s="109"/>
      <c r="M16" s="109"/>
      <c r="N16" s="109"/>
      <c r="O16" s="110"/>
      <c r="Q16"/>
      <c r="R16"/>
      <c r="S16"/>
      <c r="T16" s="119" t="s">
        <v>546</v>
      </c>
      <c r="U16" s="122">
        <f>IF(G22="yes",1,0)</f>
        <v>0</v>
      </c>
      <c r="V16" s="123" t="e">
        <f>V10+U16</f>
        <v>#REF!</v>
      </c>
      <c r="W16" s="32"/>
      <c r="AC16" s="129"/>
      <c r="AD16" s="30"/>
      <c r="AE16" s="128"/>
      <c r="AF16" s="128"/>
      <c r="AG16" s="128"/>
      <c r="AH16" s="128"/>
    </row>
    <row r="17" spans="2:38">
      <c r="B17" s="75" t="s">
        <v>560</v>
      </c>
      <c r="C17" s="76"/>
      <c r="D17" s="77" t="s">
        <v>561</v>
      </c>
      <c r="E17" s="78"/>
      <c r="F17" s="68"/>
      <c r="G17" s="79" t="s">
        <v>555</v>
      </c>
      <c r="H17" s="70"/>
      <c r="I17" s="109"/>
      <c r="J17" s="109"/>
      <c r="K17" s="109"/>
      <c r="L17" s="109"/>
      <c r="M17" s="109"/>
      <c r="N17" s="109"/>
      <c r="O17" s="110"/>
      <c r="Q17"/>
      <c r="R17"/>
      <c r="S17"/>
      <c r="T17" s="119" t="s">
        <v>547</v>
      </c>
      <c r="U17" s="122">
        <f>SUM(U14:U16)</f>
        <v>0</v>
      </c>
      <c r="V17" s="123"/>
      <c r="W17" s="32"/>
      <c r="AC17" s="129"/>
      <c r="AD17" s="30"/>
      <c r="AE17" s="128"/>
      <c r="AF17" s="128"/>
      <c r="AG17" s="128"/>
      <c r="AH17" s="130"/>
      <c r="AI17" s="30"/>
      <c r="AJ17" s="30"/>
      <c r="AK17" s="30"/>
      <c r="AL17" s="30"/>
    </row>
    <row r="18" ht="15.75" spans="2:39">
      <c r="B18" s="80"/>
      <c r="C18" s="81"/>
      <c r="D18" s="81"/>
      <c r="E18" s="81"/>
      <c r="F18" s="82"/>
      <c r="G18" s="83"/>
      <c r="H18" s="84"/>
      <c r="I18" s="111"/>
      <c r="J18" s="111"/>
      <c r="K18" s="111"/>
      <c r="L18" s="111"/>
      <c r="M18" s="111"/>
      <c r="N18" s="111"/>
      <c r="O18" s="112"/>
      <c r="Q18"/>
      <c r="R18"/>
      <c r="S18"/>
      <c r="T18" s="119" t="s">
        <v>551</v>
      </c>
      <c r="U18" s="124"/>
      <c r="V18" s="125" t="e">
        <f>IF(U17=0,V12,IF(V12+1&gt;30,1,V12+1))</f>
        <v>#REF!</v>
      </c>
      <c r="W18" s="32"/>
      <c r="AC18" s="129"/>
      <c r="AD18" s="30"/>
      <c r="AE18" s="130"/>
      <c r="AF18" s="130"/>
      <c r="AG18" s="130"/>
      <c r="AH18" s="30"/>
      <c r="AI18" s="33"/>
      <c r="AJ18" s="33"/>
      <c r="AK18" s="33"/>
      <c r="AL18" s="33"/>
      <c r="AM18" s="33"/>
    </row>
    <row r="19" s="30" customFormat="1" ht="15.75" spans="2:38">
      <c r="B19" s="55">
        <f>C$10-5</f>
        <v>44025</v>
      </c>
      <c r="C19" s="56"/>
      <c r="D19" s="56"/>
      <c r="E19" s="56"/>
      <c r="F19" s="56"/>
      <c r="G19" s="56"/>
      <c r="H19" s="57"/>
      <c r="I19" s="57"/>
      <c r="J19" s="57"/>
      <c r="K19" s="57"/>
      <c r="L19" s="57"/>
      <c r="M19" s="57"/>
      <c r="N19" s="57"/>
      <c r="O19" s="106"/>
      <c r="T19" s="92"/>
      <c r="U19" s="118"/>
      <c r="V19" s="118"/>
      <c r="W19" s="92"/>
      <c r="AC19"/>
      <c r="AD19"/>
      <c r="AE19"/>
      <c r="AF19"/>
      <c r="AG19"/>
      <c r="AI19" s="128"/>
      <c r="AJ19" s="128"/>
      <c r="AK19" s="128"/>
      <c r="AL19" s="128"/>
    </row>
    <row r="20" spans="2:38">
      <c r="B20" s="58" t="s">
        <v>553</v>
      </c>
      <c r="C20" s="59"/>
      <c r="D20" s="60" t="s">
        <v>554</v>
      </c>
      <c r="F20" s="61"/>
      <c r="G20" s="62" t="s">
        <v>555</v>
      </c>
      <c r="H20" s="63"/>
      <c r="I20" s="107"/>
      <c r="J20" s="107"/>
      <c r="K20" s="107"/>
      <c r="L20" s="107"/>
      <c r="M20" s="107"/>
      <c r="N20" s="107"/>
      <c r="O20" s="108"/>
      <c r="Q20"/>
      <c r="R20"/>
      <c r="S20"/>
      <c r="T20" s="119" t="s">
        <v>541</v>
      </c>
      <c r="U20" s="120">
        <f>IF(G26="yes",1,0)</f>
        <v>0</v>
      </c>
      <c r="V20" s="121" t="e">
        <f>V14+U20</f>
        <v>#REF!</v>
      </c>
      <c r="W20" s="32"/>
      <c r="X20" s="73"/>
      <c r="Y20" s="73"/>
      <c r="AH20" s="30"/>
      <c r="AI20" s="128"/>
      <c r="AJ20" s="128"/>
      <c r="AK20" s="128"/>
      <c r="AL20" s="128"/>
    </row>
    <row r="21" spans="2:38">
      <c r="B21" s="64" t="s">
        <v>556</v>
      </c>
      <c r="C21" s="65"/>
      <c r="D21" s="66" t="s">
        <v>557</v>
      </c>
      <c r="E21" s="67"/>
      <c r="F21" s="68"/>
      <c r="G21" s="69" t="s">
        <v>555</v>
      </c>
      <c r="H21" s="70"/>
      <c r="I21" s="109"/>
      <c r="J21" s="109"/>
      <c r="K21" s="109"/>
      <c r="L21" s="109"/>
      <c r="M21" s="109"/>
      <c r="N21" s="109"/>
      <c r="O21" s="110"/>
      <c r="Q21"/>
      <c r="R21"/>
      <c r="S21"/>
      <c r="T21" s="119" t="s">
        <v>544</v>
      </c>
      <c r="U21" s="122">
        <f>IF(G27="yes",1,0)</f>
        <v>0</v>
      </c>
      <c r="V21" s="123" t="e">
        <f>IF(V24=1,U21,V15+U21)</f>
        <v>#REF!</v>
      </c>
      <c r="W21" s="32"/>
      <c r="AC21" s="30"/>
      <c r="AD21" s="30"/>
      <c r="AE21" s="30"/>
      <c r="AF21" s="30"/>
      <c r="AG21" s="30"/>
      <c r="AH21" s="33"/>
      <c r="AI21" s="128"/>
      <c r="AJ21" s="128"/>
      <c r="AK21" s="128"/>
      <c r="AL21" s="128"/>
    </row>
    <row r="22" spans="2:38">
      <c r="B22" s="71" t="s">
        <v>558</v>
      </c>
      <c r="C22" s="72"/>
      <c r="D22" s="66" t="s">
        <v>559</v>
      </c>
      <c r="E22" s="73"/>
      <c r="F22" s="74"/>
      <c r="G22" s="69" t="s">
        <v>555</v>
      </c>
      <c r="H22" s="70"/>
      <c r="I22" s="109"/>
      <c r="J22" s="109"/>
      <c r="K22" s="109"/>
      <c r="L22" s="109"/>
      <c r="M22" s="109"/>
      <c r="N22" s="109"/>
      <c r="O22" s="110"/>
      <c r="Q22"/>
      <c r="R22"/>
      <c r="S22"/>
      <c r="T22" s="119" t="s">
        <v>546</v>
      </c>
      <c r="U22" s="122">
        <f>IF(G28="yes",1,0)</f>
        <v>0</v>
      </c>
      <c r="V22" s="123" t="e">
        <f>V16+U22</f>
        <v>#REF!</v>
      </c>
      <c r="W22" s="32"/>
      <c r="AH22" s="128"/>
      <c r="AI22" s="128"/>
      <c r="AJ22" s="128"/>
      <c r="AK22" s="128"/>
      <c r="AL22" s="128"/>
    </row>
    <row r="23" spans="2:38">
      <c r="B23" s="75" t="s">
        <v>560</v>
      </c>
      <c r="C23" s="76"/>
      <c r="D23" s="77" t="s">
        <v>561</v>
      </c>
      <c r="E23" s="78"/>
      <c r="F23" s="68"/>
      <c r="G23" s="79" t="s">
        <v>555</v>
      </c>
      <c r="H23" s="70"/>
      <c r="I23" s="109"/>
      <c r="J23" s="109"/>
      <c r="K23" s="109"/>
      <c r="L23" s="109"/>
      <c r="M23" s="109"/>
      <c r="N23" s="109"/>
      <c r="O23" s="110"/>
      <c r="Q23"/>
      <c r="R23"/>
      <c r="S23"/>
      <c r="T23" s="119" t="s">
        <v>547</v>
      </c>
      <c r="U23" s="122">
        <f>SUM(U20:U22)</f>
        <v>0</v>
      </c>
      <c r="V23" s="123"/>
      <c r="W23" s="32"/>
      <c r="AH23" s="128"/>
      <c r="AI23" s="130"/>
      <c r="AJ23" s="130"/>
      <c r="AK23" s="130"/>
      <c r="AL23" s="128"/>
    </row>
    <row r="24" ht="15.75" spans="2:38">
      <c r="B24" s="80"/>
      <c r="C24" s="81"/>
      <c r="D24" s="81"/>
      <c r="E24" s="81"/>
      <c r="F24" s="82"/>
      <c r="G24" s="83"/>
      <c r="H24" s="84"/>
      <c r="I24" s="111"/>
      <c r="J24" s="111"/>
      <c r="K24" s="111"/>
      <c r="L24" s="111"/>
      <c r="M24" s="111"/>
      <c r="N24" s="111"/>
      <c r="O24" s="112"/>
      <c r="Q24"/>
      <c r="R24"/>
      <c r="S24"/>
      <c r="T24" s="119" t="s">
        <v>551</v>
      </c>
      <c r="U24" s="124"/>
      <c r="V24" s="125" t="e">
        <f>IF(U23=0,V18,IF(V18+1&gt;30,1,V18+1))</f>
        <v>#REF!</v>
      </c>
      <c r="W24" s="32"/>
      <c r="AH24" s="128"/>
      <c r="AI24" s="30"/>
      <c r="AJ24" s="30"/>
      <c r="AK24" s="30"/>
      <c r="AL24" s="30"/>
    </row>
    <row r="25" s="30" customFormat="1" ht="15.75" spans="2:34">
      <c r="B25" s="55">
        <f>C$10-4</f>
        <v>44026</v>
      </c>
      <c r="C25" s="56"/>
      <c r="D25" s="56"/>
      <c r="E25" s="56"/>
      <c r="F25" s="56"/>
      <c r="G25" s="56"/>
      <c r="H25" s="57"/>
      <c r="I25" s="57"/>
      <c r="J25" s="57"/>
      <c r="K25" s="57"/>
      <c r="L25" s="57"/>
      <c r="M25" s="57"/>
      <c r="N25" s="57"/>
      <c r="O25" s="106"/>
      <c r="T25" s="92"/>
      <c r="U25" s="118"/>
      <c r="V25" s="118"/>
      <c r="W25" s="92"/>
      <c r="AC25"/>
      <c r="AD25"/>
      <c r="AE25"/>
      <c r="AF25"/>
      <c r="AG25"/>
      <c r="AH25" s="128"/>
    </row>
    <row r="26" spans="2:38">
      <c r="B26" s="58" t="s">
        <v>553</v>
      </c>
      <c r="C26" s="59"/>
      <c r="D26" s="60" t="s">
        <v>554</v>
      </c>
      <c r="F26" s="61"/>
      <c r="G26" s="62" t="s">
        <v>555</v>
      </c>
      <c r="H26" s="63"/>
      <c r="I26" s="107"/>
      <c r="J26" s="107"/>
      <c r="K26" s="107"/>
      <c r="L26" s="107"/>
      <c r="M26" s="107"/>
      <c r="N26" s="107"/>
      <c r="O26" s="108"/>
      <c r="Q26"/>
      <c r="R26"/>
      <c r="S26"/>
      <c r="T26" s="119" t="s">
        <v>541</v>
      </c>
      <c r="U26" s="120">
        <f>IF(G32="yes",1,0)</f>
        <v>0</v>
      </c>
      <c r="V26" s="121" t="e">
        <f>V20+U26</f>
        <v>#REF!</v>
      </c>
      <c r="W26" s="32"/>
      <c r="X26" s="73"/>
      <c r="Y26" s="73"/>
      <c r="AH26" s="130"/>
      <c r="AI26" s="30"/>
      <c r="AJ26" s="30"/>
      <c r="AK26" s="30"/>
      <c r="AL26" s="30"/>
    </row>
    <row r="27" spans="2:38">
      <c r="B27" s="64" t="s">
        <v>556</v>
      </c>
      <c r="C27" s="65"/>
      <c r="D27" s="66" t="s">
        <v>557</v>
      </c>
      <c r="E27" s="67"/>
      <c r="F27" s="68"/>
      <c r="G27" s="69" t="s">
        <v>555</v>
      </c>
      <c r="H27" s="70"/>
      <c r="I27" s="109"/>
      <c r="J27" s="109"/>
      <c r="K27" s="109"/>
      <c r="L27" s="109"/>
      <c r="M27" s="109"/>
      <c r="N27" s="109"/>
      <c r="O27" s="110"/>
      <c r="Q27"/>
      <c r="R27"/>
      <c r="S27"/>
      <c r="T27" s="119" t="s">
        <v>544</v>
      </c>
      <c r="U27" s="122">
        <f>IF(G33="yes",1,0)</f>
        <v>0</v>
      </c>
      <c r="V27" s="123" t="e">
        <f>IF(V30=1,U27,V21+U27)</f>
        <v>#REF!</v>
      </c>
      <c r="W27" s="32"/>
      <c r="AC27" s="30"/>
      <c r="AD27" s="30"/>
      <c r="AE27" s="30"/>
      <c r="AF27" s="30"/>
      <c r="AG27" s="30"/>
      <c r="AI27" s="33"/>
      <c r="AJ27" s="33"/>
      <c r="AK27" s="33"/>
      <c r="AL27" s="33"/>
    </row>
    <row r="28" spans="2:38">
      <c r="B28" s="71" t="s">
        <v>558</v>
      </c>
      <c r="C28" s="72"/>
      <c r="D28" s="66" t="s">
        <v>559</v>
      </c>
      <c r="E28" s="73"/>
      <c r="F28" s="74"/>
      <c r="G28" s="69" t="s">
        <v>555</v>
      </c>
      <c r="H28" s="70"/>
      <c r="I28" s="109"/>
      <c r="J28" s="109"/>
      <c r="K28" s="109"/>
      <c r="L28" s="109"/>
      <c r="M28" s="109"/>
      <c r="N28" s="109"/>
      <c r="O28" s="110"/>
      <c r="Q28"/>
      <c r="R28"/>
      <c r="S28"/>
      <c r="T28" s="119" t="s">
        <v>546</v>
      </c>
      <c r="U28" s="122">
        <f>IF(G34="yes",1,0)</f>
        <v>0</v>
      </c>
      <c r="V28" s="123" t="e">
        <f>V22+U28</f>
        <v>#REF!</v>
      </c>
      <c r="W28" s="32"/>
      <c r="AI28" s="128"/>
      <c r="AJ28" s="128"/>
      <c r="AK28" s="128"/>
      <c r="AL28" s="128"/>
    </row>
    <row r="29" spans="2:38">
      <c r="B29" s="75" t="s">
        <v>560</v>
      </c>
      <c r="C29" s="76"/>
      <c r="D29" s="77" t="s">
        <v>561</v>
      </c>
      <c r="E29" s="78"/>
      <c r="F29" s="68"/>
      <c r="G29" s="79" t="s">
        <v>555</v>
      </c>
      <c r="H29" s="70"/>
      <c r="I29" s="109"/>
      <c r="J29" s="109"/>
      <c r="K29" s="109"/>
      <c r="L29" s="109"/>
      <c r="M29" s="109"/>
      <c r="N29" s="109"/>
      <c r="O29" s="110"/>
      <c r="Q29"/>
      <c r="R29"/>
      <c r="S29"/>
      <c r="T29" s="119" t="s">
        <v>547</v>
      </c>
      <c r="U29" s="122">
        <f>SUM(U26:U28)</f>
        <v>0</v>
      </c>
      <c r="V29" s="123"/>
      <c r="W29" s="32"/>
      <c r="AH29" s="30"/>
      <c r="AI29" s="128"/>
      <c r="AJ29" s="128"/>
      <c r="AK29" s="128"/>
      <c r="AL29" s="128"/>
    </row>
    <row r="30" ht="15.75" spans="2:38">
      <c r="B30" s="80"/>
      <c r="C30" s="81"/>
      <c r="D30" s="81"/>
      <c r="E30" s="81"/>
      <c r="F30" s="82"/>
      <c r="G30" s="83"/>
      <c r="H30" s="84"/>
      <c r="I30" s="111"/>
      <c r="J30" s="111"/>
      <c r="K30" s="111"/>
      <c r="L30" s="111"/>
      <c r="M30" s="111"/>
      <c r="N30" s="111"/>
      <c r="O30" s="112"/>
      <c r="Q30"/>
      <c r="R30"/>
      <c r="S30"/>
      <c r="T30" s="119" t="s">
        <v>551</v>
      </c>
      <c r="U30" s="124"/>
      <c r="V30" s="125" t="e">
        <f>IF(U29=0,V24,IF(V24+1&gt;30,1,V24+1))</f>
        <v>#REF!</v>
      </c>
      <c r="W30" s="32"/>
      <c r="AI30" s="128"/>
      <c r="AJ30" s="128"/>
      <c r="AK30" s="128"/>
      <c r="AL30" s="128"/>
    </row>
    <row r="31" s="30" customFormat="1" ht="15.75" spans="2:38">
      <c r="B31" s="55">
        <f>C$10-3</f>
        <v>44027</v>
      </c>
      <c r="C31" s="56"/>
      <c r="D31" s="56"/>
      <c r="E31" s="56"/>
      <c r="F31" s="56"/>
      <c r="G31" s="85"/>
      <c r="H31" s="57"/>
      <c r="I31" s="57"/>
      <c r="J31" s="57"/>
      <c r="K31" s="57"/>
      <c r="L31" s="57"/>
      <c r="M31" s="57"/>
      <c r="N31" s="57"/>
      <c r="O31" s="106"/>
      <c r="T31" s="92"/>
      <c r="U31" s="118"/>
      <c r="V31" s="118"/>
      <c r="W31" s="92"/>
      <c r="AC31"/>
      <c r="AD31"/>
      <c r="AE31"/>
      <c r="AF31"/>
      <c r="AG31"/>
      <c r="AH31"/>
      <c r="AI31" s="128"/>
      <c r="AJ31" s="128"/>
      <c r="AK31" s="128"/>
      <c r="AL31" s="128"/>
    </row>
    <row r="32" spans="2:38">
      <c r="B32" s="58" t="s">
        <v>553</v>
      </c>
      <c r="C32" s="59"/>
      <c r="D32" s="60" t="s">
        <v>554</v>
      </c>
      <c r="F32" s="61"/>
      <c r="G32" s="62" t="s">
        <v>555</v>
      </c>
      <c r="H32" s="63"/>
      <c r="I32" s="107"/>
      <c r="J32" s="107"/>
      <c r="K32" s="107"/>
      <c r="L32" s="107"/>
      <c r="M32" s="107"/>
      <c r="N32" s="107"/>
      <c r="O32" s="108"/>
      <c r="Q32"/>
      <c r="R32"/>
      <c r="S32"/>
      <c r="T32" s="119" t="s">
        <v>541</v>
      </c>
      <c r="U32" s="120">
        <f>IF(G38="yes",1,0)</f>
        <v>0</v>
      </c>
      <c r="V32" s="121" t="e">
        <f>V26+U32</f>
        <v>#REF!</v>
      </c>
      <c r="W32" s="32"/>
      <c r="X32" s="73"/>
      <c r="Y32" s="73"/>
      <c r="AI32" s="130"/>
      <c r="AJ32" s="130"/>
      <c r="AK32" s="130"/>
      <c r="AL32" s="128"/>
    </row>
    <row r="33" spans="2:33">
      <c r="B33" s="64" t="s">
        <v>556</v>
      </c>
      <c r="C33" s="65"/>
      <c r="D33" s="66" t="s">
        <v>557</v>
      </c>
      <c r="E33" s="67"/>
      <c r="F33" s="68"/>
      <c r="G33" s="69" t="s">
        <v>555</v>
      </c>
      <c r="H33" s="70"/>
      <c r="I33" s="109"/>
      <c r="J33" s="109"/>
      <c r="K33" s="109"/>
      <c r="L33" s="109"/>
      <c r="M33" s="109"/>
      <c r="N33" s="109"/>
      <c r="O33" s="110"/>
      <c r="Q33"/>
      <c r="R33"/>
      <c r="S33"/>
      <c r="T33" s="119" t="s">
        <v>544</v>
      </c>
      <c r="U33" s="122">
        <f>IF(G39="yes",1,0)</f>
        <v>0</v>
      </c>
      <c r="V33" s="123" t="e">
        <f>IF(V36=1,U33,V27+U33)</f>
        <v>#REF!</v>
      </c>
      <c r="W33" s="32"/>
      <c r="AC33" s="30"/>
      <c r="AD33" s="30"/>
      <c r="AE33" s="30"/>
      <c r="AF33" s="30"/>
      <c r="AG33" s="30"/>
    </row>
    <row r="34" spans="2:23">
      <c r="B34" s="71" t="s">
        <v>558</v>
      </c>
      <c r="C34" s="72"/>
      <c r="D34" s="66" t="s">
        <v>559</v>
      </c>
      <c r="E34" s="73"/>
      <c r="F34" s="74"/>
      <c r="G34" s="69" t="s">
        <v>555</v>
      </c>
      <c r="H34" s="70"/>
      <c r="I34" s="109"/>
      <c r="J34" s="109"/>
      <c r="K34" s="109"/>
      <c r="L34" s="109"/>
      <c r="M34" s="109"/>
      <c r="N34" s="109"/>
      <c r="O34" s="110"/>
      <c r="Q34"/>
      <c r="R34"/>
      <c r="S34"/>
      <c r="T34" s="119" t="s">
        <v>546</v>
      </c>
      <c r="U34" s="122">
        <f>IF(G40="yes",1,0)</f>
        <v>0</v>
      </c>
      <c r="V34" s="123" t="e">
        <f>V28+U34</f>
        <v>#REF!</v>
      </c>
      <c r="W34" s="32"/>
    </row>
    <row r="35" spans="2:38">
      <c r="B35" s="75" t="s">
        <v>560</v>
      </c>
      <c r="C35" s="76"/>
      <c r="D35" s="77" t="s">
        <v>561</v>
      </c>
      <c r="E35" s="78"/>
      <c r="F35" s="68"/>
      <c r="G35" s="79" t="s">
        <v>555</v>
      </c>
      <c r="H35" s="70"/>
      <c r="I35" s="109"/>
      <c r="J35" s="109"/>
      <c r="K35" s="109"/>
      <c r="L35" s="109"/>
      <c r="M35" s="109"/>
      <c r="N35" s="109"/>
      <c r="O35" s="110"/>
      <c r="Q35"/>
      <c r="R35"/>
      <c r="S35"/>
      <c r="T35" s="119" t="s">
        <v>547</v>
      </c>
      <c r="U35" s="122">
        <f>SUM(U32:U34)</f>
        <v>0</v>
      </c>
      <c r="V35" s="123"/>
      <c r="W35" s="32"/>
      <c r="AH35" s="30"/>
      <c r="AI35" s="30"/>
      <c r="AJ35" s="30"/>
      <c r="AK35" s="30"/>
      <c r="AL35" s="30"/>
    </row>
    <row r="36" ht="15.75" spans="2:23">
      <c r="B36" s="80"/>
      <c r="C36" s="81"/>
      <c r="D36" s="81"/>
      <c r="E36" s="81"/>
      <c r="F36" s="82"/>
      <c r="G36" s="83"/>
      <c r="H36" s="84"/>
      <c r="I36" s="111"/>
      <c r="J36" s="111"/>
      <c r="K36" s="111"/>
      <c r="L36" s="111"/>
      <c r="M36" s="111"/>
      <c r="N36" s="111"/>
      <c r="O36" s="112"/>
      <c r="Q36"/>
      <c r="R36"/>
      <c r="S36"/>
      <c r="T36" s="119" t="s">
        <v>551</v>
      </c>
      <c r="U36" s="124"/>
      <c r="V36" s="125" t="e">
        <f>IF(U35=0,V30,IF(V30+1&gt;30,1,V30+1))</f>
        <v>#REF!</v>
      </c>
      <c r="W36" s="32"/>
    </row>
    <row r="37" s="30" customFormat="1" ht="15.75" spans="2:38">
      <c r="B37" s="55">
        <f>C$10-2</f>
        <v>44028</v>
      </c>
      <c r="C37" s="56"/>
      <c r="D37" s="56"/>
      <c r="E37" s="56"/>
      <c r="F37" s="56"/>
      <c r="G37" s="85"/>
      <c r="H37" s="57"/>
      <c r="I37" s="57"/>
      <c r="J37" s="57"/>
      <c r="K37" s="57"/>
      <c r="L37" s="57"/>
      <c r="M37" s="57"/>
      <c r="N37" s="57"/>
      <c r="O37" s="106"/>
      <c r="T37" s="92"/>
      <c r="U37" s="118"/>
      <c r="V37" s="118"/>
      <c r="W37" s="92"/>
      <c r="AC37"/>
      <c r="AD37"/>
      <c r="AE37"/>
      <c r="AF37"/>
      <c r="AG37"/>
      <c r="AH37"/>
      <c r="AI37"/>
      <c r="AJ37"/>
      <c r="AK37"/>
      <c r="AL37"/>
    </row>
    <row r="38" spans="2:25">
      <c r="B38" s="58" t="s">
        <v>553</v>
      </c>
      <c r="C38" s="59"/>
      <c r="D38" s="60" t="s">
        <v>554</v>
      </c>
      <c r="F38" s="61"/>
      <c r="G38" s="62" t="s">
        <v>555</v>
      </c>
      <c r="H38" s="63"/>
      <c r="I38" s="107"/>
      <c r="J38" s="107"/>
      <c r="K38" s="107"/>
      <c r="L38" s="107"/>
      <c r="M38" s="107"/>
      <c r="N38" s="107"/>
      <c r="O38" s="108"/>
      <c r="Q38"/>
      <c r="R38"/>
      <c r="S38"/>
      <c r="T38" s="119" t="s">
        <v>541</v>
      </c>
      <c r="U38" s="120">
        <f>IF(G44="yes",1,0)</f>
        <v>0</v>
      </c>
      <c r="V38" s="121" t="e">
        <f>V32+U38</f>
        <v>#REF!</v>
      </c>
      <c r="W38" s="32"/>
      <c r="X38" s="73"/>
      <c r="Y38" s="73"/>
    </row>
    <row r="39" spans="2:23">
      <c r="B39" s="64" t="s">
        <v>556</v>
      </c>
      <c r="C39" s="65"/>
      <c r="D39" s="66" t="s">
        <v>557</v>
      </c>
      <c r="E39" s="67"/>
      <c r="F39" s="68"/>
      <c r="G39" s="69" t="s">
        <v>555</v>
      </c>
      <c r="H39" s="70"/>
      <c r="I39" s="109"/>
      <c r="J39" s="109"/>
      <c r="K39" s="109"/>
      <c r="L39" s="109"/>
      <c r="M39" s="109"/>
      <c r="N39" s="109"/>
      <c r="O39" s="110"/>
      <c r="Q39"/>
      <c r="R39"/>
      <c r="S39"/>
      <c r="T39" s="119" t="s">
        <v>544</v>
      </c>
      <c r="U39" s="122">
        <f>IF(G45="yes",1,0)</f>
        <v>0</v>
      </c>
      <c r="V39" s="123" t="e">
        <f>IF(V42=1,U39,V33+U39)</f>
        <v>#REF!</v>
      </c>
      <c r="W39" s="32"/>
    </row>
    <row r="40" spans="2:33">
      <c r="B40" s="71" t="s">
        <v>558</v>
      </c>
      <c r="C40" s="72"/>
      <c r="D40" s="66" t="s">
        <v>559</v>
      </c>
      <c r="E40" s="73"/>
      <c r="F40" s="74"/>
      <c r="G40" s="69" t="s">
        <v>555</v>
      </c>
      <c r="H40" s="70"/>
      <c r="I40" s="109"/>
      <c r="J40" s="109"/>
      <c r="K40" s="109"/>
      <c r="L40" s="109"/>
      <c r="M40" s="109"/>
      <c r="N40" s="109"/>
      <c r="O40" s="110"/>
      <c r="Q40"/>
      <c r="R40"/>
      <c r="S40"/>
      <c r="T40" s="119" t="s">
        <v>546</v>
      </c>
      <c r="U40" s="122">
        <f>IF(G46="yes",1,0)</f>
        <v>0</v>
      </c>
      <c r="V40" s="123" t="e">
        <f>V34+U40</f>
        <v>#REF!</v>
      </c>
      <c r="W40" s="32"/>
      <c r="AC40" s="30"/>
      <c r="AD40" s="30"/>
      <c r="AE40" s="30"/>
      <c r="AF40" s="30"/>
      <c r="AG40" s="30"/>
    </row>
    <row r="41" spans="2:38">
      <c r="B41" s="75" t="s">
        <v>560</v>
      </c>
      <c r="C41" s="76"/>
      <c r="D41" s="77" t="s">
        <v>561</v>
      </c>
      <c r="E41" s="78"/>
      <c r="F41" s="68"/>
      <c r="G41" s="79" t="s">
        <v>555</v>
      </c>
      <c r="H41" s="70"/>
      <c r="I41" s="109"/>
      <c r="J41" s="109"/>
      <c r="K41" s="109"/>
      <c r="L41" s="109"/>
      <c r="M41" s="109"/>
      <c r="N41" s="109"/>
      <c r="O41" s="110"/>
      <c r="Q41"/>
      <c r="R41"/>
      <c r="S41"/>
      <c r="T41" s="119" t="s">
        <v>547</v>
      </c>
      <c r="U41" s="122">
        <f>SUM(U38:U40)</f>
        <v>0</v>
      </c>
      <c r="V41" s="123"/>
      <c r="W41" s="32"/>
      <c r="AC41" s="30"/>
      <c r="AD41" s="30"/>
      <c r="AE41" s="30"/>
      <c r="AF41" s="30"/>
      <c r="AG41" s="30"/>
      <c r="AH41" s="30"/>
      <c r="AI41" s="30"/>
      <c r="AJ41" s="30"/>
      <c r="AK41" s="30"/>
      <c r="AL41" s="30"/>
    </row>
    <row r="42" ht="15.75" spans="2:33">
      <c r="B42" s="80"/>
      <c r="C42" s="81"/>
      <c r="D42" s="81"/>
      <c r="E42" s="81"/>
      <c r="F42" s="82"/>
      <c r="G42" s="83"/>
      <c r="H42" s="84"/>
      <c r="I42" s="111"/>
      <c r="J42" s="111"/>
      <c r="K42" s="111"/>
      <c r="L42" s="111"/>
      <c r="M42" s="111"/>
      <c r="N42" s="111"/>
      <c r="O42" s="112"/>
      <c r="Q42"/>
      <c r="R42"/>
      <c r="S42"/>
      <c r="T42" s="119" t="s">
        <v>551</v>
      </c>
      <c r="U42" s="124"/>
      <c r="V42" s="125" t="e">
        <f>IF(U41=0,V36,IF(V36+1&gt;30,1,V36+1))</f>
        <v>#REF!</v>
      </c>
      <c r="W42" s="32"/>
      <c r="AC42" s="30"/>
      <c r="AD42" s="30"/>
      <c r="AE42" s="30"/>
      <c r="AF42" s="30"/>
      <c r="AG42" s="30"/>
    </row>
    <row r="43" s="30" customFormat="1" ht="15.75" spans="2:38">
      <c r="B43" s="55">
        <f>C$10-1</f>
        <v>44029</v>
      </c>
      <c r="C43" s="56"/>
      <c r="D43" s="56"/>
      <c r="E43" s="56"/>
      <c r="F43" s="56"/>
      <c r="G43" s="85"/>
      <c r="H43" s="57"/>
      <c r="I43" s="57"/>
      <c r="J43" s="57"/>
      <c r="K43" s="57"/>
      <c r="L43" s="57"/>
      <c r="M43" s="57"/>
      <c r="N43" s="57"/>
      <c r="O43" s="106"/>
      <c r="T43" s="92"/>
      <c r="U43" s="118"/>
      <c r="V43" s="118"/>
      <c r="W43" s="92"/>
      <c r="AH43"/>
      <c r="AI43"/>
      <c r="AJ43"/>
      <c r="AK43"/>
      <c r="AL43"/>
    </row>
    <row r="44" spans="2:33">
      <c r="B44" s="58" t="s">
        <v>553</v>
      </c>
      <c r="C44" s="59"/>
      <c r="D44" s="60" t="s">
        <v>554</v>
      </c>
      <c r="F44" s="61"/>
      <c r="G44" s="62" t="s">
        <v>555</v>
      </c>
      <c r="H44" s="63"/>
      <c r="I44" s="107"/>
      <c r="J44" s="107"/>
      <c r="K44" s="107"/>
      <c r="L44" s="107"/>
      <c r="M44" s="107"/>
      <c r="N44" s="107"/>
      <c r="O44" s="108"/>
      <c r="Q44"/>
      <c r="R44"/>
      <c r="S44"/>
      <c r="T44" s="119" t="s">
        <v>541</v>
      </c>
      <c r="U44" s="120">
        <f>IF(G50="yes",1,0)</f>
        <v>0</v>
      </c>
      <c r="V44" s="121" t="e">
        <f>V38+U44</f>
        <v>#REF!</v>
      </c>
      <c r="W44" s="32"/>
      <c r="X44" s="73"/>
      <c r="Y44" s="73"/>
      <c r="AC44" s="30"/>
      <c r="AD44" s="30"/>
      <c r="AE44" s="30"/>
      <c r="AF44" s="30"/>
      <c r="AG44" s="30"/>
    </row>
    <row r="45" spans="2:33">
      <c r="B45" s="64" t="s">
        <v>556</v>
      </c>
      <c r="C45" s="65"/>
      <c r="D45" s="66" t="s">
        <v>557</v>
      </c>
      <c r="E45" s="67"/>
      <c r="F45" s="68"/>
      <c r="G45" s="69" t="s">
        <v>555</v>
      </c>
      <c r="H45" s="70"/>
      <c r="I45" s="109"/>
      <c r="J45" s="109"/>
      <c r="K45" s="109"/>
      <c r="L45" s="109"/>
      <c r="M45" s="109"/>
      <c r="N45" s="109"/>
      <c r="O45" s="110"/>
      <c r="Q45"/>
      <c r="R45"/>
      <c r="S45"/>
      <c r="T45" s="119" t="s">
        <v>544</v>
      </c>
      <c r="U45" s="122">
        <f>IF(G51="yes",1,0)</f>
        <v>0</v>
      </c>
      <c r="V45" s="123" t="e">
        <f>IF(V48=1,U45,V39+U45)</f>
        <v>#REF!</v>
      </c>
      <c r="W45" s="32"/>
      <c r="AC45" s="30"/>
      <c r="AD45" s="30"/>
      <c r="AE45" s="30"/>
      <c r="AF45" s="30"/>
      <c r="AG45" s="30"/>
    </row>
    <row r="46" spans="2:33">
      <c r="B46" s="71" t="s">
        <v>558</v>
      </c>
      <c r="C46" s="72"/>
      <c r="D46" s="66" t="s">
        <v>559</v>
      </c>
      <c r="E46" s="73"/>
      <c r="F46" s="74"/>
      <c r="G46" s="69" t="s">
        <v>555</v>
      </c>
      <c r="H46" s="70"/>
      <c r="I46" s="109"/>
      <c r="J46" s="109"/>
      <c r="K46" s="109"/>
      <c r="L46" s="109"/>
      <c r="M46" s="109"/>
      <c r="N46" s="109"/>
      <c r="O46" s="110"/>
      <c r="Q46"/>
      <c r="R46"/>
      <c r="S46"/>
      <c r="T46" s="119" t="s">
        <v>546</v>
      </c>
      <c r="U46" s="122">
        <f>IF(G52="yes",1,0)</f>
        <v>0</v>
      </c>
      <c r="V46" s="123" t="e">
        <f>V40+U46</f>
        <v>#REF!</v>
      </c>
      <c r="W46" s="32"/>
      <c r="AC46" s="30"/>
      <c r="AD46" s="30"/>
      <c r="AE46" s="30"/>
      <c r="AF46" s="30"/>
      <c r="AG46" s="30"/>
    </row>
    <row r="47" spans="2:38">
      <c r="B47" s="75" t="s">
        <v>560</v>
      </c>
      <c r="C47" s="76"/>
      <c r="D47" s="77" t="s">
        <v>561</v>
      </c>
      <c r="E47" s="78"/>
      <c r="F47" s="68"/>
      <c r="G47" s="79" t="s">
        <v>555</v>
      </c>
      <c r="H47" s="70"/>
      <c r="I47" s="109"/>
      <c r="J47" s="109"/>
      <c r="K47" s="109"/>
      <c r="L47" s="109"/>
      <c r="M47" s="109"/>
      <c r="N47" s="109"/>
      <c r="O47" s="110"/>
      <c r="Q47"/>
      <c r="R47"/>
      <c r="S47"/>
      <c r="T47" s="119" t="s">
        <v>547</v>
      </c>
      <c r="U47" s="122">
        <f>SUM(U44:U46)</f>
        <v>0</v>
      </c>
      <c r="V47" s="123"/>
      <c r="W47" s="32"/>
      <c r="AC47" s="31"/>
      <c r="AD47" s="31"/>
      <c r="AE47" s="31"/>
      <c r="AF47" s="31"/>
      <c r="AG47" s="31"/>
      <c r="AI47" s="30"/>
      <c r="AJ47" s="30"/>
      <c r="AK47" s="30"/>
      <c r="AL47" s="30"/>
    </row>
    <row r="48" ht="15.75" spans="2:34">
      <c r="B48" s="80"/>
      <c r="C48" s="81"/>
      <c r="D48" s="81"/>
      <c r="E48" s="81"/>
      <c r="F48" s="82"/>
      <c r="G48" s="83"/>
      <c r="H48" s="84"/>
      <c r="I48" s="111"/>
      <c r="J48" s="111"/>
      <c r="K48" s="111"/>
      <c r="L48" s="111"/>
      <c r="M48" s="111"/>
      <c r="N48" s="111"/>
      <c r="O48" s="112"/>
      <c r="Q48"/>
      <c r="R48"/>
      <c r="S48"/>
      <c r="T48" s="119" t="s">
        <v>551</v>
      </c>
      <c r="U48" s="124"/>
      <c r="V48" s="125" t="e">
        <f>IF(U47=0,V42,IF(V42+1&gt;30,1,V42+1))</f>
        <v>#REF!</v>
      </c>
      <c r="W48" s="32"/>
      <c r="AC48" s="31"/>
      <c r="AD48" s="31"/>
      <c r="AE48" s="31"/>
      <c r="AF48" s="31"/>
      <c r="AG48" s="31"/>
      <c r="AH48" s="30"/>
    </row>
    <row r="49" s="30" customFormat="1" ht="15.75" spans="2:38">
      <c r="B49" s="55">
        <f>C$10</f>
        <v>44030</v>
      </c>
      <c r="C49" s="56"/>
      <c r="D49" s="56"/>
      <c r="E49" s="56"/>
      <c r="F49" s="56"/>
      <c r="G49" s="85"/>
      <c r="H49" s="57"/>
      <c r="I49" s="57"/>
      <c r="J49" s="57"/>
      <c r="K49" s="57"/>
      <c r="L49" s="57"/>
      <c r="M49" s="57"/>
      <c r="N49" s="57"/>
      <c r="O49" s="106"/>
      <c r="P49"/>
      <c r="Q49"/>
      <c r="R49"/>
      <c r="S49"/>
      <c r="T49" s="32"/>
      <c r="U49" s="33"/>
      <c r="V49" s="33"/>
      <c r="W49" s="32"/>
      <c r="X49"/>
      <c r="Y49"/>
      <c r="Z49"/>
      <c r="AA49"/>
      <c r="AB49"/>
      <c r="AC49" s="31"/>
      <c r="AD49" s="31"/>
      <c r="AE49" s="31"/>
      <c r="AF49" s="31"/>
      <c r="AG49" s="31"/>
      <c r="AI49"/>
      <c r="AJ49"/>
      <c r="AK49"/>
      <c r="AL49"/>
    </row>
    <row r="50" ht="19.5" customHeight="1" spans="2:34">
      <c r="B50" s="58" t="s">
        <v>553</v>
      </c>
      <c r="C50" s="59"/>
      <c r="D50" s="60" t="s">
        <v>554</v>
      </c>
      <c r="F50" s="61"/>
      <c r="G50" s="62" t="s">
        <v>555</v>
      </c>
      <c r="H50" s="63"/>
      <c r="I50" s="107"/>
      <c r="J50" s="107"/>
      <c r="K50" s="107"/>
      <c r="L50" s="107"/>
      <c r="M50" s="107"/>
      <c r="N50" s="107"/>
      <c r="O50" s="108"/>
      <c r="P50" s="31"/>
      <c r="Q50" s="92"/>
      <c r="R50" s="126"/>
      <c r="S50" s="126"/>
      <c r="T50" s="92"/>
      <c r="U50" s="31"/>
      <c r="V50" s="31"/>
      <c r="W50" s="31"/>
      <c r="X50" s="31"/>
      <c r="Y50" s="31"/>
      <c r="Z50" s="31"/>
      <c r="AA50" s="31"/>
      <c r="AB50" s="31"/>
      <c r="AH50" s="31"/>
    </row>
    <row r="51" spans="2:28">
      <c r="B51" s="64" t="s">
        <v>556</v>
      </c>
      <c r="C51" s="65"/>
      <c r="D51" s="66" t="s">
        <v>557</v>
      </c>
      <c r="E51" s="67"/>
      <c r="F51" s="68"/>
      <c r="G51" s="69" t="s">
        <v>555</v>
      </c>
      <c r="H51" s="70"/>
      <c r="I51" s="109"/>
      <c r="J51" s="109"/>
      <c r="K51" s="109"/>
      <c r="L51" s="109"/>
      <c r="M51" s="109"/>
      <c r="N51" s="109"/>
      <c r="O51" s="110"/>
      <c r="P51" s="31"/>
      <c r="Q51" s="92"/>
      <c r="R51" s="126"/>
      <c r="S51" s="126"/>
      <c r="T51" s="92"/>
      <c r="U51" s="31"/>
      <c r="V51" s="31"/>
      <c r="W51" s="31"/>
      <c r="X51" s="31"/>
      <c r="Y51" s="31"/>
      <c r="Z51" s="31"/>
      <c r="AA51" s="31"/>
      <c r="AB51" s="31"/>
    </row>
    <row r="52" ht="19.5" customHeight="1" spans="2:28">
      <c r="B52" s="71" t="s">
        <v>558</v>
      </c>
      <c r="C52" s="72"/>
      <c r="D52" s="66" t="s">
        <v>559</v>
      </c>
      <c r="E52" s="73"/>
      <c r="F52" s="74"/>
      <c r="G52" s="69" t="s">
        <v>555</v>
      </c>
      <c r="H52" s="70"/>
      <c r="I52" s="109"/>
      <c r="J52" s="109"/>
      <c r="K52" s="109"/>
      <c r="L52" s="109"/>
      <c r="M52" s="109"/>
      <c r="N52" s="109"/>
      <c r="O52" s="110"/>
      <c r="P52" s="31"/>
      <c r="Q52" s="92"/>
      <c r="R52" s="126"/>
      <c r="S52" s="126"/>
      <c r="T52" s="92"/>
      <c r="U52" s="31"/>
      <c r="V52" s="31"/>
      <c r="W52" s="31"/>
      <c r="X52" s="31"/>
      <c r="Y52" s="31"/>
      <c r="Z52" s="31"/>
      <c r="AA52" s="31"/>
      <c r="AB52" s="31"/>
    </row>
    <row r="53" spans="2:28">
      <c r="B53" s="75" t="s">
        <v>560</v>
      </c>
      <c r="C53" s="76"/>
      <c r="D53" s="77" t="s">
        <v>561</v>
      </c>
      <c r="E53" s="78"/>
      <c r="F53" s="68"/>
      <c r="G53" s="79" t="s">
        <v>555</v>
      </c>
      <c r="H53" s="70"/>
      <c r="I53" s="109"/>
      <c r="J53" s="109"/>
      <c r="K53" s="109"/>
      <c r="L53" s="109"/>
      <c r="M53" s="109"/>
      <c r="N53" s="109"/>
      <c r="O53" s="110"/>
      <c r="P53" s="31"/>
      <c r="Q53" s="92"/>
      <c r="R53" s="126"/>
      <c r="S53" s="126"/>
      <c r="T53" s="92"/>
      <c r="U53" s="31"/>
      <c r="V53" s="31"/>
      <c r="W53" s="31"/>
      <c r="X53" s="31"/>
      <c r="Y53" s="31"/>
      <c r="Z53" s="31"/>
      <c r="AA53" s="31"/>
      <c r="AB53" s="31"/>
    </row>
    <row r="54" ht="20.25" customHeight="1" spans="2:38">
      <c r="B54" s="80"/>
      <c r="C54" s="81"/>
      <c r="D54" s="81"/>
      <c r="E54" s="81"/>
      <c r="F54" s="82"/>
      <c r="G54" s="83"/>
      <c r="H54" s="84"/>
      <c r="I54" s="111"/>
      <c r="J54" s="111"/>
      <c r="K54" s="111"/>
      <c r="L54" s="111"/>
      <c r="M54" s="111"/>
      <c r="N54" s="111"/>
      <c r="O54" s="112"/>
      <c r="AI54" s="30"/>
      <c r="AJ54" s="30"/>
      <c r="AK54" s="30"/>
      <c r="AL54" s="30"/>
    </row>
    <row r="55" ht="15.75" spans="35:38">
      <c r="AI55" s="30"/>
      <c r="AJ55" s="30"/>
      <c r="AK55" s="30"/>
      <c r="AL55" s="30"/>
    </row>
    <row r="56" s="31" customFormat="1" ht="15.75" customHeight="1" spans="2:34">
      <c r="B56" s="86" t="s">
        <v>562</v>
      </c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/>
      <c r="Q56" s="32"/>
      <c r="R56" s="33"/>
      <c r="S56" s="33"/>
      <c r="T56" s="32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="31" customFormat="1" ht="15.75" customHeight="1" spans="5:38"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/>
      <c r="Q57" s="32"/>
      <c r="R57" s="33"/>
      <c r="S57" s="33"/>
      <c r="T57" s="32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="31" customFormat="1" ht="15.75" customHeight="1" spans="5:38"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/>
      <c r="Q58" s="32"/>
      <c r="R58" s="33"/>
      <c r="S58" s="33"/>
      <c r="T58" s="32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="31" customFormat="1" ht="15.75" customHeight="1" spans="5:38">
      <c r="E59" s="87"/>
      <c r="F59" s="87"/>
      <c r="G59" s="87"/>
      <c r="H59" s="87"/>
      <c r="I59" s="87"/>
      <c r="J59" s="113"/>
      <c r="K59" s="113"/>
      <c r="L59" s="113"/>
      <c r="M59" s="87"/>
      <c r="N59" s="87"/>
      <c r="O59" s="87"/>
      <c r="P59"/>
      <c r="Q59" s="32"/>
      <c r="R59" s="33"/>
      <c r="S59" s="33"/>
      <c r="T59" s="32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ht="15.75" customHeight="1" spans="2:15">
      <c r="B60" t="s">
        <v>563</v>
      </c>
      <c r="E60" s="89"/>
      <c r="F60" s="89"/>
      <c r="G60" s="89"/>
      <c r="H60" s="89"/>
      <c r="I60" s="89"/>
      <c r="L60" s="114" t="s">
        <v>564</v>
      </c>
      <c r="M60" s="89"/>
      <c r="N60" s="89"/>
      <c r="O60" s="89"/>
    </row>
    <row r="61" ht="11.1" customHeight="1" spans="15:15">
      <c r="O61" s="115"/>
    </row>
    <row r="62" ht="11.1" customHeight="1" spans="2:15">
      <c r="B62" s="90"/>
      <c r="O62" s="116"/>
    </row>
    <row r="63" spans="13:15">
      <c r="M63" s="30"/>
      <c r="N63" s="30"/>
      <c r="O63" s="30"/>
    </row>
    <row r="64" spans="13:14">
      <c r="M64" s="30"/>
      <c r="N64" s="30"/>
    </row>
    <row r="65" spans="13:14">
      <c r="M65" s="30"/>
      <c r="N65" s="30"/>
    </row>
    <row r="66" spans="13:14">
      <c r="M66" s="30"/>
      <c r="N66" s="30"/>
    </row>
    <row r="67" spans="12:15">
      <c r="L67" s="30"/>
      <c r="M67" s="30"/>
      <c r="N67" s="30"/>
      <c r="O67" s="30"/>
    </row>
    <row r="68" spans="12:15">
      <c r="L68" s="30"/>
      <c r="M68" s="30"/>
      <c r="N68" s="30"/>
      <c r="O68" s="92"/>
    </row>
    <row r="69" spans="12:15">
      <c r="L69" s="30"/>
      <c r="M69" s="30"/>
      <c r="N69" s="30"/>
      <c r="O69" s="92"/>
    </row>
  </sheetData>
  <mergeCells count="40">
    <mergeCell ref="C8:I8"/>
    <mergeCell ref="C9:I9"/>
    <mergeCell ref="M9:O9"/>
    <mergeCell ref="C10:H10"/>
    <mergeCell ref="L10:O10"/>
    <mergeCell ref="B12:G12"/>
    <mergeCell ref="H12:O12"/>
    <mergeCell ref="B13:G13"/>
    <mergeCell ref="B14:C14"/>
    <mergeCell ref="B18:G18"/>
    <mergeCell ref="B19:G19"/>
    <mergeCell ref="B20:C20"/>
    <mergeCell ref="B24:G24"/>
    <mergeCell ref="B25:G25"/>
    <mergeCell ref="B26:C26"/>
    <mergeCell ref="B30:G30"/>
    <mergeCell ref="B31:G31"/>
    <mergeCell ref="B32:C32"/>
    <mergeCell ref="B36:G36"/>
    <mergeCell ref="B37:G37"/>
    <mergeCell ref="B38:C38"/>
    <mergeCell ref="B42:G42"/>
    <mergeCell ref="B43:G43"/>
    <mergeCell ref="B44:C44"/>
    <mergeCell ref="B48:G48"/>
    <mergeCell ref="B49:G49"/>
    <mergeCell ref="B50:C50"/>
    <mergeCell ref="B54:G54"/>
    <mergeCell ref="E56:O56"/>
    <mergeCell ref="E57:O57"/>
    <mergeCell ref="E58:O58"/>
    <mergeCell ref="H3:H4"/>
    <mergeCell ref="H44:O48"/>
    <mergeCell ref="H50:O54"/>
    <mergeCell ref="H32:O36"/>
    <mergeCell ref="H38:O42"/>
    <mergeCell ref="H20:O24"/>
    <mergeCell ref="H26:O30"/>
    <mergeCell ref="H14:O18"/>
    <mergeCell ref="I3:O4"/>
  </mergeCells>
  <conditionalFormatting sqref="E17">
    <cfRule type="cellIs" dxfId="5" priority="28" stopIfTrue="1" operator="greaterThan">
      <formula>8</formula>
    </cfRule>
    <cfRule type="containsText" dxfId="6" priority="27" operator="between" text="n/a">
      <formula>NOT(ISERROR(SEARCH("n/a",E17)))</formula>
    </cfRule>
  </conditionalFormatting>
  <conditionalFormatting sqref="B18">
    <cfRule type="containsText" dxfId="7" priority="25" stopIfTrue="1" operator="between" text="Phase">
      <formula>NOT(ISERROR(SEARCH("Phase",B18)))</formula>
    </cfRule>
    <cfRule type="containsText" dxfId="8" priority="26" stopIfTrue="1" operator="between" text="Review">
      <formula>NOT(ISERROR(SEARCH("Review",B18)))</formula>
    </cfRule>
  </conditionalFormatting>
  <conditionalFormatting sqref="E23">
    <cfRule type="cellIs" dxfId="5" priority="24" stopIfTrue="1" operator="greaterThan">
      <formula>8</formula>
    </cfRule>
    <cfRule type="containsText" dxfId="6" priority="23" operator="between" text="n/a">
      <formula>NOT(ISERROR(SEARCH("n/a",E23)))</formula>
    </cfRule>
  </conditionalFormatting>
  <conditionalFormatting sqref="B24">
    <cfRule type="containsText" dxfId="7" priority="21" stopIfTrue="1" operator="between" text="Phase">
      <formula>NOT(ISERROR(SEARCH("Phase",B24)))</formula>
    </cfRule>
    <cfRule type="containsText" dxfId="8" priority="22" stopIfTrue="1" operator="between" text="Review">
      <formula>NOT(ISERROR(SEARCH("Review",B24)))</formula>
    </cfRule>
  </conditionalFormatting>
  <conditionalFormatting sqref="E29">
    <cfRule type="cellIs" dxfId="5" priority="20" stopIfTrue="1" operator="greaterThan">
      <formula>8</formula>
    </cfRule>
    <cfRule type="containsText" dxfId="6" priority="19" operator="between" text="n/a">
      <formula>NOT(ISERROR(SEARCH("n/a",E29)))</formula>
    </cfRule>
  </conditionalFormatting>
  <conditionalFormatting sqref="B30">
    <cfRule type="containsText" dxfId="7" priority="17" stopIfTrue="1" operator="between" text="Phase">
      <formula>NOT(ISERROR(SEARCH("Phase",B30)))</formula>
    </cfRule>
    <cfRule type="containsText" dxfId="8" priority="18" stopIfTrue="1" operator="between" text="Review">
      <formula>NOT(ISERROR(SEARCH("Review",B30)))</formula>
    </cfRule>
  </conditionalFormatting>
  <conditionalFormatting sqref="E35">
    <cfRule type="cellIs" dxfId="5" priority="16" stopIfTrue="1" operator="greaterThan">
      <formula>8</formula>
    </cfRule>
    <cfRule type="containsText" dxfId="6" priority="15" operator="between" text="n/a">
      <formula>NOT(ISERROR(SEARCH("n/a",E35)))</formula>
    </cfRule>
  </conditionalFormatting>
  <conditionalFormatting sqref="B36">
    <cfRule type="containsText" dxfId="7" priority="13" stopIfTrue="1" operator="between" text="Phase">
      <formula>NOT(ISERROR(SEARCH("Phase",B36)))</formula>
    </cfRule>
    <cfRule type="containsText" dxfId="8" priority="14" stopIfTrue="1" operator="between" text="Review">
      <formula>NOT(ISERROR(SEARCH("Review",B36)))</formula>
    </cfRule>
  </conditionalFormatting>
  <conditionalFormatting sqref="E41">
    <cfRule type="cellIs" dxfId="5" priority="12" stopIfTrue="1" operator="greaterThan">
      <formula>8</formula>
    </cfRule>
    <cfRule type="containsText" dxfId="6" priority="11" operator="between" text="n/a">
      <formula>NOT(ISERROR(SEARCH("n/a",E41)))</formula>
    </cfRule>
  </conditionalFormatting>
  <conditionalFormatting sqref="B42">
    <cfRule type="containsText" dxfId="7" priority="9" stopIfTrue="1" operator="between" text="Phase">
      <formula>NOT(ISERROR(SEARCH("Phase",B42)))</formula>
    </cfRule>
    <cfRule type="containsText" dxfId="8" priority="10" stopIfTrue="1" operator="between" text="Review">
      <formula>NOT(ISERROR(SEARCH("Review",B42)))</formula>
    </cfRule>
  </conditionalFormatting>
  <conditionalFormatting sqref="E47">
    <cfRule type="cellIs" dxfId="5" priority="8" stopIfTrue="1" operator="greaterThan">
      <formula>8</formula>
    </cfRule>
    <cfRule type="containsText" dxfId="6" priority="7" operator="between" text="n/a">
      <formula>NOT(ISERROR(SEARCH("n/a",E47)))</formula>
    </cfRule>
  </conditionalFormatting>
  <conditionalFormatting sqref="B48">
    <cfRule type="containsText" dxfId="7" priority="5" stopIfTrue="1" operator="between" text="Phase">
      <formula>NOT(ISERROR(SEARCH("Phase",B48)))</formula>
    </cfRule>
    <cfRule type="containsText" dxfId="8" priority="6" stopIfTrue="1" operator="between" text="Review">
      <formula>NOT(ISERROR(SEARCH("Review",B48)))</formula>
    </cfRule>
  </conditionalFormatting>
  <conditionalFormatting sqref="E53">
    <cfRule type="cellIs" dxfId="5" priority="4" stopIfTrue="1" operator="greaterThan">
      <formula>8</formula>
    </cfRule>
    <cfRule type="containsText" dxfId="6" priority="3" operator="between" text="n/a">
      <formula>NOT(ISERROR(SEARCH("n/a",E53)))</formula>
    </cfRule>
  </conditionalFormatting>
  <conditionalFormatting sqref="B54">
    <cfRule type="containsText" dxfId="7" priority="1" stopIfTrue="1" operator="between" text="Phase">
      <formula>NOT(ISERROR(SEARCH("Phase",B54)))</formula>
    </cfRule>
    <cfRule type="containsText" dxfId="8" priority="2" stopIfTrue="1" operator="between" text="Review">
      <formula>NOT(ISERROR(SEARCH("Review",B54)))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workbookViewId="0">
      <selection activeCell="A20" sqref="A20:I20"/>
    </sheetView>
  </sheetViews>
  <sheetFormatPr defaultColWidth="9" defaultRowHeight="15"/>
  <sheetData>
    <row r="2" ht="23.25" spans="2:9">
      <c r="B2" s="1" t="s">
        <v>565</v>
      </c>
      <c r="C2" s="1"/>
      <c r="D2" s="1"/>
      <c r="E2" s="1"/>
      <c r="F2" s="1"/>
      <c r="G2" s="1"/>
      <c r="H2" s="1"/>
      <c r="I2" s="1"/>
    </row>
    <row r="3" ht="19.2" customHeight="1" spans="2:9">
      <c r="B3" s="1"/>
      <c r="C3" s="1"/>
      <c r="D3" s="1"/>
      <c r="E3" s="1"/>
      <c r="F3" s="1"/>
      <c r="G3" s="1"/>
      <c r="H3" s="1"/>
      <c r="I3" s="1"/>
    </row>
    <row r="4" ht="14.4" customHeight="1" spans="2:11">
      <c r="B4" s="2" t="s">
        <v>566</v>
      </c>
      <c r="C4" s="3"/>
      <c r="D4" s="3"/>
      <c r="E4" s="3"/>
      <c r="F4" s="3"/>
      <c r="G4" s="3"/>
      <c r="H4" s="3"/>
      <c r="I4" s="20"/>
      <c r="J4" s="21"/>
      <c r="K4" s="21"/>
    </row>
    <row r="5" spans="2:11">
      <c r="B5" s="4"/>
      <c r="C5" s="5"/>
      <c r="D5" s="5"/>
      <c r="E5" s="5"/>
      <c r="F5" s="5"/>
      <c r="G5" s="5"/>
      <c r="H5" s="5"/>
      <c r="I5" s="22"/>
      <c r="J5" s="21"/>
      <c r="K5" s="21"/>
    </row>
    <row r="6" ht="15.75" spans="2:11">
      <c r="B6" s="6"/>
      <c r="C6" s="7"/>
      <c r="D6" s="7"/>
      <c r="E6" s="7"/>
      <c r="F6" s="7"/>
      <c r="G6" s="7"/>
      <c r="H6" s="7"/>
      <c r="I6" s="23"/>
      <c r="J6" s="21"/>
      <c r="K6" s="21"/>
    </row>
    <row r="7" ht="31.8" customHeight="1" spans="2:11">
      <c r="B7" s="8" t="s">
        <v>567</v>
      </c>
      <c r="C7" s="9"/>
      <c r="D7" s="9"/>
      <c r="E7" s="9"/>
      <c r="F7" s="9"/>
      <c r="G7" s="9"/>
      <c r="H7" s="9"/>
      <c r="I7" s="24"/>
      <c r="J7" s="21"/>
      <c r="K7" s="21"/>
    </row>
    <row r="8" spans="2:11">
      <c r="B8" s="10"/>
      <c r="C8" s="11"/>
      <c r="D8" s="11"/>
      <c r="E8" s="11"/>
      <c r="F8" s="11"/>
      <c r="G8" s="11"/>
      <c r="H8" s="11"/>
      <c r="I8" s="25"/>
      <c r="J8" s="21"/>
      <c r="K8" s="21"/>
    </row>
    <row r="9" ht="15.75" spans="2:11">
      <c r="B9" s="12"/>
      <c r="C9" s="13"/>
      <c r="D9" s="13"/>
      <c r="E9" s="13"/>
      <c r="F9" s="13"/>
      <c r="G9" s="13"/>
      <c r="H9" s="13"/>
      <c r="I9" s="26"/>
      <c r="J9" s="21"/>
      <c r="K9" s="21"/>
    </row>
    <row r="10" ht="28.8" customHeight="1" spans="2:11">
      <c r="B10" s="14" t="s">
        <v>568</v>
      </c>
      <c r="C10" s="15"/>
      <c r="D10" s="15"/>
      <c r="E10" s="15"/>
      <c r="F10" s="15"/>
      <c r="G10" s="15"/>
      <c r="H10" s="15"/>
      <c r="I10" s="27"/>
      <c r="J10" s="21"/>
      <c r="K10" s="21"/>
    </row>
    <row r="11" spans="2:11">
      <c r="B11" s="4"/>
      <c r="C11" s="5"/>
      <c r="D11" s="5"/>
      <c r="E11" s="5"/>
      <c r="F11" s="5"/>
      <c r="G11" s="5"/>
      <c r="H11" s="5"/>
      <c r="I11" s="22"/>
      <c r="J11" s="21"/>
      <c r="K11" s="21"/>
    </row>
    <row r="12" ht="15.75" spans="2:11">
      <c r="B12" s="6"/>
      <c r="C12" s="7"/>
      <c r="D12" s="7"/>
      <c r="E12" s="7"/>
      <c r="F12" s="7"/>
      <c r="G12" s="7"/>
      <c r="H12" s="7"/>
      <c r="I12" s="23"/>
      <c r="J12" s="21"/>
      <c r="K12" s="21"/>
    </row>
    <row r="13" ht="14.4" customHeight="1" spans="2:11">
      <c r="B13" s="8" t="s">
        <v>569</v>
      </c>
      <c r="C13" s="9"/>
      <c r="D13" s="9"/>
      <c r="E13" s="9"/>
      <c r="F13" s="9"/>
      <c r="G13" s="9"/>
      <c r="H13" s="9"/>
      <c r="I13" s="24"/>
      <c r="J13" s="21"/>
      <c r="K13" s="21"/>
    </row>
    <row r="14" spans="2:11">
      <c r="B14" s="10"/>
      <c r="C14" s="11"/>
      <c r="D14" s="11"/>
      <c r="E14" s="11"/>
      <c r="F14" s="11"/>
      <c r="G14" s="11"/>
      <c r="H14" s="11"/>
      <c r="I14" s="25"/>
      <c r="J14" s="21"/>
      <c r="K14" s="21"/>
    </row>
    <row r="15" ht="15.75" spans="2:11">
      <c r="B15" s="12"/>
      <c r="C15" s="13"/>
      <c r="D15" s="13"/>
      <c r="E15" s="13"/>
      <c r="F15" s="13"/>
      <c r="G15" s="13"/>
      <c r="H15" s="13"/>
      <c r="I15" s="26"/>
      <c r="J15" s="21"/>
      <c r="K15" s="21"/>
    </row>
    <row r="16" ht="25.2" customHeight="1" spans="2:11">
      <c r="B16" s="14" t="s">
        <v>570</v>
      </c>
      <c r="C16" s="15"/>
      <c r="D16" s="15"/>
      <c r="E16" s="15"/>
      <c r="F16" s="15"/>
      <c r="G16" s="15"/>
      <c r="H16" s="15"/>
      <c r="I16" s="27"/>
      <c r="J16" s="21"/>
      <c r="K16" s="21"/>
    </row>
    <row r="17" spans="2:11">
      <c r="B17" s="4"/>
      <c r="C17" s="5"/>
      <c r="D17" s="5"/>
      <c r="E17" s="5"/>
      <c r="F17" s="5"/>
      <c r="G17" s="5"/>
      <c r="H17" s="5"/>
      <c r="I17" s="22"/>
      <c r="J17" s="21"/>
      <c r="K17" s="21"/>
    </row>
    <row r="18" ht="15.75" spans="2:11">
      <c r="B18" s="6"/>
      <c r="C18" s="7"/>
      <c r="D18" s="7"/>
      <c r="E18" s="7"/>
      <c r="F18" s="7"/>
      <c r="G18" s="7"/>
      <c r="H18" s="7"/>
      <c r="I18" s="23"/>
      <c r="J18" s="21"/>
      <c r="K18" s="21"/>
    </row>
    <row r="19" ht="14.4" customHeight="1" spans="2:11">
      <c r="B19" s="8" t="s">
        <v>571</v>
      </c>
      <c r="C19" s="9"/>
      <c r="D19" s="9"/>
      <c r="E19" s="9"/>
      <c r="F19" s="9"/>
      <c r="G19" s="9"/>
      <c r="H19" s="9"/>
      <c r="I19" s="24"/>
      <c r="J19" s="21"/>
      <c r="K19" s="21"/>
    </row>
    <row r="20" spans="2:11">
      <c r="B20" s="10"/>
      <c r="C20" s="11"/>
      <c r="D20" s="11"/>
      <c r="E20" s="11"/>
      <c r="F20" s="11"/>
      <c r="G20" s="11"/>
      <c r="H20" s="11"/>
      <c r="I20" s="25"/>
      <c r="J20" s="21"/>
      <c r="K20" s="21"/>
    </row>
    <row r="21" ht="15.75" spans="2:11">
      <c r="B21" s="12"/>
      <c r="C21" s="13"/>
      <c r="D21" s="13"/>
      <c r="E21" s="13"/>
      <c r="F21" s="13"/>
      <c r="G21" s="13"/>
      <c r="H21" s="13"/>
      <c r="I21" s="26"/>
      <c r="J21" s="21"/>
      <c r="K21" s="21"/>
    </row>
    <row r="22" ht="14.4" customHeight="1" spans="2:11">
      <c r="B22" s="14" t="s">
        <v>572</v>
      </c>
      <c r="C22" s="15"/>
      <c r="D22" s="15"/>
      <c r="E22" s="15"/>
      <c r="F22" s="15"/>
      <c r="G22" s="15"/>
      <c r="H22" s="15"/>
      <c r="I22" s="27"/>
      <c r="J22" s="21"/>
      <c r="K22" s="21"/>
    </row>
    <row r="23" spans="2:11">
      <c r="B23" s="4"/>
      <c r="C23" s="5"/>
      <c r="D23" s="5"/>
      <c r="E23" s="5"/>
      <c r="F23" s="5"/>
      <c r="G23" s="5"/>
      <c r="H23" s="5"/>
      <c r="I23" s="22"/>
      <c r="J23" s="21"/>
      <c r="K23" s="21"/>
    </row>
    <row r="24" ht="15.75" spans="2:11">
      <c r="B24" s="6"/>
      <c r="C24" s="7"/>
      <c r="D24" s="7"/>
      <c r="E24" s="7"/>
      <c r="F24" s="7"/>
      <c r="G24" s="7"/>
      <c r="H24" s="7"/>
      <c r="I24" s="23"/>
      <c r="J24" s="21"/>
      <c r="K24" s="21"/>
    </row>
    <row r="25" ht="14.4" customHeight="1" spans="2:11">
      <c r="B25" s="8" t="s">
        <v>573</v>
      </c>
      <c r="C25" s="9"/>
      <c r="D25" s="9"/>
      <c r="E25" s="9"/>
      <c r="F25" s="9"/>
      <c r="G25" s="9"/>
      <c r="H25" s="9"/>
      <c r="I25" s="24"/>
      <c r="J25" s="21"/>
      <c r="K25" s="21"/>
    </row>
    <row r="26" spans="2:11">
      <c r="B26" s="10"/>
      <c r="C26" s="11"/>
      <c r="D26" s="11"/>
      <c r="E26" s="11"/>
      <c r="F26" s="11"/>
      <c r="G26" s="11"/>
      <c r="H26" s="11"/>
      <c r="I26" s="25"/>
      <c r="J26" s="21"/>
      <c r="K26" s="21"/>
    </row>
    <row r="27" ht="15.75" spans="2:11">
      <c r="B27" s="12"/>
      <c r="C27" s="13"/>
      <c r="D27" s="13"/>
      <c r="E27" s="13"/>
      <c r="F27" s="13"/>
      <c r="G27" s="13"/>
      <c r="H27" s="13"/>
      <c r="I27" s="26"/>
      <c r="J27" s="21"/>
      <c r="K27" s="21"/>
    </row>
    <row r="28" ht="14.4" customHeight="1" spans="2:11">
      <c r="B28" s="14" t="s">
        <v>574</v>
      </c>
      <c r="C28" s="15"/>
      <c r="D28" s="15"/>
      <c r="E28" s="15"/>
      <c r="F28" s="15"/>
      <c r="G28" s="15"/>
      <c r="H28" s="15"/>
      <c r="I28" s="27"/>
      <c r="J28" s="21"/>
      <c r="K28" s="21"/>
    </row>
    <row r="29" spans="2:11">
      <c r="B29" s="4"/>
      <c r="C29" s="5"/>
      <c r="D29" s="5"/>
      <c r="E29" s="5"/>
      <c r="F29" s="5"/>
      <c r="G29" s="5"/>
      <c r="H29" s="5"/>
      <c r="I29" s="22"/>
      <c r="J29" s="21"/>
      <c r="K29" s="21"/>
    </row>
    <row r="30" ht="15.75" spans="2:11">
      <c r="B30" s="6"/>
      <c r="C30" s="7"/>
      <c r="D30" s="7"/>
      <c r="E30" s="7"/>
      <c r="F30" s="7"/>
      <c r="G30" s="7"/>
      <c r="H30" s="7"/>
      <c r="I30" s="23"/>
      <c r="J30" s="21"/>
      <c r="K30" s="21"/>
    </row>
    <row r="31" ht="14.4" customHeight="1" spans="2:11">
      <c r="B31" s="8" t="s">
        <v>575</v>
      </c>
      <c r="C31" s="9"/>
      <c r="D31" s="9"/>
      <c r="E31" s="9"/>
      <c r="F31" s="9"/>
      <c r="G31" s="9"/>
      <c r="H31" s="9"/>
      <c r="I31" s="24"/>
      <c r="J31" s="21"/>
      <c r="K31" s="21"/>
    </row>
    <row r="32" spans="2:11">
      <c r="B32" s="10"/>
      <c r="C32" s="11"/>
      <c r="D32" s="11"/>
      <c r="E32" s="11"/>
      <c r="F32" s="11"/>
      <c r="G32" s="11"/>
      <c r="H32" s="11"/>
      <c r="I32" s="25"/>
      <c r="J32" s="21"/>
      <c r="K32" s="21"/>
    </row>
    <row r="33" ht="15.75" spans="2:11">
      <c r="B33" s="12"/>
      <c r="C33" s="13"/>
      <c r="D33" s="13"/>
      <c r="E33" s="13"/>
      <c r="F33" s="13"/>
      <c r="G33" s="13"/>
      <c r="H33" s="13"/>
      <c r="I33" s="26"/>
      <c r="J33" s="21"/>
      <c r="K33" s="21"/>
    </row>
    <row r="34" ht="14.4" customHeight="1" spans="2:11">
      <c r="B34" s="8" t="s">
        <v>576</v>
      </c>
      <c r="C34" s="9"/>
      <c r="D34" s="9"/>
      <c r="E34" s="9"/>
      <c r="F34" s="9"/>
      <c r="G34" s="9"/>
      <c r="H34" s="9"/>
      <c r="I34" s="24"/>
      <c r="J34" s="21"/>
      <c r="K34" s="21"/>
    </row>
    <row r="35" spans="2:9">
      <c r="B35" s="16"/>
      <c r="C35" s="17"/>
      <c r="D35" s="17"/>
      <c r="E35" s="17"/>
      <c r="F35" s="17"/>
      <c r="G35" s="17"/>
      <c r="H35" s="17"/>
      <c r="I35" s="28"/>
    </row>
    <row r="36" ht="15.75" spans="2:9">
      <c r="B36" s="18"/>
      <c r="C36" s="19"/>
      <c r="D36" s="19"/>
      <c r="E36" s="19"/>
      <c r="F36" s="19"/>
      <c r="G36" s="19"/>
      <c r="H36" s="19"/>
      <c r="I36" s="29"/>
    </row>
  </sheetData>
  <mergeCells count="34">
    <mergeCell ref="B2:I2"/>
    <mergeCell ref="B4:I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  <mergeCell ref="B35:I35"/>
    <mergeCell ref="B36:I36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A61"/>
  <sheetViews>
    <sheetView topLeftCell="A8" workbookViewId="0">
      <selection activeCell="B21" sqref="B21"/>
    </sheetView>
  </sheetViews>
  <sheetFormatPr defaultColWidth="9" defaultRowHeight="15"/>
  <cols>
    <col min="1" max="1" width="28.3333333333333" customWidth="1"/>
    <col min="2" max="2" width="37.7809523809524" customWidth="1"/>
    <col min="3" max="3" width="33.7809523809524" customWidth="1"/>
    <col min="4" max="4" width="30" customWidth="1"/>
    <col min="5" max="5" width="36.2190476190476" customWidth="1"/>
    <col min="6" max="6" width="34.1047619047619" customWidth="1"/>
  </cols>
  <sheetData>
    <row r="1" ht="45.75" spans="1:7">
      <c r="A1" s="1017" t="s">
        <v>14</v>
      </c>
      <c r="B1" s="1018"/>
      <c r="C1" s="1018"/>
      <c r="D1" s="1018"/>
      <c r="E1" s="1018"/>
      <c r="F1" s="1018"/>
      <c r="G1" s="1018"/>
    </row>
    <row r="2" s="923" customFormat="1" ht="27" customHeight="1" spans="1:157">
      <c r="A2" s="1019" t="s">
        <v>15</v>
      </c>
      <c r="B2" s="1020"/>
      <c r="C2" s="930"/>
      <c r="D2" s="931" t="s">
        <v>16</v>
      </c>
      <c r="E2" s="932"/>
      <c r="F2" s="933"/>
      <c r="G2" s="1021"/>
      <c r="H2" s="1022"/>
      <c r="I2" s="1157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934"/>
      <c r="AA2" s="934"/>
      <c r="AB2" s="934"/>
      <c r="AC2" s="934"/>
      <c r="AD2" s="934"/>
      <c r="AE2" s="934"/>
      <c r="AF2" s="934"/>
      <c r="AG2" s="934"/>
      <c r="AH2" s="934"/>
      <c r="AI2" s="934"/>
      <c r="AJ2" s="934"/>
      <c r="AK2" s="934"/>
      <c r="AL2" s="934"/>
      <c r="AM2" s="934"/>
      <c r="AN2" s="934"/>
      <c r="AO2" s="934"/>
      <c r="AP2" s="934"/>
      <c r="AQ2" s="934"/>
      <c r="AR2" s="934"/>
      <c r="AS2" s="934"/>
      <c r="AT2" s="934"/>
      <c r="AU2" s="934"/>
      <c r="AV2" s="934"/>
      <c r="AW2" s="934"/>
      <c r="AX2" s="934"/>
      <c r="AY2" s="934"/>
      <c r="AZ2" s="934"/>
      <c r="BA2" s="934"/>
      <c r="BB2" s="934"/>
      <c r="BC2" s="934"/>
      <c r="BD2" s="934"/>
      <c r="BE2" s="934"/>
      <c r="BF2" s="934"/>
      <c r="BG2" s="934"/>
      <c r="BH2" s="934"/>
      <c r="BI2" s="934"/>
      <c r="BJ2" s="934"/>
      <c r="BK2" s="934"/>
      <c r="BL2" s="934"/>
      <c r="BM2" s="934"/>
      <c r="BN2" s="934"/>
      <c r="BO2" s="934"/>
      <c r="BP2" s="934"/>
      <c r="BQ2" s="934"/>
      <c r="BR2" s="934"/>
      <c r="BS2" s="934"/>
      <c r="BT2" s="934"/>
      <c r="BU2" s="934"/>
      <c r="BV2" s="934"/>
      <c r="BW2" s="934"/>
      <c r="BX2" s="934"/>
      <c r="BY2" s="934"/>
      <c r="BZ2" s="934"/>
      <c r="CA2" s="934"/>
      <c r="CB2" s="934"/>
      <c r="CC2" s="934"/>
      <c r="CD2" s="934"/>
      <c r="CE2" s="934"/>
      <c r="CF2" s="934"/>
      <c r="CG2" s="934"/>
      <c r="CH2" s="934"/>
      <c r="CI2" s="934"/>
      <c r="CJ2" s="934"/>
      <c r="CK2" s="934"/>
      <c r="CL2" s="934"/>
      <c r="CM2" s="934"/>
      <c r="CN2" s="934"/>
      <c r="CO2" s="934"/>
      <c r="CP2" s="934"/>
      <c r="CQ2" s="934"/>
      <c r="CR2" s="934"/>
      <c r="CS2" s="934"/>
      <c r="CT2" s="934"/>
      <c r="CU2" s="934"/>
      <c r="CV2" s="934"/>
      <c r="CW2" s="934"/>
      <c r="CX2" s="934"/>
      <c r="CY2" s="934"/>
      <c r="CZ2" s="934"/>
      <c r="DA2" s="934"/>
      <c r="DB2" s="934"/>
      <c r="DC2" s="934"/>
      <c r="DD2" s="934"/>
      <c r="DE2" s="934"/>
      <c r="DF2" s="934"/>
      <c r="DG2" s="934"/>
      <c r="DH2" s="934"/>
      <c r="DI2" s="934"/>
      <c r="DJ2" s="934"/>
      <c r="DK2" s="934"/>
      <c r="DL2" s="934"/>
      <c r="DM2" s="934"/>
      <c r="DN2" s="934"/>
      <c r="DO2" s="934"/>
      <c r="DP2" s="934"/>
      <c r="DQ2" s="934"/>
      <c r="DR2" s="934"/>
      <c r="DS2" s="934"/>
      <c r="DT2" s="934"/>
      <c r="DU2" s="934"/>
      <c r="DV2" s="934"/>
      <c r="DW2" s="934"/>
      <c r="DX2" s="934"/>
      <c r="DY2" s="934"/>
      <c r="DZ2" s="934"/>
      <c r="EA2" s="934"/>
      <c r="EB2" s="934"/>
      <c r="EC2" s="934"/>
      <c r="ED2" s="934"/>
      <c r="EE2" s="934"/>
      <c r="EF2" s="934"/>
      <c r="EG2" s="934"/>
      <c r="EH2" s="934"/>
      <c r="EI2" s="934"/>
      <c r="EJ2" s="934"/>
      <c r="EK2" s="934"/>
      <c r="EL2" s="934"/>
      <c r="EM2" s="934"/>
      <c r="EN2" s="934"/>
      <c r="EO2" s="934"/>
      <c r="EP2" s="934"/>
      <c r="EQ2" s="934"/>
      <c r="ER2" s="934"/>
      <c r="ES2" s="934"/>
      <c r="ET2" s="934"/>
      <c r="EU2" s="934"/>
      <c r="EV2" s="934"/>
      <c r="EW2" s="934"/>
      <c r="EX2" s="934"/>
      <c r="EY2" s="934"/>
      <c r="EZ2" s="934"/>
      <c r="FA2" s="934"/>
    </row>
    <row r="3" s="923" customFormat="1" ht="27" customHeight="1" spans="1:157">
      <c r="A3" s="1019" t="s">
        <v>17</v>
      </c>
      <c r="B3" s="1023"/>
      <c r="C3" s="935"/>
      <c r="D3" s="931" t="s">
        <v>18</v>
      </c>
      <c r="E3" s="936"/>
      <c r="F3" s="936"/>
      <c r="G3" s="1021"/>
      <c r="H3" s="1022"/>
      <c r="I3" s="1157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934"/>
      <c r="U3" s="934"/>
      <c r="V3" s="934"/>
      <c r="W3" s="934"/>
      <c r="X3" s="934"/>
      <c r="Y3" s="934"/>
      <c r="Z3" s="934"/>
      <c r="AA3" s="934"/>
      <c r="AB3" s="934"/>
      <c r="AC3" s="934"/>
      <c r="AD3" s="934"/>
      <c r="AE3" s="934"/>
      <c r="AF3" s="934"/>
      <c r="AG3" s="934"/>
      <c r="AH3" s="934"/>
      <c r="AI3" s="934"/>
      <c r="AJ3" s="934"/>
      <c r="AK3" s="934"/>
      <c r="AL3" s="934"/>
      <c r="AM3" s="934"/>
      <c r="AN3" s="934"/>
      <c r="AO3" s="934"/>
      <c r="AP3" s="934"/>
      <c r="AQ3" s="934"/>
      <c r="AR3" s="934"/>
      <c r="AS3" s="934"/>
      <c r="AT3" s="934"/>
      <c r="AU3" s="934"/>
      <c r="AV3" s="934"/>
      <c r="AW3" s="934"/>
      <c r="AX3" s="934"/>
      <c r="AY3" s="934"/>
      <c r="AZ3" s="934"/>
      <c r="BA3" s="934"/>
      <c r="BB3" s="934"/>
      <c r="BC3" s="934"/>
      <c r="BD3" s="934"/>
      <c r="BE3" s="934"/>
      <c r="BF3" s="934"/>
      <c r="BG3" s="934"/>
      <c r="BH3" s="934"/>
      <c r="BI3" s="934"/>
      <c r="BJ3" s="934"/>
      <c r="BK3" s="934"/>
      <c r="BL3" s="934"/>
      <c r="BM3" s="934"/>
      <c r="BN3" s="934"/>
      <c r="BO3" s="934"/>
      <c r="BP3" s="934"/>
      <c r="BQ3" s="934"/>
      <c r="BR3" s="934"/>
      <c r="BS3" s="934"/>
      <c r="BT3" s="934"/>
      <c r="BU3" s="934"/>
      <c r="BV3" s="934"/>
      <c r="BW3" s="934"/>
      <c r="BX3" s="934"/>
      <c r="BY3" s="934"/>
      <c r="BZ3" s="934"/>
      <c r="CA3" s="934"/>
      <c r="CB3" s="934"/>
      <c r="CC3" s="934"/>
      <c r="CD3" s="934"/>
      <c r="CE3" s="934"/>
      <c r="CF3" s="934"/>
      <c r="CG3" s="934"/>
      <c r="CH3" s="934"/>
      <c r="CI3" s="934"/>
      <c r="CJ3" s="934"/>
      <c r="CK3" s="934"/>
      <c r="CL3" s="934"/>
      <c r="CM3" s="934"/>
      <c r="CN3" s="934"/>
      <c r="CO3" s="934"/>
      <c r="CP3" s="934"/>
      <c r="CQ3" s="934"/>
      <c r="CR3" s="934"/>
      <c r="CS3" s="934"/>
      <c r="CT3" s="934"/>
      <c r="CU3" s="934"/>
      <c r="CV3" s="934"/>
      <c r="CW3" s="934"/>
      <c r="CX3" s="934"/>
      <c r="CY3" s="934"/>
      <c r="CZ3" s="934"/>
      <c r="DA3" s="934"/>
      <c r="DB3" s="934"/>
      <c r="DC3" s="934"/>
      <c r="DD3" s="934"/>
      <c r="DE3" s="934"/>
      <c r="DF3" s="934"/>
      <c r="DG3" s="934"/>
      <c r="DH3" s="934"/>
      <c r="DI3" s="934"/>
      <c r="DJ3" s="934"/>
      <c r="DK3" s="934"/>
      <c r="DL3" s="934"/>
      <c r="DM3" s="934"/>
      <c r="DN3" s="934"/>
      <c r="DO3" s="934"/>
      <c r="DP3" s="934"/>
      <c r="DQ3" s="934"/>
      <c r="DR3" s="934"/>
      <c r="DS3" s="934"/>
      <c r="DT3" s="934"/>
      <c r="DU3" s="934"/>
      <c r="DV3" s="934"/>
      <c r="DW3" s="934"/>
      <c r="DX3" s="934"/>
      <c r="DY3" s="934"/>
      <c r="DZ3" s="934"/>
      <c r="EA3" s="934"/>
      <c r="EB3" s="934"/>
      <c r="EC3" s="934"/>
      <c r="ED3" s="934"/>
      <c r="EE3" s="934"/>
      <c r="EF3" s="934"/>
      <c r="EG3" s="934"/>
      <c r="EH3" s="934"/>
      <c r="EI3" s="934"/>
      <c r="EJ3" s="934"/>
      <c r="EK3" s="934"/>
      <c r="EL3" s="934"/>
      <c r="EM3" s="934"/>
      <c r="EN3" s="934"/>
      <c r="EO3" s="934"/>
      <c r="EP3" s="934"/>
      <c r="EQ3" s="934"/>
      <c r="ER3" s="934"/>
      <c r="ES3" s="934"/>
      <c r="ET3" s="934"/>
      <c r="EU3" s="934"/>
      <c r="EV3" s="934"/>
      <c r="EW3" s="934"/>
      <c r="EX3" s="934"/>
      <c r="EY3" s="934"/>
      <c r="EZ3" s="934"/>
      <c r="FA3" s="934"/>
    </row>
    <row r="4" s="924" customFormat="1" ht="24.75" customHeight="1" spans="1:157">
      <c r="A4" s="1019" t="s">
        <v>19</v>
      </c>
      <c r="B4" s="1024"/>
      <c r="C4" s="937"/>
      <c r="D4" s="938"/>
      <c r="E4" s="938"/>
      <c r="F4" s="938"/>
      <c r="G4" s="938"/>
      <c r="H4" s="939"/>
      <c r="I4" s="939"/>
      <c r="J4" s="939"/>
      <c r="K4" s="939"/>
      <c r="L4" s="939"/>
      <c r="M4" s="939"/>
      <c r="N4" s="939"/>
      <c r="O4" s="939"/>
      <c r="P4" s="939"/>
      <c r="Q4" s="939"/>
      <c r="R4" s="939"/>
      <c r="S4" s="939"/>
      <c r="T4" s="939"/>
      <c r="U4" s="939"/>
      <c r="V4" s="939"/>
      <c r="W4" s="939"/>
      <c r="X4" s="939"/>
      <c r="Y4" s="939"/>
      <c r="Z4" s="939"/>
      <c r="AA4" s="939"/>
      <c r="AB4" s="939"/>
      <c r="AC4" s="939"/>
      <c r="AD4" s="939"/>
      <c r="AE4" s="939"/>
      <c r="AF4" s="939"/>
      <c r="AG4" s="939"/>
      <c r="AH4" s="939"/>
      <c r="AI4" s="939"/>
      <c r="AJ4" s="939"/>
      <c r="AK4" s="939"/>
      <c r="AL4" s="939"/>
      <c r="AM4" s="939"/>
      <c r="AN4" s="939"/>
      <c r="AO4" s="939"/>
      <c r="AP4" s="939"/>
      <c r="AQ4" s="939"/>
      <c r="AR4" s="939"/>
      <c r="AS4" s="939"/>
      <c r="AT4" s="939"/>
      <c r="AU4" s="939"/>
      <c r="AV4" s="939"/>
      <c r="AW4" s="939"/>
      <c r="AX4" s="939"/>
      <c r="AY4" s="939"/>
      <c r="AZ4" s="939"/>
      <c r="BA4" s="939"/>
      <c r="BB4" s="939"/>
      <c r="BC4" s="939"/>
      <c r="BD4" s="939"/>
      <c r="BE4" s="939"/>
      <c r="BF4" s="939"/>
      <c r="BG4" s="939"/>
      <c r="BH4" s="939"/>
      <c r="BI4" s="939"/>
      <c r="BJ4" s="939"/>
      <c r="BK4" s="939"/>
      <c r="BL4" s="939"/>
      <c r="BM4" s="939"/>
      <c r="BN4" s="939"/>
      <c r="BO4" s="939"/>
      <c r="BP4" s="939"/>
      <c r="BQ4" s="939"/>
      <c r="BR4" s="939"/>
      <c r="BS4" s="939"/>
      <c r="BT4" s="939"/>
      <c r="BU4" s="939"/>
      <c r="BV4" s="939"/>
      <c r="BW4" s="939"/>
      <c r="BX4" s="939"/>
      <c r="BY4" s="939"/>
      <c r="BZ4" s="939"/>
      <c r="CA4" s="939"/>
      <c r="CB4" s="939"/>
      <c r="CC4" s="939"/>
      <c r="CD4" s="939"/>
      <c r="CE4" s="939"/>
      <c r="CF4" s="939"/>
      <c r="CG4" s="939"/>
      <c r="CH4" s="939"/>
      <c r="CI4" s="939"/>
      <c r="CJ4" s="939"/>
      <c r="CK4" s="939"/>
      <c r="CL4" s="939"/>
      <c r="CM4" s="939"/>
      <c r="CN4" s="939"/>
      <c r="CO4" s="939"/>
      <c r="CP4" s="939"/>
      <c r="CQ4" s="939"/>
      <c r="CR4" s="939"/>
      <c r="CS4" s="939"/>
      <c r="CT4" s="939"/>
      <c r="CU4" s="939"/>
      <c r="CV4" s="939"/>
      <c r="CW4" s="939"/>
      <c r="CX4" s="939"/>
      <c r="CY4" s="939"/>
      <c r="CZ4" s="939"/>
      <c r="DA4" s="939"/>
      <c r="DB4" s="939"/>
      <c r="DC4" s="939"/>
      <c r="DD4" s="939"/>
      <c r="DE4" s="939"/>
      <c r="DF4" s="939"/>
      <c r="DG4" s="939"/>
      <c r="DH4" s="939"/>
      <c r="DI4" s="939"/>
      <c r="DJ4" s="939"/>
      <c r="DK4" s="939"/>
      <c r="DL4" s="939"/>
      <c r="DM4" s="939"/>
      <c r="DN4" s="939"/>
      <c r="DO4" s="939"/>
      <c r="DP4" s="939"/>
      <c r="DQ4" s="939"/>
      <c r="DR4" s="939"/>
      <c r="DS4" s="939"/>
      <c r="DT4" s="939"/>
      <c r="DU4" s="939"/>
      <c r="DV4" s="939"/>
      <c r="DW4" s="939"/>
      <c r="DX4" s="939"/>
      <c r="DY4" s="939"/>
      <c r="DZ4" s="939"/>
      <c r="EA4" s="939"/>
      <c r="EB4" s="939"/>
      <c r="EC4" s="939"/>
      <c r="ED4" s="939"/>
      <c r="EE4" s="939"/>
      <c r="EF4" s="939"/>
      <c r="EG4" s="939"/>
      <c r="EH4" s="939"/>
      <c r="EI4" s="939"/>
      <c r="EJ4" s="939"/>
      <c r="EK4" s="939"/>
      <c r="EL4" s="939"/>
      <c r="EM4" s="939"/>
      <c r="EN4" s="939"/>
      <c r="EO4" s="939"/>
      <c r="EP4" s="939"/>
      <c r="EQ4" s="939"/>
      <c r="ER4" s="939"/>
      <c r="ES4" s="939"/>
      <c r="ET4" s="939"/>
      <c r="EU4" s="939"/>
      <c r="EV4" s="939"/>
      <c r="EW4" s="939"/>
      <c r="EX4" s="939"/>
      <c r="EY4" s="939"/>
      <c r="EZ4" s="939"/>
      <c r="FA4" s="939"/>
    </row>
    <row r="5" s="939" customFormat="1" ht="13.5" spans="1:7">
      <c r="A5" s="1025"/>
      <c r="B5" s="1026"/>
      <c r="C5" s="1026"/>
      <c r="D5" s="938"/>
      <c r="E5" s="938"/>
      <c r="F5" s="938"/>
      <c r="G5" s="938"/>
    </row>
    <row r="6" ht="15.75" spans="1:6">
      <c r="A6" s="1027"/>
      <c r="B6" s="1028"/>
      <c r="C6" s="1029" t="s">
        <v>20</v>
      </c>
      <c r="D6" s="1030"/>
      <c r="E6" s="1030"/>
      <c r="F6" s="1031"/>
    </row>
    <row r="7" ht="15.75" spans="1:6">
      <c r="A7" s="1181" t="s">
        <v>21</v>
      </c>
      <c r="B7" s="1182" t="s">
        <v>22</v>
      </c>
      <c r="C7" s="1034">
        <v>1</v>
      </c>
      <c r="D7" s="1035">
        <v>2</v>
      </c>
      <c r="E7" s="1036">
        <v>3</v>
      </c>
      <c r="F7" s="1037">
        <v>4</v>
      </c>
    </row>
    <row r="8" spans="1:6">
      <c r="A8" s="1038" t="s">
        <v>23</v>
      </c>
      <c r="B8" s="1039" t="s">
        <v>24</v>
      </c>
      <c r="C8" s="1040" t="s">
        <v>25</v>
      </c>
      <c r="D8" s="1041" t="s">
        <v>26</v>
      </c>
      <c r="E8" s="1041" t="s">
        <v>27</v>
      </c>
      <c r="F8" s="1042" t="s">
        <v>28</v>
      </c>
    </row>
    <row r="9" spans="1:6">
      <c r="A9" s="1043"/>
      <c r="B9" s="1044" t="s">
        <v>29</v>
      </c>
      <c r="C9" s="1045" t="s">
        <v>30</v>
      </c>
      <c r="D9" s="1046" t="s">
        <v>31</v>
      </c>
      <c r="E9" s="1047" t="s">
        <v>32</v>
      </c>
      <c r="F9" s="1048" t="s">
        <v>33</v>
      </c>
    </row>
    <row r="10" spans="1:6">
      <c r="A10" s="1038" t="s">
        <v>34</v>
      </c>
      <c r="B10" s="1039" t="s">
        <v>35</v>
      </c>
      <c r="C10" s="1040" t="s">
        <v>36</v>
      </c>
      <c r="D10" s="1049" t="s">
        <v>37</v>
      </c>
      <c r="E10" s="1049" t="s">
        <v>38</v>
      </c>
      <c r="F10" s="1042" t="s">
        <v>39</v>
      </c>
    </row>
    <row r="11" ht="23.25" spans="1:6">
      <c r="A11" s="1043"/>
      <c r="B11" s="1050" t="s">
        <v>40</v>
      </c>
      <c r="C11" s="1051" t="s">
        <v>30</v>
      </c>
      <c r="D11" s="1052" t="s">
        <v>41</v>
      </c>
      <c r="E11" s="1053" t="s">
        <v>42</v>
      </c>
      <c r="F11" s="1054" t="s">
        <v>43</v>
      </c>
    </row>
    <row r="12" ht="24" customHeight="1" spans="1:6">
      <c r="A12" s="1055" t="s">
        <v>44</v>
      </c>
      <c r="B12" s="1056" t="s">
        <v>45</v>
      </c>
      <c r="C12" s="1057" t="s">
        <v>46</v>
      </c>
      <c r="D12" s="1058" t="s">
        <v>47</v>
      </c>
      <c r="E12" s="1058" t="s">
        <v>48</v>
      </c>
      <c r="F12" s="1059" t="s">
        <v>49</v>
      </c>
    </row>
    <row r="13" spans="1:6">
      <c r="A13" s="1055" t="s">
        <v>50</v>
      </c>
      <c r="B13" s="1056" t="s">
        <v>51</v>
      </c>
      <c r="C13" s="1057" t="s">
        <v>52</v>
      </c>
      <c r="D13" s="1058" t="s">
        <v>53</v>
      </c>
      <c r="E13" s="1058" t="s">
        <v>54</v>
      </c>
      <c r="F13" s="1059" t="s">
        <v>55</v>
      </c>
    </row>
    <row r="14" ht="22.8" customHeight="1" spans="1:6">
      <c r="A14" s="1060" t="s">
        <v>56</v>
      </c>
      <c r="B14" s="1061" t="s">
        <v>57</v>
      </c>
      <c r="C14" s="1062" t="s">
        <v>58</v>
      </c>
      <c r="D14" s="1063" t="s">
        <v>59</v>
      </c>
      <c r="E14" s="1064" t="s">
        <v>60</v>
      </c>
      <c r="F14" s="1065" t="s">
        <v>61</v>
      </c>
    </row>
    <row r="15" ht="23.25" spans="1:6">
      <c r="A15" s="1043"/>
      <c r="B15" s="1066" t="s">
        <v>62</v>
      </c>
      <c r="C15" s="1067" t="s">
        <v>63</v>
      </c>
      <c r="D15" s="1183" t="s">
        <v>64</v>
      </c>
      <c r="E15" s="1184" t="s">
        <v>65</v>
      </c>
      <c r="F15" s="1185" t="s">
        <v>66</v>
      </c>
    </row>
    <row r="16" spans="1:6">
      <c r="A16" s="1060" t="s">
        <v>67</v>
      </c>
      <c r="B16" s="1061" t="s">
        <v>68</v>
      </c>
      <c r="C16" s="1062" t="s">
        <v>69</v>
      </c>
      <c r="D16" s="1063" t="s">
        <v>70</v>
      </c>
      <c r="E16" s="1063" t="s">
        <v>71</v>
      </c>
      <c r="F16" s="1065" t="s">
        <v>72</v>
      </c>
    </row>
    <row r="17" spans="1:6">
      <c r="A17" s="1043"/>
      <c r="B17" s="1066" t="s">
        <v>73</v>
      </c>
      <c r="C17" s="1067" t="s">
        <v>74</v>
      </c>
      <c r="D17" s="1068" t="s">
        <v>75</v>
      </c>
      <c r="E17" s="1069" t="s">
        <v>76</v>
      </c>
      <c r="F17" s="1070" t="s">
        <v>77</v>
      </c>
    </row>
    <row r="18" ht="31.8" customHeight="1" spans="1:6">
      <c r="A18" s="1071" t="s">
        <v>78</v>
      </c>
      <c r="B18" s="1072" t="s">
        <v>79</v>
      </c>
      <c r="C18" s="1073" t="s">
        <v>80</v>
      </c>
      <c r="D18" s="1073" t="s">
        <v>81</v>
      </c>
      <c r="E18" s="1074" t="s">
        <v>82</v>
      </c>
      <c r="F18" s="1075" t="s">
        <v>83</v>
      </c>
    </row>
    <row r="19" ht="25.8" customHeight="1" spans="1:6">
      <c r="A19" s="1076" t="s">
        <v>84</v>
      </c>
      <c r="B19" s="1072" t="s">
        <v>85</v>
      </c>
      <c r="C19" s="1073" t="s">
        <v>30</v>
      </c>
      <c r="D19" s="1074" t="s">
        <v>86</v>
      </c>
      <c r="E19" s="1074" t="s">
        <v>87</v>
      </c>
      <c r="F19" s="1075" t="s">
        <v>88</v>
      </c>
    </row>
    <row r="20" ht="23.25" customHeight="1" spans="1:6">
      <c r="A20" s="1076" t="s">
        <v>89</v>
      </c>
      <c r="B20" s="1077"/>
      <c r="C20" s="1078" t="s">
        <v>90</v>
      </c>
      <c r="D20" s="1079"/>
      <c r="E20" s="1080" t="s">
        <v>91</v>
      </c>
      <c r="F20" s="1079"/>
    </row>
    <row r="21" spans="1:6">
      <c r="A21" s="1081"/>
      <c r="B21" s="1082" t="s">
        <v>92</v>
      </c>
      <c r="C21" s="1034">
        <v>1</v>
      </c>
      <c r="D21" s="1035">
        <v>2</v>
      </c>
      <c r="E21" s="1036">
        <v>3</v>
      </c>
      <c r="F21" s="1037">
        <v>4</v>
      </c>
    </row>
    <row r="22" ht="15.75" spans="1:6">
      <c r="A22" s="1083"/>
      <c r="B22" s="1084" t="s">
        <v>93</v>
      </c>
      <c r="C22" s="1085" t="s">
        <v>94</v>
      </c>
      <c r="D22" s="1086" t="s">
        <v>95</v>
      </c>
      <c r="E22" s="1086" t="s">
        <v>96</v>
      </c>
      <c r="F22" s="1087" t="s">
        <v>97</v>
      </c>
    </row>
    <row r="23" ht="15.75" spans="1:6">
      <c r="A23" s="1088" t="s">
        <v>98</v>
      </c>
      <c r="B23" s="1089"/>
      <c r="C23" s="1090" t="s">
        <v>99</v>
      </c>
      <c r="D23" s="1091" t="s">
        <v>100</v>
      </c>
      <c r="E23" s="1091" t="s">
        <v>101</v>
      </c>
      <c r="F23" s="1092" t="s">
        <v>102</v>
      </c>
    </row>
    <row r="24" ht="28.8" customHeight="1" spans="1:6">
      <c r="A24" s="1093" t="s">
        <v>103</v>
      </c>
      <c r="B24" s="1094"/>
      <c r="C24" s="1095" t="s">
        <v>104</v>
      </c>
      <c r="D24" s="1096"/>
      <c r="E24" s="1095" t="s">
        <v>105</v>
      </c>
      <c r="F24" s="1097" t="s">
        <v>106</v>
      </c>
    </row>
    <row r="29" s="1016" customFormat="1"/>
    <row r="31" spans="1:1">
      <c r="A31" s="645" t="s">
        <v>107</v>
      </c>
    </row>
    <row r="32" ht="15.75"/>
    <row r="33" ht="15.75" spans="1:6">
      <c r="A33" s="1027"/>
      <c r="B33" s="1028"/>
      <c r="C33" s="1029" t="s">
        <v>108</v>
      </c>
      <c r="D33" s="1030"/>
      <c r="E33" s="1030"/>
      <c r="F33" s="1031"/>
    </row>
    <row r="34" ht="15.75" spans="1:6">
      <c r="A34" s="1181" t="s">
        <v>109</v>
      </c>
      <c r="B34" s="1186" t="s">
        <v>22</v>
      </c>
      <c r="C34" s="1099">
        <v>1</v>
      </c>
      <c r="D34" s="1100">
        <v>2</v>
      </c>
      <c r="E34" s="1101">
        <v>3</v>
      </c>
      <c r="F34" s="1102">
        <v>4</v>
      </c>
    </row>
    <row r="35" ht="23.25" spans="1:8">
      <c r="A35" s="1103" t="s">
        <v>44</v>
      </c>
      <c r="B35" s="1056" t="s">
        <v>45</v>
      </c>
      <c r="C35" s="1104">
        <v>1</v>
      </c>
      <c r="D35" s="1105">
        <v>2</v>
      </c>
      <c r="E35" s="1106">
        <v>3</v>
      </c>
      <c r="F35" s="1107">
        <v>4</v>
      </c>
      <c r="G35" s="1108" t="s">
        <v>110</v>
      </c>
      <c r="H35" s="1109"/>
    </row>
    <row r="36" ht="22.5" spans="1:8">
      <c r="A36" s="1110" t="s">
        <v>56</v>
      </c>
      <c r="B36" s="1061" t="s">
        <v>57</v>
      </c>
      <c r="C36" s="1111">
        <v>1</v>
      </c>
      <c r="D36" s="1112">
        <v>2</v>
      </c>
      <c r="E36" s="1113">
        <v>3</v>
      </c>
      <c r="F36" s="1114">
        <v>4</v>
      </c>
      <c r="G36" s="1115"/>
      <c r="H36" s="1116"/>
    </row>
    <row r="37" ht="23.25" spans="1:8">
      <c r="A37" s="1117"/>
      <c r="B37" s="1066" t="s">
        <v>62</v>
      </c>
      <c r="C37" s="1118">
        <v>1</v>
      </c>
      <c r="D37" s="1119">
        <v>2</v>
      </c>
      <c r="E37" s="1120">
        <v>3</v>
      </c>
      <c r="F37" s="1121">
        <v>4</v>
      </c>
      <c r="G37" s="1115"/>
      <c r="H37" s="1116"/>
    </row>
    <row r="38" spans="1:8">
      <c r="A38" s="1122" t="s">
        <v>34</v>
      </c>
      <c r="B38" s="1039" t="s">
        <v>35</v>
      </c>
      <c r="C38" s="1123">
        <v>1</v>
      </c>
      <c r="D38" s="1124">
        <v>2</v>
      </c>
      <c r="E38" s="1125">
        <v>3</v>
      </c>
      <c r="F38" s="1126">
        <v>4</v>
      </c>
      <c r="G38" s="1115"/>
      <c r="H38" s="1116"/>
    </row>
    <row r="39" ht="23.25" spans="1:8">
      <c r="A39" s="1117"/>
      <c r="B39" s="1050" t="s">
        <v>40</v>
      </c>
      <c r="C39" s="1127">
        <v>1</v>
      </c>
      <c r="D39" s="1128">
        <v>2</v>
      </c>
      <c r="E39" s="1129">
        <v>3</v>
      </c>
      <c r="F39" s="1130">
        <v>4</v>
      </c>
      <c r="G39" s="1115"/>
      <c r="H39" s="1116"/>
    </row>
    <row r="40" spans="1:8">
      <c r="A40" s="1110" t="s">
        <v>67</v>
      </c>
      <c r="B40" s="1061" t="s">
        <v>68</v>
      </c>
      <c r="C40" s="1111">
        <v>1</v>
      </c>
      <c r="D40" s="1112">
        <v>2</v>
      </c>
      <c r="E40" s="1131">
        <v>3</v>
      </c>
      <c r="F40" s="1114">
        <v>4</v>
      </c>
      <c r="G40" s="1115"/>
      <c r="H40" s="1116"/>
    </row>
    <row r="41" ht="15.75" spans="1:8">
      <c r="A41" s="1117"/>
      <c r="B41" s="1066" t="s">
        <v>73</v>
      </c>
      <c r="C41" s="1118">
        <v>1</v>
      </c>
      <c r="D41" s="1119">
        <v>2</v>
      </c>
      <c r="E41" s="1120">
        <v>3</v>
      </c>
      <c r="F41" s="1121">
        <v>4</v>
      </c>
      <c r="G41" s="1115"/>
      <c r="H41" s="1116"/>
    </row>
    <row r="42" spans="1:8">
      <c r="A42" s="1122" t="s">
        <v>23</v>
      </c>
      <c r="B42" s="1039" t="s">
        <v>24</v>
      </c>
      <c r="C42" s="1123">
        <v>1</v>
      </c>
      <c r="D42" s="1132">
        <v>2</v>
      </c>
      <c r="E42" s="1133">
        <v>3</v>
      </c>
      <c r="F42" s="1126">
        <v>4</v>
      </c>
      <c r="G42" s="1115"/>
      <c r="H42" s="1116"/>
    </row>
    <row r="43" ht="15.75" spans="1:8">
      <c r="A43" s="1117"/>
      <c r="B43" s="1044" t="s">
        <v>29</v>
      </c>
      <c r="C43" s="1134">
        <v>1</v>
      </c>
      <c r="D43" s="1135">
        <v>2</v>
      </c>
      <c r="E43" s="1136">
        <v>3</v>
      </c>
      <c r="F43" s="1137">
        <v>4</v>
      </c>
      <c r="G43" s="1115"/>
      <c r="H43" s="1116"/>
    </row>
    <row r="44" ht="15.75" spans="1:8">
      <c r="A44" s="1103" t="s">
        <v>50</v>
      </c>
      <c r="B44" s="1056" t="s">
        <v>51</v>
      </c>
      <c r="C44" s="1104">
        <v>1</v>
      </c>
      <c r="D44" s="1105">
        <v>2</v>
      </c>
      <c r="E44" s="1106">
        <v>3</v>
      </c>
      <c r="F44" s="1107">
        <v>4</v>
      </c>
      <c r="G44" s="1115"/>
      <c r="H44" s="1116"/>
    </row>
    <row r="45" ht="24.75" spans="1:8">
      <c r="A45" s="1138" t="s">
        <v>78</v>
      </c>
      <c r="B45" s="1072" t="s">
        <v>79</v>
      </c>
      <c r="C45" s="1139">
        <v>1</v>
      </c>
      <c r="D45" s="1140">
        <v>2</v>
      </c>
      <c r="E45" s="1141">
        <v>3</v>
      </c>
      <c r="F45" s="1142">
        <v>4</v>
      </c>
      <c r="G45" s="1115"/>
      <c r="H45" s="1116"/>
    </row>
    <row r="46" ht="15.75" spans="1:8">
      <c r="A46" s="1143" t="s">
        <v>84</v>
      </c>
      <c r="B46" s="1072" t="s">
        <v>85</v>
      </c>
      <c r="C46" s="1139">
        <v>1</v>
      </c>
      <c r="D46" s="1144">
        <v>2</v>
      </c>
      <c r="E46" s="1141">
        <v>3</v>
      </c>
      <c r="F46" s="1142">
        <v>4</v>
      </c>
      <c r="G46" s="1115"/>
      <c r="H46" s="1116"/>
    </row>
    <row r="47" ht="15.75" spans="1:8">
      <c r="A47" s="1143" t="s">
        <v>89</v>
      </c>
      <c r="B47" s="1145"/>
      <c r="C47" s="1146">
        <v>2</v>
      </c>
      <c r="D47" s="1147"/>
      <c r="E47" s="1148">
        <v>4</v>
      </c>
      <c r="F47" s="1149"/>
      <c r="G47" s="1150"/>
      <c r="H47" s="1151"/>
    </row>
    <row r="48" spans="3:6">
      <c r="C48" s="73"/>
      <c r="D48" s="73"/>
      <c r="E48" s="73"/>
      <c r="F48" s="73"/>
    </row>
    <row r="49" ht="15.75" spans="3:6">
      <c r="C49" s="73"/>
      <c r="D49" s="73"/>
      <c r="E49" s="73"/>
      <c r="F49" s="73"/>
    </row>
    <row r="50" ht="15.75" spans="2:6">
      <c r="B50" s="1152" t="s">
        <v>111</v>
      </c>
      <c r="C50" s="1153" t="s">
        <v>112</v>
      </c>
      <c r="D50" s="1154" t="s">
        <v>113</v>
      </c>
      <c r="E50" s="1155" t="s">
        <v>114</v>
      </c>
      <c r="F50" s="1156" t="s">
        <v>115</v>
      </c>
    </row>
    <row r="51" ht="15.75" spans="2:6">
      <c r="B51" t="s">
        <v>116</v>
      </c>
      <c r="C51" s="1034">
        <v>1</v>
      </c>
      <c r="D51" s="1035">
        <v>2</v>
      </c>
      <c r="E51" s="1036">
        <v>3</v>
      </c>
      <c r="F51" s="1037">
        <v>4</v>
      </c>
    </row>
    <row r="52" spans="3:6">
      <c r="C52" s="73"/>
      <c r="D52" s="73"/>
      <c r="E52" s="73"/>
      <c r="F52" s="73"/>
    </row>
    <row r="53" spans="3:6">
      <c r="C53" s="73"/>
      <c r="D53" s="73"/>
      <c r="E53" s="73"/>
      <c r="F53" s="73"/>
    </row>
    <row r="54" spans="3:6">
      <c r="C54" s="73"/>
      <c r="D54" s="73"/>
      <c r="E54" s="73"/>
      <c r="F54" s="73"/>
    </row>
    <row r="55" spans="3:6">
      <c r="C55" s="73"/>
      <c r="D55" s="73"/>
      <c r="E55" s="73"/>
      <c r="F55" s="73"/>
    </row>
    <row r="56" spans="3:6">
      <c r="C56" s="73"/>
      <c r="D56" s="73"/>
      <c r="E56" s="73"/>
      <c r="F56" s="73"/>
    </row>
    <row r="57" spans="3:6">
      <c r="C57" s="73"/>
      <c r="D57" s="73"/>
      <c r="E57" s="73"/>
      <c r="F57" s="73"/>
    </row>
    <row r="58" spans="3:6">
      <c r="C58" s="73"/>
      <c r="D58" s="73"/>
      <c r="E58" s="73"/>
      <c r="F58" s="73"/>
    </row>
    <row r="59" spans="3:6">
      <c r="C59" s="73"/>
      <c r="D59" s="73"/>
      <c r="E59" s="73"/>
      <c r="F59" s="73"/>
    </row>
    <row r="60" spans="3:6">
      <c r="C60" s="73"/>
      <c r="D60" s="73"/>
      <c r="E60" s="73"/>
      <c r="F60" s="73"/>
    </row>
    <row r="61" spans="3:6">
      <c r="C61" s="73"/>
      <c r="D61" s="73"/>
      <c r="E61" s="73"/>
      <c r="F61" s="73"/>
    </row>
  </sheetData>
  <mergeCells count="25">
    <mergeCell ref="A1:G1"/>
    <mergeCell ref="B2:C2"/>
    <mergeCell ref="E2:F2"/>
    <mergeCell ref="B3:C3"/>
    <mergeCell ref="E3:F3"/>
    <mergeCell ref="B4:C4"/>
    <mergeCell ref="C6:F6"/>
    <mergeCell ref="A20:B20"/>
    <mergeCell ref="C20:D20"/>
    <mergeCell ref="E20:F20"/>
    <mergeCell ref="C33:F33"/>
    <mergeCell ref="A47:B47"/>
    <mergeCell ref="C47:D47"/>
    <mergeCell ref="E47:F47"/>
    <mergeCell ref="A8:A9"/>
    <mergeCell ref="A10:A11"/>
    <mergeCell ref="A14:A15"/>
    <mergeCell ref="A16:A17"/>
    <mergeCell ref="A21:A22"/>
    <mergeCell ref="A36:A37"/>
    <mergeCell ref="A38:A39"/>
    <mergeCell ref="A40:A41"/>
    <mergeCell ref="A42:A43"/>
    <mergeCell ref="B22:B23"/>
    <mergeCell ref="G35:H47"/>
  </mergeCells>
  <conditionalFormatting sqref="C22:F23">
    <cfRule type="containsText" dxfId="0" priority="1" operator="between" text="Yes">
      <formula>NOT(ISERROR(SEARCH("Yes",C22)))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W54"/>
  <sheetViews>
    <sheetView topLeftCell="A7" workbookViewId="0">
      <selection activeCell="A10" sqref="A10"/>
    </sheetView>
  </sheetViews>
  <sheetFormatPr defaultColWidth="9.1047619047619" defaultRowHeight="0" zeroHeight="1"/>
  <cols>
    <col min="1" max="1" width="36.552380952381" style="927" customWidth="1"/>
    <col min="2" max="2" width="31.6666666666667" style="927" customWidth="1"/>
    <col min="3" max="4" width="30" style="927" customWidth="1"/>
    <col min="5" max="5" width="34.1047619047619" style="927" customWidth="1"/>
    <col min="6" max="16384" width="9.1047619047619" style="927"/>
  </cols>
  <sheetData>
    <row r="1" ht="22.5" customHeight="1"/>
    <row r="2" s="922" customFormat="1" ht="66.75" customHeight="1" spans="1:5">
      <c r="A2" s="928" t="s">
        <v>117</v>
      </c>
      <c r="B2" s="928"/>
      <c r="C2" s="928"/>
      <c r="D2" s="928"/>
      <c r="E2" s="928"/>
    </row>
    <row r="3" s="923" customFormat="1" ht="27" customHeight="1" spans="1:153">
      <c r="A3" s="929" t="s">
        <v>15</v>
      </c>
      <c r="B3" s="930"/>
      <c r="C3" s="931" t="s">
        <v>16</v>
      </c>
      <c r="D3" s="932"/>
      <c r="E3" s="933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934"/>
      <c r="U3" s="934"/>
      <c r="V3" s="934"/>
      <c r="W3" s="934"/>
      <c r="X3" s="934"/>
      <c r="Y3" s="934"/>
      <c r="Z3" s="934"/>
      <c r="AA3" s="934"/>
      <c r="AB3" s="934"/>
      <c r="AC3" s="934"/>
      <c r="AD3" s="934"/>
      <c r="AE3" s="934"/>
      <c r="AF3" s="934"/>
      <c r="AG3" s="934"/>
      <c r="AH3" s="934"/>
      <c r="AI3" s="934"/>
      <c r="AJ3" s="934"/>
      <c r="AK3" s="934"/>
      <c r="AL3" s="934"/>
      <c r="AM3" s="934"/>
      <c r="AN3" s="934"/>
      <c r="AO3" s="934"/>
      <c r="AP3" s="934"/>
      <c r="AQ3" s="934"/>
      <c r="AR3" s="934"/>
      <c r="AS3" s="934"/>
      <c r="AT3" s="934"/>
      <c r="AU3" s="934"/>
      <c r="AV3" s="934"/>
      <c r="AW3" s="934"/>
      <c r="AX3" s="934"/>
      <c r="AY3" s="934"/>
      <c r="AZ3" s="934"/>
      <c r="BA3" s="934"/>
      <c r="BB3" s="934"/>
      <c r="BC3" s="934"/>
      <c r="BD3" s="934"/>
      <c r="BE3" s="934"/>
      <c r="BF3" s="934"/>
      <c r="BG3" s="934"/>
      <c r="BH3" s="934"/>
      <c r="BI3" s="934"/>
      <c r="BJ3" s="934"/>
      <c r="BK3" s="934"/>
      <c r="BL3" s="934"/>
      <c r="BM3" s="934"/>
      <c r="BN3" s="934"/>
      <c r="BO3" s="934"/>
      <c r="BP3" s="934"/>
      <c r="BQ3" s="934"/>
      <c r="BR3" s="934"/>
      <c r="BS3" s="934"/>
      <c r="BT3" s="934"/>
      <c r="BU3" s="934"/>
      <c r="BV3" s="934"/>
      <c r="BW3" s="934"/>
      <c r="BX3" s="934"/>
      <c r="BY3" s="934"/>
      <c r="BZ3" s="934"/>
      <c r="CA3" s="934"/>
      <c r="CB3" s="934"/>
      <c r="CC3" s="934"/>
      <c r="CD3" s="934"/>
      <c r="CE3" s="934"/>
      <c r="CF3" s="934"/>
      <c r="CG3" s="934"/>
      <c r="CH3" s="934"/>
      <c r="CI3" s="934"/>
      <c r="CJ3" s="934"/>
      <c r="CK3" s="934"/>
      <c r="CL3" s="934"/>
      <c r="CM3" s="934"/>
      <c r="CN3" s="934"/>
      <c r="CO3" s="934"/>
      <c r="CP3" s="934"/>
      <c r="CQ3" s="934"/>
      <c r="CR3" s="934"/>
      <c r="CS3" s="934"/>
      <c r="CT3" s="934"/>
      <c r="CU3" s="934"/>
      <c r="CV3" s="934"/>
      <c r="CW3" s="934"/>
      <c r="CX3" s="934"/>
      <c r="CY3" s="934"/>
      <c r="CZ3" s="934"/>
      <c r="DA3" s="934"/>
      <c r="DB3" s="934"/>
      <c r="DC3" s="934"/>
      <c r="DD3" s="934"/>
      <c r="DE3" s="934"/>
      <c r="DF3" s="934"/>
      <c r="DG3" s="934"/>
      <c r="DH3" s="934"/>
      <c r="DI3" s="934"/>
      <c r="DJ3" s="934"/>
      <c r="DK3" s="934"/>
      <c r="DL3" s="934"/>
      <c r="DM3" s="934"/>
      <c r="DN3" s="934"/>
      <c r="DO3" s="934"/>
      <c r="DP3" s="934"/>
      <c r="DQ3" s="934"/>
      <c r="DR3" s="934"/>
      <c r="DS3" s="934"/>
      <c r="DT3" s="934"/>
      <c r="DU3" s="934"/>
      <c r="DV3" s="934"/>
      <c r="DW3" s="934"/>
      <c r="DX3" s="934"/>
      <c r="DY3" s="934"/>
      <c r="DZ3" s="934"/>
      <c r="EA3" s="934"/>
      <c r="EB3" s="934"/>
      <c r="EC3" s="934"/>
      <c r="ED3" s="934"/>
      <c r="EE3" s="934"/>
      <c r="EF3" s="934"/>
      <c r="EG3" s="934"/>
      <c r="EH3" s="934"/>
      <c r="EI3" s="934"/>
      <c r="EJ3" s="934"/>
      <c r="EK3" s="934"/>
      <c r="EL3" s="934"/>
      <c r="EM3" s="934"/>
      <c r="EN3" s="934"/>
      <c r="EO3" s="934"/>
      <c r="EP3" s="934"/>
      <c r="EQ3" s="934"/>
      <c r="ER3" s="934"/>
      <c r="ES3" s="934"/>
      <c r="ET3" s="934"/>
      <c r="EU3" s="934"/>
      <c r="EV3" s="934"/>
      <c r="EW3" s="934"/>
    </row>
    <row r="4" s="923" customFormat="1" ht="27" customHeight="1" spans="1:153">
      <c r="A4" s="929" t="s">
        <v>17</v>
      </c>
      <c r="B4" s="935"/>
      <c r="C4" s="931" t="s">
        <v>18</v>
      </c>
      <c r="D4" s="936"/>
      <c r="E4" s="936"/>
      <c r="F4" s="934"/>
      <c r="G4" s="934"/>
      <c r="H4" s="934"/>
      <c r="I4" s="934"/>
      <c r="J4" s="934"/>
      <c r="K4" s="934"/>
      <c r="L4" s="934"/>
      <c r="M4" s="934"/>
      <c r="N4" s="934"/>
      <c r="O4" s="934"/>
      <c r="P4" s="934"/>
      <c r="Q4" s="934"/>
      <c r="R4" s="934"/>
      <c r="S4" s="934"/>
      <c r="T4" s="934"/>
      <c r="U4" s="934"/>
      <c r="V4" s="934"/>
      <c r="W4" s="934"/>
      <c r="X4" s="934"/>
      <c r="Y4" s="934"/>
      <c r="Z4" s="934"/>
      <c r="AA4" s="934"/>
      <c r="AB4" s="934"/>
      <c r="AC4" s="934"/>
      <c r="AD4" s="934"/>
      <c r="AE4" s="934"/>
      <c r="AF4" s="934"/>
      <c r="AG4" s="934"/>
      <c r="AH4" s="934"/>
      <c r="AI4" s="934"/>
      <c r="AJ4" s="934"/>
      <c r="AK4" s="934"/>
      <c r="AL4" s="934"/>
      <c r="AM4" s="934"/>
      <c r="AN4" s="934"/>
      <c r="AO4" s="934"/>
      <c r="AP4" s="934"/>
      <c r="AQ4" s="934"/>
      <c r="AR4" s="934"/>
      <c r="AS4" s="934"/>
      <c r="AT4" s="934"/>
      <c r="AU4" s="934"/>
      <c r="AV4" s="934"/>
      <c r="AW4" s="934"/>
      <c r="AX4" s="934"/>
      <c r="AY4" s="934"/>
      <c r="AZ4" s="934"/>
      <c r="BA4" s="934"/>
      <c r="BB4" s="934"/>
      <c r="BC4" s="934"/>
      <c r="BD4" s="934"/>
      <c r="BE4" s="934"/>
      <c r="BF4" s="934"/>
      <c r="BG4" s="934"/>
      <c r="BH4" s="934"/>
      <c r="BI4" s="934"/>
      <c r="BJ4" s="934"/>
      <c r="BK4" s="934"/>
      <c r="BL4" s="934"/>
      <c r="BM4" s="934"/>
      <c r="BN4" s="934"/>
      <c r="BO4" s="934"/>
      <c r="BP4" s="934"/>
      <c r="BQ4" s="934"/>
      <c r="BR4" s="934"/>
      <c r="BS4" s="934"/>
      <c r="BT4" s="934"/>
      <c r="BU4" s="934"/>
      <c r="BV4" s="934"/>
      <c r="BW4" s="934"/>
      <c r="BX4" s="934"/>
      <c r="BY4" s="934"/>
      <c r="BZ4" s="934"/>
      <c r="CA4" s="934"/>
      <c r="CB4" s="934"/>
      <c r="CC4" s="934"/>
      <c r="CD4" s="934"/>
      <c r="CE4" s="934"/>
      <c r="CF4" s="934"/>
      <c r="CG4" s="934"/>
      <c r="CH4" s="934"/>
      <c r="CI4" s="934"/>
      <c r="CJ4" s="934"/>
      <c r="CK4" s="934"/>
      <c r="CL4" s="934"/>
      <c r="CM4" s="934"/>
      <c r="CN4" s="934"/>
      <c r="CO4" s="934"/>
      <c r="CP4" s="934"/>
      <c r="CQ4" s="934"/>
      <c r="CR4" s="934"/>
      <c r="CS4" s="934"/>
      <c r="CT4" s="934"/>
      <c r="CU4" s="934"/>
      <c r="CV4" s="934"/>
      <c r="CW4" s="934"/>
      <c r="CX4" s="934"/>
      <c r="CY4" s="934"/>
      <c r="CZ4" s="934"/>
      <c r="DA4" s="934"/>
      <c r="DB4" s="934"/>
      <c r="DC4" s="934"/>
      <c r="DD4" s="934"/>
      <c r="DE4" s="934"/>
      <c r="DF4" s="934"/>
      <c r="DG4" s="934"/>
      <c r="DH4" s="934"/>
      <c r="DI4" s="934"/>
      <c r="DJ4" s="934"/>
      <c r="DK4" s="934"/>
      <c r="DL4" s="934"/>
      <c r="DM4" s="934"/>
      <c r="DN4" s="934"/>
      <c r="DO4" s="934"/>
      <c r="DP4" s="934"/>
      <c r="DQ4" s="934"/>
      <c r="DR4" s="934"/>
      <c r="DS4" s="934"/>
      <c r="DT4" s="934"/>
      <c r="DU4" s="934"/>
      <c r="DV4" s="934"/>
      <c r="DW4" s="934"/>
      <c r="DX4" s="934"/>
      <c r="DY4" s="934"/>
      <c r="DZ4" s="934"/>
      <c r="EA4" s="934"/>
      <c r="EB4" s="934"/>
      <c r="EC4" s="934"/>
      <c r="ED4" s="934"/>
      <c r="EE4" s="934"/>
      <c r="EF4" s="934"/>
      <c r="EG4" s="934"/>
      <c r="EH4" s="934"/>
      <c r="EI4" s="934"/>
      <c r="EJ4" s="934"/>
      <c r="EK4" s="934"/>
      <c r="EL4" s="934"/>
      <c r="EM4" s="934"/>
      <c r="EN4" s="934"/>
      <c r="EO4" s="934"/>
      <c r="EP4" s="934"/>
      <c r="EQ4" s="934"/>
      <c r="ER4" s="934"/>
      <c r="ES4" s="934"/>
      <c r="ET4" s="934"/>
      <c r="EU4" s="934"/>
      <c r="EV4" s="934"/>
      <c r="EW4" s="934"/>
    </row>
    <row r="5" s="924" customFormat="1" ht="24.75" customHeight="1" spans="1:153">
      <c r="A5" s="929" t="s">
        <v>19</v>
      </c>
      <c r="B5" s="937"/>
      <c r="C5" s="938"/>
      <c r="D5" s="938"/>
      <c r="E5" s="938"/>
      <c r="F5" s="939"/>
      <c r="G5" s="939"/>
      <c r="H5" s="939"/>
      <c r="I5" s="939"/>
      <c r="J5" s="939"/>
      <c r="K5" s="939"/>
      <c r="L5" s="939"/>
      <c r="M5" s="939"/>
      <c r="N5" s="939"/>
      <c r="O5" s="939"/>
      <c r="P5" s="939"/>
      <c r="Q5" s="939"/>
      <c r="R5" s="939"/>
      <c r="S5" s="939"/>
      <c r="T5" s="939"/>
      <c r="U5" s="939"/>
      <c r="V5" s="939"/>
      <c r="W5" s="939"/>
      <c r="X5" s="939"/>
      <c r="Y5" s="939"/>
      <c r="Z5" s="939"/>
      <c r="AA5" s="939"/>
      <c r="AB5" s="939"/>
      <c r="AC5" s="939"/>
      <c r="AD5" s="939"/>
      <c r="AE5" s="939"/>
      <c r="AF5" s="939"/>
      <c r="AG5" s="939"/>
      <c r="AH5" s="939"/>
      <c r="AI5" s="939"/>
      <c r="AJ5" s="939"/>
      <c r="AK5" s="939"/>
      <c r="AL5" s="939"/>
      <c r="AM5" s="939"/>
      <c r="AN5" s="939"/>
      <c r="AO5" s="939"/>
      <c r="AP5" s="939"/>
      <c r="AQ5" s="939"/>
      <c r="AR5" s="939"/>
      <c r="AS5" s="939"/>
      <c r="AT5" s="939"/>
      <c r="AU5" s="939"/>
      <c r="AV5" s="939"/>
      <c r="AW5" s="939"/>
      <c r="AX5" s="939"/>
      <c r="AY5" s="939"/>
      <c r="AZ5" s="939"/>
      <c r="BA5" s="939"/>
      <c r="BB5" s="939"/>
      <c r="BC5" s="939"/>
      <c r="BD5" s="939"/>
      <c r="BE5" s="939"/>
      <c r="BF5" s="939"/>
      <c r="BG5" s="939"/>
      <c r="BH5" s="939"/>
      <c r="BI5" s="939"/>
      <c r="BJ5" s="939"/>
      <c r="BK5" s="939"/>
      <c r="BL5" s="939"/>
      <c r="BM5" s="939"/>
      <c r="BN5" s="939"/>
      <c r="BO5" s="939"/>
      <c r="BP5" s="939"/>
      <c r="BQ5" s="939"/>
      <c r="BR5" s="939"/>
      <c r="BS5" s="939"/>
      <c r="BT5" s="939"/>
      <c r="BU5" s="939"/>
      <c r="BV5" s="939"/>
      <c r="BW5" s="939"/>
      <c r="BX5" s="939"/>
      <c r="BY5" s="939"/>
      <c r="BZ5" s="939"/>
      <c r="CA5" s="939"/>
      <c r="CB5" s="939"/>
      <c r="CC5" s="939"/>
      <c r="CD5" s="939"/>
      <c r="CE5" s="939"/>
      <c r="CF5" s="939"/>
      <c r="CG5" s="939"/>
      <c r="CH5" s="939"/>
      <c r="CI5" s="939"/>
      <c r="CJ5" s="939"/>
      <c r="CK5" s="939"/>
      <c r="CL5" s="939"/>
      <c r="CM5" s="939"/>
      <c r="CN5" s="939"/>
      <c r="CO5" s="939"/>
      <c r="CP5" s="939"/>
      <c r="CQ5" s="939"/>
      <c r="CR5" s="939"/>
      <c r="CS5" s="939"/>
      <c r="CT5" s="939"/>
      <c r="CU5" s="939"/>
      <c r="CV5" s="939"/>
      <c r="CW5" s="939"/>
      <c r="CX5" s="939"/>
      <c r="CY5" s="939"/>
      <c r="CZ5" s="939"/>
      <c r="DA5" s="939"/>
      <c r="DB5" s="939"/>
      <c r="DC5" s="939"/>
      <c r="DD5" s="939"/>
      <c r="DE5" s="939"/>
      <c r="DF5" s="939"/>
      <c r="DG5" s="939"/>
      <c r="DH5" s="939"/>
      <c r="DI5" s="939"/>
      <c r="DJ5" s="939"/>
      <c r="DK5" s="939"/>
      <c r="DL5" s="939"/>
      <c r="DM5" s="939"/>
      <c r="DN5" s="939"/>
      <c r="DO5" s="939"/>
      <c r="DP5" s="939"/>
      <c r="DQ5" s="939"/>
      <c r="DR5" s="939"/>
      <c r="DS5" s="939"/>
      <c r="DT5" s="939"/>
      <c r="DU5" s="939"/>
      <c r="DV5" s="939"/>
      <c r="DW5" s="939"/>
      <c r="DX5" s="939"/>
      <c r="DY5" s="939"/>
      <c r="DZ5" s="939"/>
      <c r="EA5" s="939"/>
      <c r="EB5" s="939"/>
      <c r="EC5" s="939"/>
      <c r="ED5" s="939"/>
      <c r="EE5" s="939"/>
      <c r="EF5" s="939"/>
      <c r="EG5" s="939"/>
      <c r="EH5" s="939"/>
      <c r="EI5" s="939"/>
      <c r="EJ5" s="939"/>
      <c r="EK5" s="939"/>
      <c r="EL5" s="939"/>
      <c r="EM5" s="939"/>
      <c r="EN5" s="939"/>
      <c r="EO5" s="939"/>
      <c r="EP5" s="939"/>
      <c r="EQ5" s="939"/>
      <c r="ER5" s="939"/>
      <c r="ES5" s="939"/>
      <c r="ET5" s="939"/>
      <c r="EU5" s="939"/>
      <c r="EV5" s="939"/>
      <c r="EW5" s="939"/>
    </row>
    <row r="6" ht="30.75" customHeight="1" spans="1:5">
      <c r="A6" s="940"/>
      <c r="B6" s="941"/>
      <c r="C6" s="942"/>
      <c r="D6" s="942"/>
      <c r="E6" s="943"/>
    </row>
    <row r="7" ht="15" spans="1:5">
      <c r="A7" s="944"/>
      <c r="B7" s="945" t="s">
        <v>118</v>
      </c>
      <c r="C7" s="946" t="s">
        <v>119</v>
      </c>
      <c r="D7" s="945" t="s">
        <v>120</v>
      </c>
      <c r="E7" s="946" t="s">
        <v>121</v>
      </c>
    </row>
    <row r="8" ht="30" customHeight="1" spans="1:5">
      <c r="A8" s="947"/>
      <c r="B8" s="948"/>
      <c r="C8" s="948"/>
      <c r="D8" s="948"/>
      <c r="E8" s="947"/>
    </row>
    <row r="9" ht="30" customHeight="1" spans="1:9">
      <c r="A9" s="949" t="s">
        <v>23</v>
      </c>
      <c r="B9" s="950"/>
      <c r="C9" s="950"/>
      <c r="D9" s="950"/>
      <c r="E9" s="951"/>
      <c r="G9" s="952" t="s">
        <v>122</v>
      </c>
      <c r="H9" s="953"/>
      <c r="I9" s="953"/>
    </row>
    <row r="10" ht="43.5" spans="1:9">
      <c r="A10" s="954" t="s">
        <v>123</v>
      </c>
      <c r="B10" s="955" t="s">
        <v>124</v>
      </c>
      <c r="C10" s="955" t="s">
        <v>125</v>
      </c>
      <c r="D10" s="956" t="s">
        <v>126</v>
      </c>
      <c r="E10" s="957">
        <v>8</v>
      </c>
      <c r="G10" s="953"/>
      <c r="H10" s="953"/>
      <c r="I10" s="953"/>
    </row>
    <row r="11" ht="29.25" spans="1:9">
      <c r="A11" s="954" t="s">
        <v>127</v>
      </c>
      <c r="B11" s="955" t="s">
        <v>128</v>
      </c>
      <c r="C11" s="955" t="s">
        <v>129</v>
      </c>
      <c r="D11" s="956" t="s">
        <v>130</v>
      </c>
      <c r="E11" s="957">
        <v>8</v>
      </c>
      <c r="G11" s="953"/>
      <c r="H11" s="953"/>
      <c r="I11" s="953"/>
    </row>
    <row r="12" ht="45.75" customHeight="1" spans="1:9">
      <c r="A12" s="954" t="s">
        <v>131</v>
      </c>
      <c r="B12" s="955" t="s">
        <v>132</v>
      </c>
      <c r="C12" s="955" t="s">
        <v>133</v>
      </c>
      <c r="D12" s="956" t="s">
        <v>134</v>
      </c>
      <c r="E12" s="957">
        <v>8</v>
      </c>
      <c r="G12" s="953"/>
      <c r="H12" s="953"/>
      <c r="I12" s="953"/>
    </row>
    <row r="13" ht="30" customHeight="1" spans="1:9">
      <c r="A13" s="958"/>
      <c r="B13" s="958"/>
      <c r="C13" s="958"/>
      <c r="D13" s="958"/>
      <c r="E13" s="958"/>
      <c r="G13" s="953"/>
      <c r="H13" s="953"/>
      <c r="I13" s="953"/>
    </row>
    <row r="14" ht="30" customHeight="1" spans="1:9">
      <c r="A14" s="949" t="s">
        <v>135</v>
      </c>
      <c r="B14" s="950"/>
      <c r="C14" s="950"/>
      <c r="D14" s="950"/>
      <c r="E14" s="951"/>
      <c r="G14" s="953"/>
      <c r="H14" s="953"/>
      <c r="I14" s="953"/>
    </row>
    <row r="15" ht="43.5" spans="1:9">
      <c r="A15" s="954" t="s">
        <v>136</v>
      </c>
      <c r="B15" s="959" t="s">
        <v>137</v>
      </c>
      <c r="C15" s="959" t="s">
        <v>138</v>
      </c>
      <c r="D15" s="956" t="s">
        <v>139</v>
      </c>
      <c r="E15" s="957">
        <v>2</v>
      </c>
      <c r="G15" s="953"/>
      <c r="H15" s="953"/>
      <c r="I15" s="953"/>
    </row>
    <row r="16" ht="30" customHeight="1" spans="1:9">
      <c r="A16" s="960" t="s">
        <v>140</v>
      </c>
      <c r="B16" s="961" t="s">
        <v>141</v>
      </c>
      <c r="C16" s="961" t="s">
        <v>142</v>
      </c>
      <c r="D16" s="961" t="s">
        <v>143</v>
      </c>
      <c r="E16" s="957">
        <v>5</v>
      </c>
      <c r="G16" s="953"/>
      <c r="H16" s="953"/>
      <c r="I16" s="953"/>
    </row>
    <row r="17" ht="43.5" spans="1:9">
      <c r="A17" s="954" t="s">
        <v>144</v>
      </c>
      <c r="B17" s="962" t="s">
        <v>145</v>
      </c>
      <c r="C17" s="962" t="s">
        <v>146</v>
      </c>
      <c r="D17" s="963" t="s">
        <v>147</v>
      </c>
      <c r="E17" s="957">
        <v>8</v>
      </c>
      <c r="G17" s="953"/>
      <c r="H17" s="953"/>
      <c r="I17" s="953"/>
    </row>
    <row r="18" ht="29.25" spans="1:9">
      <c r="A18" s="954" t="s">
        <v>148</v>
      </c>
      <c r="B18" s="962" t="s">
        <v>145</v>
      </c>
      <c r="C18" s="962" t="s">
        <v>146</v>
      </c>
      <c r="D18" s="964" t="s">
        <v>147</v>
      </c>
      <c r="E18" s="957">
        <v>8</v>
      </c>
      <c r="G18" s="953"/>
      <c r="H18" s="953"/>
      <c r="I18" s="953"/>
    </row>
    <row r="19" ht="50.25" customHeight="1" spans="1:9">
      <c r="A19" s="954" t="s">
        <v>149</v>
      </c>
      <c r="B19" s="962" t="s">
        <v>150</v>
      </c>
      <c r="C19" s="962" t="s">
        <v>151</v>
      </c>
      <c r="D19" s="964" t="s">
        <v>152</v>
      </c>
      <c r="E19" s="957">
        <v>8</v>
      </c>
      <c r="G19" s="953"/>
      <c r="H19" s="953"/>
      <c r="I19" s="953"/>
    </row>
    <row r="20" ht="29.25" spans="1:9">
      <c r="A20" s="954" t="s">
        <v>153</v>
      </c>
      <c r="B20" s="962" t="s">
        <v>154</v>
      </c>
      <c r="C20" s="962" t="s">
        <v>155</v>
      </c>
      <c r="D20" s="964" t="s">
        <v>156</v>
      </c>
      <c r="E20" s="957">
        <v>8</v>
      </c>
      <c r="G20" s="953"/>
      <c r="H20" s="953"/>
      <c r="I20" s="953"/>
    </row>
    <row r="21" ht="43.5" spans="1:9">
      <c r="A21" s="954" t="s">
        <v>157</v>
      </c>
      <c r="B21" s="962" t="s">
        <v>158</v>
      </c>
      <c r="C21" s="962" t="s">
        <v>159</v>
      </c>
      <c r="D21" s="964" t="s">
        <v>160</v>
      </c>
      <c r="E21" s="957">
        <v>5</v>
      </c>
      <c r="G21" s="953"/>
      <c r="H21" s="953"/>
      <c r="I21" s="953"/>
    </row>
    <row r="22" ht="30" customHeight="1" spans="1:9">
      <c r="A22" s="954" t="s">
        <v>161</v>
      </c>
      <c r="B22" s="962" t="s">
        <v>162</v>
      </c>
      <c r="C22" s="962" t="s">
        <v>163</v>
      </c>
      <c r="D22" s="964" t="s">
        <v>164</v>
      </c>
      <c r="E22" s="957">
        <v>5</v>
      </c>
      <c r="G22" s="953"/>
      <c r="H22" s="953"/>
      <c r="I22" s="953"/>
    </row>
    <row r="23" ht="30" customHeight="1" spans="1:9">
      <c r="A23" s="954" t="s">
        <v>165</v>
      </c>
      <c r="B23" s="962" t="s">
        <v>145</v>
      </c>
      <c r="C23" s="962" t="s">
        <v>166</v>
      </c>
      <c r="D23" s="964" t="s">
        <v>167</v>
      </c>
      <c r="E23" s="957">
        <v>6</v>
      </c>
      <c r="G23" s="953"/>
      <c r="H23" s="953"/>
      <c r="I23" s="953"/>
    </row>
    <row r="24" ht="42.75" customHeight="1" spans="1:9">
      <c r="A24" s="954" t="s">
        <v>168</v>
      </c>
      <c r="B24" s="962" t="s">
        <v>169</v>
      </c>
      <c r="C24" s="962" t="s">
        <v>170</v>
      </c>
      <c r="D24" s="964" t="s">
        <v>171</v>
      </c>
      <c r="E24" s="957">
        <v>8</v>
      </c>
      <c r="G24" s="953"/>
      <c r="H24" s="953"/>
      <c r="I24" s="953"/>
    </row>
    <row r="25" ht="30" customHeight="1" spans="1:9">
      <c r="A25" s="954" t="s">
        <v>172</v>
      </c>
      <c r="B25" s="962" t="s">
        <v>173</v>
      </c>
      <c r="C25" s="962" t="s">
        <v>174</v>
      </c>
      <c r="D25" s="964" t="s">
        <v>175</v>
      </c>
      <c r="E25" s="957">
        <v>8</v>
      </c>
      <c r="G25" s="953"/>
      <c r="H25" s="953"/>
      <c r="I25" s="953"/>
    </row>
    <row r="26" ht="30" customHeight="1" spans="1:9">
      <c r="A26" s="958"/>
      <c r="B26" s="958"/>
      <c r="C26" s="958"/>
      <c r="D26" s="958"/>
      <c r="E26" s="958"/>
      <c r="G26" s="953"/>
      <c r="H26" s="953"/>
      <c r="I26" s="953"/>
    </row>
    <row r="27" ht="30" customHeight="1" spans="1:9">
      <c r="A27" s="949" t="s">
        <v>176</v>
      </c>
      <c r="B27" s="950"/>
      <c r="C27" s="950"/>
      <c r="D27" s="950"/>
      <c r="E27" s="951"/>
      <c r="G27" s="953"/>
      <c r="H27" s="953"/>
      <c r="I27" s="953"/>
    </row>
    <row r="28" ht="39" customHeight="1" spans="1:9">
      <c r="A28" s="954" t="s">
        <v>177</v>
      </c>
      <c r="B28" s="955" t="s">
        <v>178</v>
      </c>
      <c r="C28" s="955" t="s">
        <v>179</v>
      </c>
      <c r="D28" s="964" t="s">
        <v>180</v>
      </c>
      <c r="E28" s="957">
        <v>5</v>
      </c>
      <c r="G28" s="953"/>
      <c r="H28" s="953"/>
      <c r="I28" s="953"/>
    </row>
    <row r="29" ht="30" customHeight="1" spans="1:9">
      <c r="A29" s="954" t="s">
        <v>181</v>
      </c>
      <c r="B29" s="955" t="s">
        <v>145</v>
      </c>
      <c r="C29" s="955" t="s">
        <v>146</v>
      </c>
      <c r="D29" s="964" t="s">
        <v>180</v>
      </c>
      <c r="E29" s="957">
        <v>8</v>
      </c>
      <c r="G29" s="953"/>
      <c r="H29" s="953"/>
      <c r="I29" s="953"/>
    </row>
    <row r="30" ht="46.5" customHeight="1" spans="1:9">
      <c r="A30" s="954" t="s">
        <v>182</v>
      </c>
      <c r="B30" s="955" t="s">
        <v>183</v>
      </c>
      <c r="C30" s="955" t="s">
        <v>184</v>
      </c>
      <c r="D30" s="964" t="s">
        <v>185</v>
      </c>
      <c r="E30" s="957">
        <v>5</v>
      </c>
      <c r="G30" s="953"/>
      <c r="H30" s="953"/>
      <c r="I30" s="953"/>
    </row>
    <row r="31" ht="44.25" customHeight="1" spans="1:9">
      <c r="A31" s="954" t="s">
        <v>186</v>
      </c>
      <c r="B31" s="955" t="s">
        <v>145</v>
      </c>
      <c r="C31" s="955" t="s">
        <v>146</v>
      </c>
      <c r="D31" s="964" t="s">
        <v>180</v>
      </c>
      <c r="E31" s="957">
        <v>8</v>
      </c>
      <c r="G31" s="953"/>
      <c r="H31" s="953"/>
      <c r="I31" s="953"/>
    </row>
    <row r="32" ht="30" customHeight="1" spans="1:9">
      <c r="A32" s="965"/>
      <c r="B32" s="965"/>
      <c r="C32" s="966"/>
      <c r="D32" s="967" t="s">
        <v>187</v>
      </c>
      <c r="E32" s="968">
        <f>SUM(A28:E31)+SUM(E15:E25)+SUM(E10:E12)</f>
        <v>121</v>
      </c>
      <c r="G32" s="953"/>
      <c r="H32" s="953"/>
      <c r="I32" s="953"/>
    </row>
    <row r="33" s="925" customFormat="1" ht="30" customHeight="1" spans="1:5">
      <c r="A33" s="958"/>
      <c r="B33" s="958"/>
      <c r="C33" s="958"/>
      <c r="D33" s="958"/>
      <c r="E33" s="958"/>
    </row>
    <row r="34" ht="30" customHeight="1" spans="1:5">
      <c r="A34" s="969" t="s">
        <v>188</v>
      </c>
      <c r="B34" s="970"/>
      <c r="C34" s="971"/>
      <c r="D34" s="950"/>
      <c r="E34" s="951"/>
    </row>
    <row r="35" ht="19.5" customHeight="1" spans="1:5">
      <c r="A35" s="972" t="s">
        <v>189</v>
      </c>
      <c r="B35" s="973"/>
      <c r="C35" s="973"/>
      <c r="D35" s="973"/>
      <c r="E35" s="974"/>
    </row>
    <row r="36" ht="138" customHeight="1" spans="1:5">
      <c r="A36" s="975"/>
      <c r="B36" s="976"/>
      <c r="C36" s="976"/>
      <c r="D36" s="976"/>
      <c r="E36" s="977"/>
    </row>
    <row r="37" ht="30" customHeight="1" spans="1:5">
      <c r="A37" s="978"/>
      <c r="B37" s="979" t="s">
        <v>190</v>
      </c>
      <c r="C37" s="980"/>
      <c r="D37" s="981" t="s">
        <v>191</v>
      </c>
      <c r="E37" s="982"/>
    </row>
    <row r="38" ht="42.75" customHeight="1" spans="1:5">
      <c r="A38" s="978"/>
      <c r="B38" s="983" t="s">
        <v>192</v>
      </c>
      <c r="C38" s="984"/>
      <c r="D38" s="985" t="s">
        <v>193</v>
      </c>
      <c r="E38" s="986" t="s">
        <v>194</v>
      </c>
    </row>
    <row r="39" ht="42.75" customHeight="1" spans="1:5">
      <c r="A39" s="987"/>
      <c r="B39" s="983" t="s">
        <v>195</v>
      </c>
      <c r="C39" s="984"/>
      <c r="D39" s="988"/>
      <c r="E39" s="989"/>
    </row>
    <row r="40" ht="42.75" customHeight="1" spans="1:5">
      <c r="A40" s="990"/>
      <c r="B40" s="991" t="s">
        <v>196</v>
      </c>
      <c r="C40" s="992"/>
      <c r="D40" s="993"/>
      <c r="E40" s="994"/>
    </row>
    <row r="41" ht="26.25" customHeight="1" spans="1:5">
      <c r="A41" s="990"/>
      <c r="B41" s="995"/>
      <c r="C41" s="996" t="s">
        <v>197</v>
      </c>
      <c r="D41" s="997"/>
      <c r="E41" s="998"/>
    </row>
    <row r="42" ht="15" spans="1:5">
      <c r="A42" s="999"/>
      <c r="B42" s="1000"/>
      <c r="C42" s="1001"/>
      <c r="D42" s="1002"/>
      <c r="E42" s="1003"/>
    </row>
    <row r="43" ht="41.25" customHeight="1" spans="1:5">
      <c r="A43" s="1004"/>
      <c r="B43" s="1000"/>
      <c r="C43" s="1005" t="s">
        <v>198</v>
      </c>
      <c r="D43" s="1006"/>
      <c r="E43" s="1007"/>
    </row>
    <row r="44" s="926" customFormat="1" ht="30.75" customHeight="1" spans="1:5">
      <c r="A44" s="1004"/>
      <c r="B44" s="1008"/>
      <c r="C44" s="1009" t="s">
        <v>198</v>
      </c>
      <c r="D44" s="1010"/>
      <c r="E44" s="1011"/>
    </row>
    <row r="45" ht="30.75" customHeight="1" spans="1:5">
      <c r="A45" s="1012"/>
      <c r="B45" s="1013"/>
      <c r="C45" s="1014"/>
      <c r="D45" s="1012"/>
      <c r="E45" s="1015"/>
    </row>
    <row r="46" s="925" customFormat="1" ht="30.75" customHeight="1"/>
    <row r="47" ht="13.8" hidden="1"/>
    <row r="48" ht="13.8" hidden="1"/>
    <row r="49" s="927" customFormat="1" ht="14.25"/>
    <row r="50" s="927" customFormat="1" ht="14.25"/>
    <row r="51" s="927" customFormat="1" ht="14.25"/>
    <row r="53" s="927" customFormat="1" ht="14.25"/>
    <row r="54" s="927" customFormat="1" ht="14.25"/>
  </sheetData>
  <mergeCells count="22">
    <mergeCell ref="A2:E2"/>
    <mergeCell ref="D3:E3"/>
    <mergeCell ref="D4:E4"/>
    <mergeCell ref="A9:E9"/>
    <mergeCell ref="A14:E14"/>
    <mergeCell ref="A27:E27"/>
    <mergeCell ref="A32:C32"/>
    <mergeCell ref="A34:E34"/>
    <mergeCell ref="A36:E36"/>
    <mergeCell ref="B37:C37"/>
    <mergeCell ref="D37:E37"/>
    <mergeCell ref="B38:C38"/>
    <mergeCell ref="B39:C39"/>
    <mergeCell ref="B40:C40"/>
    <mergeCell ref="D43:E43"/>
    <mergeCell ref="C41:C42"/>
    <mergeCell ref="C44:C45"/>
    <mergeCell ref="D38:D40"/>
    <mergeCell ref="D41:D42"/>
    <mergeCell ref="E38:E40"/>
    <mergeCell ref="E41:E42"/>
    <mergeCell ref="G9:I32"/>
  </mergeCells>
  <conditionalFormatting sqref="D15">
    <cfRule type="expression" dxfId="1" priority="5">
      <formula>IF(E15&lt;3,IF(E15="",FALSE,TRUE),FALSE)</formula>
    </cfRule>
  </conditionalFormatting>
  <conditionalFormatting sqref="D16">
    <cfRule type="expression" dxfId="1" priority="6">
      <formula>IF(E16&lt;3,IF(E16="",FALSE,TRUE),FALSE)</formula>
    </cfRule>
  </conditionalFormatting>
  <conditionalFormatting sqref="B38">
    <cfRule type="expression" dxfId="2" priority="1">
      <formula>IF($E$32&gt;199,TRUE,FALSE)</formula>
    </cfRule>
  </conditionalFormatting>
  <conditionalFormatting sqref="B39">
    <cfRule type="expression" dxfId="3" priority="2">
      <formula>IF($E$32&lt;200,IF($E32&gt;174,TRUE,FALSE),FALSE)</formula>
    </cfRule>
  </conditionalFormatting>
  <conditionalFormatting sqref="B40">
    <cfRule type="expression" dxfId="1" priority="3">
      <formula>IF($E$32&lt;175,TRUE,FALSE)</formula>
    </cfRule>
  </conditionalFormatting>
  <conditionalFormatting sqref="D41">
    <cfRule type="containsText" dxfId="0" priority="9" operator="between" text="NOT ASSESSED">
      <formula>NOT(ISERROR(SEARCH("NOT ASSESSED",D41)))</formula>
    </cfRule>
  </conditionalFormatting>
  <conditionalFormatting sqref="B10:B12 B15:B25 B28:B31">
    <cfRule type="expression" dxfId="2" priority="8">
      <formula>IF(E10&gt;5,TRUE,FALSE)</formula>
    </cfRule>
  </conditionalFormatting>
  <conditionalFormatting sqref="C10:C12 C15:C25 C28:C31">
    <cfRule type="expression" dxfId="4" priority="7">
      <formula>IF(E10&gt;2,IF(E10&lt;6,TRUE,FALSE),FALSE)</formula>
    </cfRule>
  </conditionalFormatting>
  <conditionalFormatting sqref="D10:D12 D17:D25 D28:D31">
    <cfRule type="expression" dxfId="1" priority="4">
      <formula>IF(E10&lt;3,IF(E10="",FALSE,TRUE),FALSE)</formula>
    </cfRule>
  </conditionalFormatting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A20" sqref="A17:B21"/>
    </sheetView>
  </sheetViews>
  <sheetFormatPr defaultColWidth="8.88571428571429" defaultRowHeight="15" outlineLevelCol="4"/>
  <cols>
    <col min="1" max="1" width="30.6666666666667" customWidth="1"/>
    <col min="2" max="2" width="64.4380952380952" customWidth="1"/>
    <col min="3" max="3" width="12.6666666666667" customWidth="1"/>
    <col min="4" max="4" width="15.4380952380952" customWidth="1"/>
    <col min="5" max="5" width="8.55238095238095" customWidth="1"/>
  </cols>
  <sheetData>
    <row r="1" ht="15.75" spans="1:5">
      <c r="A1" s="879" t="s">
        <v>199</v>
      </c>
      <c r="B1" s="880" t="s">
        <v>200</v>
      </c>
      <c r="C1" s="881" t="s">
        <v>201</v>
      </c>
      <c r="D1" s="882" t="s">
        <v>202</v>
      </c>
      <c r="E1" s="883"/>
    </row>
    <row r="2" ht="25.5" spans="1:5">
      <c r="A2" s="655" t="s">
        <v>203</v>
      </c>
      <c r="B2" s="884" t="s">
        <v>204</v>
      </c>
      <c r="C2" s="885"/>
      <c r="D2" s="886" t="s">
        <v>205</v>
      </c>
      <c r="E2" s="887"/>
    </row>
    <row r="3" spans="1:5">
      <c r="A3" s="655" t="s">
        <v>206</v>
      </c>
      <c r="B3" s="884" t="s">
        <v>207</v>
      </c>
      <c r="C3" s="888"/>
      <c r="D3" s="886" t="s">
        <v>205</v>
      </c>
      <c r="E3" s="887"/>
    </row>
    <row r="4" spans="1:5">
      <c r="A4" s="655" t="s">
        <v>208</v>
      </c>
      <c r="B4" s="884" t="s">
        <v>209</v>
      </c>
      <c r="C4" s="888"/>
      <c r="D4" s="886" t="s">
        <v>205</v>
      </c>
      <c r="E4" s="887"/>
    </row>
    <row r="5" ht="36" spans="1:5">
      <c r="A5" s="655" t="s">
        <v>210</v>
      </c>
      <c r="B5" s="884" t="s">
        <v>211</v>
      </c>
      <c r="C5" s="889"/>
      <c r="D5" s="886" t="s">
        <v>205</v>
      </c>
      <c r="E5" s="887"/>
    </row>
    <row r="6" spans="1:5">
      <c r="A6" s="663" t="s">
        <v>212</v>
      </c>
      <c r="B6" s="884" t="s">
        <v>213</v>
      </c>
      <c r="C6" s="890"/>
      <c r="D6" s="886" t="s">
        <v>205</v>
      </c>
      <c r="E6" s="887"/>
    </row>
    <row r="7" ht="24" spans="1:5">
      <c r="A7" s="655" t="s">
        <v>214</v>
      </c>
      <c r="B7" s="884" t="s">
        <v>215</v>
      </c>
      <c r="C7" s="889"/>
      <c r="D7" s="886" t="s">
        <v>205</v>
      </c>
      <c r="E7" s="887"/>
    </row>
    <row r="8" ht="24" spans="1:5">
      <c r="A8" s="655" t="s">
        <v>216</v>
      </c>
      <c r="B8" s="884" t="s">
        <v>215</v>
      </c>
      <c r="C8" s="889"/>
      <c r="D8" s="886" t="s">
        <v>205</v>
      </c>
      <c r="E8" s="887"/>
    </row>
    <row r="9" ht="24" spans="1:5">
      <c r="A9" s="655" t="s">
        <v>217</v>
      </c>
      <c r="B9" s="884" t="s">
        <v>215</v>
      </c>
      <c r="C9" s="889"/>
      <c r="D9" s="886" t="s">
        <v>205</v>
      </c>
      <c r="E9" s="887"/>
    </row>
    <row r="10" spans="1:5">
      <c r="A10" s="655" t="s">
        <v>218</v>
      </c>
      <c r="B10" s="884"/>
      <c r="C10" s="889"/>
      <c r="D10" s="886" t="s">
        <v>205</v>
      </c>
      <c r="E10" s="887"/>
    </row>
    <row r="11" s="73" customFormat="1" spans="1:5">
      <c r="A11" s="655" t="s">
        <v>219</v>
      </c>
      <c r="B11" s="884" t="s">
        <v>220</v>
      </c>
      <c r="C11" s="891"/>
      <c r="D11" s="892" t="s">
        <v>205</v>
      </c>
      <c r="E11" s="893"/>
    </row>
    <row r="12" ht="15.75" spans="1:5">
      <c r="A12" s="667" t="s">
        <v>221</v>
      </c>
      <c r="B12" s="894" t="s">
        <v>222</v>
      </c>
      <c r="C12" s="895"/>
      <c r="D12" s="896" t="s">
        <v>205</v>
      </c>
      <c r="E12" s="887"/>
    </row>
    <row r="13" ht="15.75" spans="1:5">
      <c r="A13" s="879" t="s">
        <v>223</v>
      </c>
      <c r="B13" s="880" t="s">
        <v>200</v>
      </c>
      <c r="C13" s="881" t="s">
        <v>201</v>
      </c>
      <c r="D13" s="882" t="s">
        <v>202</v>
      </c>
      <c r="E13" s="883"/>
    </row>
    <row r="14" spans="1:5">
      <c r="A14" s="897" t="s">
        <v>224</v>
      </c>
      <c r="B14" s="898" t="s">
        <v>225</v>
      </c>
      <c r="C14" s="899"/>
      <c r="D14" s="900" t="s">
        <v>205</v>
      </c>
      <c r="E14" s="901"/>
    </row>
    <row r="15" spans="1:5">
      <c r="A15" s="902"/>
      <c r="B15" s="903"/>
      <c r="C15" s="889"/>
      <c r="D15" s="904" t="s">
        <v>226</v>
      </c>
      <c r="E15" s="905"/>
    </row>
    <row r="16" spans="1:5">
      <c r="A16" s="655" t="s">
        <v>227</v>
      </c>
      <c r="B16" s="884" t="s">
        <v>228</v>
      </c>
      <c r="C16" s="889"/>
      <c r="D16" s="886" t="s">
        <v>229</v>
      </c>
      <c r="E16" s="887"/>
    </row>
    <row r="17" spans="1:5">
      <c r="A17" s="655" t="s">
        <v>230</v>
      </c>
      <c r="B17" s="906" t="s">
        <v>231</v>
      </c>
      <c r="C17" s="889"/>
      <c r="D17" s="886" t="s">
        <v>229</v>
      </c>
      <c r="E17" s="887"/>
    </row>
    <row r="18" spans="1:5">
      <c r="A18" s="655" t="s">
        <v>232</v>
      </c>
      <c r="B18" s="907"/>
      <c r="C18" s="889"/>
      <c r="D18" s="886" t="s">
        <v>229</v>
      </c>
      <c r="E18" s="887"/>
    </row>
    <row r="19" spans="1:5">
      <c r="A19" s="655" t="s">
        <v>233</v>
      </c>
      <c r="B19" s="907"/>
      <c r="C19" s="889"/>
      <c r="D19" s="886" t="s">
        <v>229</v>
      </c>
      <c r="E19" s="887"/>
    </row>
    <row r="20" ht="25.5" spans="1:5">
      <c r="A20" s="655" t="s">
        <v>234</v>
      </c>
      <c r="B20" s="907"/>
      <c r="C20" s="889"/>
      <c r="D20" s="886" t="s">
        <v>229</v>
      </c>
      <c r="E20" s="887"/>
    </row>
    <row r="21" spans="1:5">
      <c r="A21" s="655" t="s">
        <v>235</v>
      </c>
      <c r="B21" s="908"/>
      <c r="C21" s="889"/>
      <c r="D21" s="886" t="s">
        <v>229</v>
      </c>
      <c r="E21" s="887"/>
    </row>
    <row r="22" ht="15.75" spans="1:5">
      <c r="A22" s="655" t="s">
        <v>236</v>
      </c>
      <c r="B22" s="909" t="s">
        <v>237</v>
      </c>
      <c r="C22" s="889"/>
      <c r="D22" s="886" t="s">
        <v>229</v>
      </c>
      <c r="E22" s="887"/>
    </row>
    <row r="23" ht="15.75" spans="1:5">
      <c r="A23" s="879" t="s">
        <v>238</v>
      </c>
      <c r="B23" s="880" t="s">
        <v>200</v>
      </c>
      <c r="C23" s="881" t="s">
        <v>201</v>
      </c>
      <c r="D23" s="882" t="s">
        <v>202</v>
      </c>
      <c r="E23" s="883"/>
    </row>
    <row r="24" ht="25.5" spans="1:5">
      <c r="A24" s="910" t="s">
        <v>239</v>
      </c>
      <c r="B24" s="911" t="s">
        <v>240</v>
      </c>
      <c r="C24" s="885"/>
      <c r="D24" s="912" t="s">
        <v>229</v>
      </c>
      <c r="E24" s="887"/>
    </row>
    <row r="25" spans="1:5">
      <c r="A25" s="897" t="s">
        <v>241</v>
      </c>
      <c r="B25" s="913" t="s">
        <v>242</v>
      </c>
      <c r="C25" s="890"/>
      <c r="D25" s="1187" t="s">
        <v>243</v>
      </c>
      <c r="E25" s="887"/>
    </row>
    <row r="26" spans="1:5">
      <c r="A26" s="914"/>
      <c r="B26" s="913" t="s">
        <v>244</v>
      </c>
      <c r="C26" s="889"/>
      <c r="D26" s="1187" t="s">
        <v>243</v>
      </c>
      <c r="E26" s="887"/>
    </row>
    <row r="27" ht="15.75" spans="1:5">
      <c r="A27" s="914"/>
      <c r="B27" s="915" t="s">
        <v>245</v>
      </c>
      <c r="C27" s="916"/>
      <c r="D27" s="1187" t="s">
        <v>243</v>
      </c>
      <c r="E27" s="917"/>
    </row>
    <row r="28" ht="15.75" spans="1:4">
      <c r="A28" s="918" t="s">
        <v>246</v>
      </c>
      <c r="B28" s="919"/>
      <c r="C28" s="920"/>
      <c r="D28" s="921" t="s">
        <v>247</v>
      </c>
    </row>
  </sheetData>
  <mergeCells count="4">
    <mergeCell ref="A14:A15"/>
    <mergeCell ref="A25:A27"/>
    <mergeCell ref="B14:B15"/>
    <mergeCell ref="B17:B2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opLeftCell="D1" workbookViewId="0">
      <selection activeCell="A18" sqref="A18:B20"/>
    </sheetView>
  </sheetViews>
  <sheetFormatPr defaultColWidth="9" defaultRowHeight="15"/>
  <cols>
    <col min="1" max="1" width="19" style="773" customWidth="1"/>
    <col min="2" max="2" width="131.552380952381" style="774" customWidth="1"/>
    <col min="3" max="3" width="29" customWidth="1"/>
    <col min="4" max="4" width="17.3333333333333" customWidth="1"/>
    <col min="5" max="5" width="19.8857142857143" customWidth="1"/>
    <col min="6" max="6" width="26.6666666666667" customWidth="1"/>
    <col min="7" max="7" width="27.6666666666667" customWidth="1"/>
    <col min="8" max="8" width="24" customWidth="1"/>
    <col min="9" max="9" width="22.1047619047619" customWidth="1"/>
    <col min="10" max="11" width="21.8857142857143" customWidth="1"/>
    <col min="12" max="12" width="20.8857142857143" customWidth="1"/>
    <col min="13" max="16" width="17.3333333333333" customWidth="1"/>
    <col min="17" max="17" width="18.8857142857143" customWidth="1"/>
    <col min="18" max="18" width="20.3333333333333" customWidth="1"/>
    <col min="19" max="23" width="18.8857142857143" customWidth="1"/>
    <col min="24" max="24" width="15.4380952380952" customWidth="1"/>
    <col min="25" max="25" width="14.4380952380952" customWidth="1"/>
    <col min="26" max="26" width="27" customWidth="1"/>
  </cols>
  <sheetData>
    <row r="1" ht="18.75" spans="1:26">
      <c r="A1" s="775"/>
      <c r="B1" s="776"/>
      <c r="C1" s="776"/>
      <c r="D1" s="777"/>
      <c r="E1" s="777"/>
      <c r="F1" s="777"/>
      <c r="G1" s="777"/>
      <c r="H1" s="777"/>
      <c r="I1" s="777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2"/>
      <c r="X1" s="862"/>
      <c r="Y1" s="832"/>
      <c r="Z1" s="832"/>
    </row>
    <row r="2" ht="51.75" spans="1:26">
      <c r="A2" s="778" t="s">
        <v>248</v>
      </c>
      <c r="B2" s="779" t="s">
        <v>249</v>
      </c>
      <c r="C2" s="780" t="s">
        <v>250</v>
      </c>
      <c r="D2" s="781" t="s">
        <v>206</v>
      </c>
      <c r="E2" s="780" t="s">
        <v>208</v>
      </c>
      <c r="F2" s="780" t="s">
        <v>210</v>
      </c>
      <c r="G2" s="780" t="s">
        <v>212</v>
      </c>
      <c r="H2" s="781" t="s">
        <v>251</v>
      </c>
      <c r="I2" s="781" t="s">
        <v>252</v>
      </c>
      <c r="J2" s="781" t="s">
        <v>253</v>
      </c>
      <c r="K2" s="781" t="s">
        <v>218</v>
      </c>
      <c r="L2" s="781" t="s">
        <v>219</v>
      </c>
      <c r="M2" s="781" t="s">
        <v>221</v>
      </c>
      <c r="N2" s="781" t="s">
        <v>254</v>
      </c>
      <c r="O2" s="781" t="s">
        <v>255</v>
      </c>
      <c r="P2" s="781" t="s">
        <v>256</v>
      </c>
      <c r="Q2" s="781" t="s">
        <v>230</v>
      </c>
      <c r="R2" s="781" t="s">
        <v>232</v>
      </c>
      <c r="S2" s="781" t="s">
        <v>233</v>
      </c>
      <c r="T2" s="781" t="s">
        <v>234</v>
      </c>
      <c r="U2" s="781" t="s">
        <v>235</v>
      </c>
      <c r="V2" s="781" t="s">
        <v>236</v>
      </c>
      <c r="W2" s="781" t="s">
        <v>257</v>
      </c>
      <c r="X2" s="863" t="s">
        <v>258</v>
      </c>
      <c r="Y2" s="781" t="s">
        <v>241</v>
      </c>
      <c r="Z2" s="863" t="s">
        <v>259</v>
      </c>
    </row>
    <row r="3" spans="1:26">
      <c r="A3" s="782" t="s">
        <v>260</v>
      </c>
      <c r="B3" s="783"/>
      <c r="C3" s="784"/>
      <c r="D3" s="785"/>
      <c r="E3" s="786"/>
      <c r="F3" s="785"/>
      <c r="G3" s="786"/>
      <c r="H3" s="785"/>
      <c r="I3" s="786"/>
      <c r="J3" s="833"/>
      <c r="K3" s="833"/>
      <c r="L3" s="834"/>
      <c r="M3" s="833"/>
      <c r="N3" s="835"/>
      <c r="O3" s="836"/>
      <c r="P3" s="836"/>
      <c r="Q3" s="835"/>
      <c r="R3" s="836"/>
      <c r="S3" s="835"/>
      <c r="T3" s="836"/>
      <c r="U3" s="835"/>
      <c r="V3" s="836"/>
      <c r="W3" s="836"/>
      <c r="X3" s="864"/>
      <c r="Y3" s="871"/>
      <c r="Z3" s="871"/>
    </row>
    <row r="4" spans="1:26">
      <c r="A4" s="787"/>
      <c r="B4" s="788"/>
      <c r="C4" s="789"/>
      <c r="D4" s="790"/>
      <c r="E4" s="791"/>
      <c r="F4" s="790"/>
      <c r="G4" s="791"/>
      <c r="H4" s="790"/>
      <c r="I4" s="791"/>
      <c r="J4" s="837"/>
      <c r="K4" s="837"/>
      <c r="L4" s="838"/>
      <c r="M4" s="837"/>
      <c r="N4" s="839"/>
      <c r="O4" s="840"/>
      <c r="P4" s="840"/>
      <c r="Q4" s="839"/>
      <c r="R4" s="840"/>
      <c r="S4" s="839"/>
      <c r="T4" s="840"/>
      <c r="U4" s="839"/>
      <c r="V4" s="840"/>
      <c r="W4" s="840"/>
      <c r="X4" s="865"/>
      <c r="Y4" s="872"/>
      <c r="Z4" s="872"/>
    </row>
    <row r="5" ht="15.75" spans="1:26">
      <c r="A5" s="792"/>
      <c r="B5" s="793"/>
      <c r="C5" s="794"/>
      <c r="D5" s="795"/>
      <c r="E5" s="796"/>
      <c r="F5" s="795"/>
      <c r="G5" s="796"/>
      <c r="H5" s="795"/>
      <c r="I5" s="796"/>
      <c r="J5" s="841"/>
      <c r="K5" s="841"/>
      <c r="L5" s="842"/>
      <c r="M5" s="841"/>
      <c r="N5" s="843"/>
      <c r="O5" s="844"/>
      <c r="P5" s="844"/>
      <c r="Q5" s="843"/>
      <c r="R5" s="844"/>
      <c r="S5" s="843"/>
      <c r="T5" s="844"/>
      <c r="U5" s="843"/>
      <c r="V5" s="844"/>
      <c r="W5" s="844"/>
      <c r="X5" s="866"/>
      <c r="Y5" s="873"/>
      <c r="Z5" s="873"/>
    </row>
    <row r="6" spans="1:26">
      <c r="A6" s="782" t="s">
        <v>261</v>
      </c>
      <c r="B6" s="797"/>
      <c r="C6" s="798"/>
      <c r="D6" s="799"/>
      <c r="E6" s="800"/>
      <c r="F6" s="799"/>
      <c r="G6" s="800"/>
      <c r="H6" s="799"/>
      <c r="I6" s="800"/>
      <c r="J6" s="845"/>
      <c r="K6" s="845"/>
      <c r="L6" s="846"/>
      <c r="M6" s="845"/>
      <c r="N6" s="847"/>
      <c r="O6" s="848"/>
      <c r="P6" s="848"/>
      <c r="Q6" s="847"/>
      <c r="R6" s="848"/>
      <c r="S6" s="847"/>
      <c r="T6" s="848"/>
      <c r="U6" s="847"/>
      <c r="V6" s="848"/>
      <c r="W6" s="848"/>
      <c r="X6" s="867"/>
      <c r="Y6" s="874"/>
      <c r="Z6" s="874"/>
    </row>
    <row r="7" spans="1:26">
      <c r="A7" s="787"/>
      <c r="B7" s="797"/>
      <c r="C7" s="798"/>
      <c r="D7" s="799"/>
      <c r="E7" s="800"/>
      <c r="F7" s="799"/>
      <c r="G7" s="800"/>
      <c r="H7" s="799"/>
      <c r="I7" s="800"/>
      <c r="J7" s="845"/>
      <c r="K7" s="845"/>
      <c r="L7" s="846"/>
      <c r="M7" s="845"/>
      <c r="N7" s="847"/>
      <c r="O7" s="848"/>
      <c r="P7" s="848"/>
      <c r="Q7" s="847"/>
      <c r="R7" s="848"/>
      <c r="S7" s="847"/>
      <c r="T7" s="848"/>
      <c r="U7" s="847"/>
      <c r="V7" s="848"/>
      <c r="W7" s="848"/>
      <c r="X7" s="867"/>
      <c r="Y7" s="874"/>
      <c r="Z7" s="874"/>
    </row>
    <row r="8" spans="1:26">
      <c r="A8" s="787"/>
      <c r="B8" s="797"/>
      <c r="C8" s="798"/>
      <c r="D8" s="799"/>
      <c r="E8" s="800"/>
      <c r="F8" s="799"/>
      <c r="G8" s="800"/>
      <c r="H8" s="799"/>
      <c r="I8" s="800"/>
      <c r="J8" s="845"/>
      <c r="K8" s="845"/>
      <c r="L8" s="846"/>
      <c r="M8" s="845"/>
      <c r="N8" s="847"/>
      <c r="O8" s="848"/>
      <c r="P8" s="848"/>
      <c r="Q8" s="847"/>
      <c r="R8" s="848"/>
      <c r="S8" s="847"/>
      <c r="T8" s="848"/>
      <c r="U8" s="847"/>
      <c r="V8" s="848"/>
      <c r="W8" s="848"/>
      <c r="X8" s="867"/>
      <c r="Y8" s="874"/>
      <c r="Z8" s="874"/>
    </row>
    <row r="9" spans="1:26">
      <c r="A9" s="787"/>
      <c r="B9" s="788"/>
      <c r="C9" s="789"/>
      <c r="D9" s="790"/>
      <c r="E9" s="791"/>
      <c r="F9" s="790"/>
      <c r="G9" s="791"/>
      <c r="H9" s="790"/>
      <c r="I9" s="791"/>
      <c r="J9" s="837"/>
      <c r="K9" s="837"/>
      <c r="L9" s="838"/>
      <c r="M9" s="837"/>
      <c r="N9" s="839"/>
      <c r="O9" s="840"/>
      <c r="P9" s="840"/>
      <c r="Q9" s="839"/>
      <c r="R9" s="840"/>
      <c r="S9" s="839"/>
      <c r="T9" s="840"/>
      <c r="U9" s="839"/>
      <c r="V9" s="840"/>
      <c r="W9" s="840"/>
      <c r="X9" s="865"/>
      <c r="Y9" s="872"/>
      <c r="Z9" s="872"/>
    </row>
    <row r="10" ht="15.75" spans="1:26">
      <c r="A10" s="792"/>
      <c r="B10" s="801"/>
      <c r="C10" s="802"/>
      <c r="D10" s="803"/>
      <c r="E10" s="804"/>
      <c r="F10" s="803"/>
      <c r="G10" s="804"/>
      <c r="H10" s="803"/>
      <c r="I10" s="804"/>
      <c r="J10" s="849"/>
      <c r="K10" s="849"/>
      <c r="L10" s="850"/>
      <c r="M10" s="849"/>
      <c r="N10" s="851"/>
      <c r="O10" s="852"/>
      <c r="P10" s="852"/>
      <c r="Q10" s="851"/>
      <c r="R10" s="852"/>
      <c r="S10" s="851"/>
      <c r="T10" s="852"/>
      <c r="U10" s="851"/>
      <c r="V10" s="852"/>
      <c r="W10" s="852"/>
      <c r="X10" s="868"/>
      <c r="Y10" s="875"/>
      <c r="Z10" s="875"/>
    </row>
    <row r="11" ht="18.75" customHeight="1" spans="1:26">
      <c r="A11" s="782" t="s">
        <v>262</v>
      </c>
      <c r="B11" s="783"/>
      <c r="C11" s="784"/>
      <c r="D11" s="785"/>
      <c r="E11" s="786"/>
      <c r="F11" s="785"/>
      <c r="G11" s="786"/>
      <c r="H11" s="785"/>
      <c r="I11" s="786"/>
      <c r="J11" s="833"/>
      <c r="K11" s="833"/>
      <c r="L11" s="834"/>
      <c r="M11" s="833"/>
      <c r="N11" s="835"/>
      <c r="O11" s="836"/>
      <c r="P11" s="836"/>
      <c r="Q11" s="835"/>
      <c r="R11" s="836"/>
      <c r="S11" s="835"/>
      <c r="T11" s="836"/>
      <c r="U11" s="835"/>
      <c r="V11" s="836"/>
      <c r="W11" s="836"/>
      <c r="X11" s="864"/>
      <c r="Y11" s="871"/>
      <c r="Z11" s="871"/>
    </row>
    <row r="12" ht="18.75" customHeight="1" spans="1:26">
      <c r="A12" s="787"/>
      <c r="B12" s="801"/>
      <c r="C12" s="802"/>
      <c r="D12" s="803"/>
      <c r="E12" s="804"/>
      <c r="F12" s="803"/>
      <c r="G12" s="804"/>
      <c r="H12" s="803"/>
      <c r="I12" s="804"/>
      <c r="J12" s="849"/>
      <c r="K12" s="849"/>
      <c r="L12" s="850"/>
      <c r="M12" s="849"/>
      <c r="N12" s="851"/>
      <c r="O12" s="852"/>
      <c r="P12" s="852"/>
      <c r="Q12" s="851"/>
      <c r="R12" s="852"/>
      <c r="S12" s="851"/>
      <c r="T12" s="852"/>
      <c r="U12" s="851"/>
      <c r="V12" s="852"/>
      <c r="W12" s="852"/>
      <c r="X12" s="868"/>
      <c r="Y12" s="875"/>
      <c r="Z12" s="875"/>
    </row>
    <row r="13" ht="18.75" customHeight="1" spans="1:26">
      <c r="A13" s="787"/>
      <c r="B13" s="805"/>
      <c r="C13" s="802"/>
      <c r="D13" s="803"/>
      <c r="E13" s="804"/>
      <c r="F13" s="803"/>
      <c r="G13" s="804"/>
      <c r="H13" s="803"/>
      <c r="I13" s="804"/>
      <c r="J13" s="849"/>
      <c r="K13" s="849"/>
      <c r="L13" s="850"/>
      <c r="M13" s="849"/>
      <c r="N13" s="851"/>
      <c r="O13" s="852"/>
      <c r="P13" s="852"/>
      <c r="Q13" s="851"/>
      <c r="R13" s="852"/>
      <c r="S13" s="851"/>
      <c r="T13" s="852"/>
      <c r="U13" s="851"/>
      <c r="V13" s="852"/>
      <c r="W13" s="852"/>
      <c r="X13" s="868"/>
      <c r="Y13" s="875"/>
      <c r="Z13" s="875"/>
    </row>
    <row r="14" ht="18.75" customHeight="1" spans="1:26">
      <c r="A14" s="787"/>
      <c r="B14" s="801"/>
      <c r="C14" s="802"/>
      <c r="D14" s="803"/>
      <c r="E14" s="804"/>
      <c r="F14" s="803"/>
      <c r="G14" s="804"/>
      <c r="H14" s="803"/>
      <c r="I14" s="804"/>
      <c r="J14" s="849"/>
      <c r="K14" s="849"/>
      <c r="L14" s="850"/>
      <c r="M14" s="849"/>
      <c r="N14" s="851"/>
      <c r="O14" s="852"/>
      <c r="P14" s="852"/>
      <c r="Q14" s="851"/>
      <c r="R14" s="852"/>
      <c r="S14" s="851"/>
      <c r="T14" s="852"/>
      <c r="U14" s="851"/>
      <c r="V14" s="852"/>
      <c r="W14" s="852"/>
      <c r="X14" s="868"/>
      <c r="Y14" s="875"/>
      <c r="Z14" s="875"/>
    </row>
    <row r="15" ht="18.75" customHeight="1" spans="1:26">
      <c r="A15" s="787"/>
      <c r="B15" s="805"/>
      <c r="C15" s="802"/>
      <c r="D15" s="803"/>
      <c r="E15" s="804"/>
      <c r="F15" s="803"/>
      <c r="G15" s="804"/>
      <c r="H15" s="803"/>
      <c r="I15" s="804"/>
      <c r="J15" s="849"/>
      <c r="K15" s="849"/>
      <c r="L15" s="850"/>
      <c r="M15" s="849"/>
      <c r="N15" s="851"/>
      <c r="O15" s="852"/>
      <c r="P15" s="852"/>
      <c r="Q15" s="851"/>
      <c r="R15" s="852"/>
      <c r="S15" s="851"/>
      <c r="T15" s="852"/>
      <c r="U15" s="851"/>
      <c r="V15" s="852"/>
      <c r="W15" s="852"/>
      <c r="X15" s="868"/>
      <c r="Y15" s="875"/>
      <c r="Z15" s="875"/>
    </row>
    <row r="16" spans="1:26">
      <c r="A16" s="787"/>
      <c r="B16" s="801"/>
      <c r="C16" s="802"/>
      <c r="D16" s="803"/>
      <c r="E16" s="804"/>
      <c r="F16" s="803"/>
      <c r="G16" s="804"/>
      <c r="H16" s="803"/>
      <c r="I16" s="804"/>
      <c r="J16" s="849"/>
      <c r="K16" s="849"/>
      <c r="L16" s="850"/>
      <c r="M16" s="849"/>
      <c r="N16" s="851"/>
      <c r="O16" s="852"/>
      <c r="P16" s="852"/>
      <c r="Q16" s="851"/>
      <c r="R16" s="852"/>
      <c r="S16" s="851"/>
      <c r="T16" s="852"/>
      <c r="U16" s="851"/>
      <c r="V16" s="852"/>
      <c r="W16" s="852"/>
      <c r="X16" s="868"/>
      <c r="Y16" s="875"/>
      <c r="Z16" s="875"/>
    </row>
    <row r="17" ht="15.75" spans="1:26">
      <c r="A17" s="792"/>
      <c r="B17" s="806"/>
      <c r="C17" s="807"/>
      <c r="D17" s="808"/>
      <c r="E17" s="809"/>
      <c r="F17" s="808"/>
      <c r="G17" s="809"/>
      <c r="H17" s="808"/>
      <c r="I17" s="809"/>
      <c r="J17" s="853"/>
      <c r="K17" s="853"/>
      <c r="L17" s="854"/>
      <c r="M17" s="853"/>
      <c r="N17" s="855"/>
      <c r="O17" s="856"/>
      <c r="P17" s="856"/>
      <c r="Q17" s="855"/>
      <c r="R17" s="856"/>
      <c r="S17" s="855"/>
      <c r="T17" s="856"/>
      <c r="U17" s="855"/>
      <c r="V17" s="856"/>
      <c r="W17" s="856"/>
      <c r="X17" s="869"/>
      <c r="Y17" s="876"/>
      <c r="Z17" s="876"/>
    </row>
    <row r="18" spans="1:26">
      <c r="A18" s="782" t="s">
        <v>263</v>
      </c>
      <c r="B18" s="797"/>
      <c r="C18" s="798"/>
      <c r="D18" s="799"/>
      <c r="E18" s="800"/>
      <c r="F18" s="799"/>
      <c r="G18" s="800"/>
      <c r="H18" s="799"/>
      <c r="I18" s="800"/>
      <c r="J18" s="845"/>
      <c r="K18" s="845"/>
      <c r="L18" s="846"/>
      <c r="M18" s="845"/>
      <c r="N18" s="847"/>
      <c r="O18" s="848"/>
      <c r="P18" s="848"/>
      <c r="Q18" s="847"/>
      <c r="R18" s="848"/>
      <c r="S18" s="847"/>
      <c r="T18" s="848"/>
      <c r="U18" s="847"/>
      <c r="V18" s="848"/>
      <c r="W18" s="848"/>
      <c r="X18" s="867"/>
      <c r="Y18" s="874"/>
      <c r="Z18" s="874"/>
    </row>
    <row r="19" spans="1:26">
      <c r="A19" s="787"/>
      <c r="B19" s="801"/>
      <c r="C19" s="802"/>
      <c r="D19" s="803"/>
      <c r="E19" s="804"/>
      <c r="F19" s="803"/>
      <c r="G19" s="804"/>
      <c r="H19" s="803"/>
      <c r="I19" s="804"/>
      <c r="J19" s="849"/>
      <c r="K19" s="849"/>
      <c r="L19" s="850"/>
      <c r="M19" s="849"/>
      <c r="N19" s="851"/>
      <c r="O19" s="852"/>
      <c r="P19" s="852"/>
      <c r="Q19" s="851"/>
      <c r="R19" s="852"/>
      <c r="S19" s="851"/>
      <c r="T19" s="852"/>
      <c r="U19" s="851"/>
      <c r="V19" s="852"/>
      <c r="W19" s="852"/>
      <c r="X19" s="868"/>
      <c r="Y19" s="875"/>
      <c r="Z19" s="875"/>
    </row>
    <row r="20" ht="15.75" spans="1:26">
      <c r="A20" s="792"/>
      <c r="B20" s="810"/>
      <c r="C20" s="811"/>
      <c r="D20" s="812"/>
      <c r="E20" s="813"/>
      <c r="F20" s="812"/>
      <c r="G20" s="813"/>
      <c r="H20" s="812"/>
      <c r="I20" s="813"/>
      <c r="J20" s="857"/>
      <c r="K20" s="857"/>
      <c r="L20" s="858"/>
      <c r="M20" s="857"/>
      <c r="N20" s="859"/>
      <c r="O20" s="860"/>
      <c r="P20" s="860"/>
      <c r="Q20" s="859"/>
      <c r="R20" s="860"/>
      <c r="S20" s="859"/>
      <c r="T20" s="860"/>
      <c r="U20" s="859"/>
      <c r="V20" s="860"/>
      <c r="W20" s="860"/>
      <c r="X20" s="870"/>
      <c r="Y20" s="877"/>
      <c r="Z20" s="877"/>
    </row>
    <row r="21" spans="1:26">
      <c r="A21" s="782" t="s">
        <v>264</v>
      </c>
      <c r="B21" s="783"/>
      <c r="C21" s="784"/>
      <c r="D21" s="785"/>
      <c r="E21" s="786"/>
      <c r="F21" s="785"/>
      <c r="G21" s="786"/>
      <c r="H21" s="785"/>
      <c r="I21" s="786"/>
      <c r="J21" s="833"/>
      <c r="K21" s="833"/>
      <c r="L21" s="834"/>
      <c r="M21" s="833"/>
      <c r="N21" s="835"/>
      <c r="O21" s="836"/>
      <c r="P21" s="836"/>
      <c r="Q21" s="835"/>
      <c r="R21" s="836"/>
      <c r="S21" s="835"/>
      <c r="T21" s="836"/>
      <c r="U21" s="835"/>
      <c r="V21" s="836"/>
      <c r="W21" s="836"/>
      <c r="X21" s="864"/>
      <c r="Y21" s="871"/>
      <c r="Z21" s="871"/>
    </row>
    <row r="22" spans="1:26">
      <c r="A22" s="787"/>
      <c r="B22" s="801"/>
      <c r="C22" s="802"/>
      <c r="D22" s="803"/>
      <c r="E22" s="804"/>
      <c r="F22" s="803"/>
      <c r="G22" s="804"/>
      <c r="H22" s="803"/>
      <c r="I22" s="804"/>
      <c r="J22" s="849"/>
      <c r="K22" s="849"/>
      <c r="L22" s="850"/>
      <c r="M22" s="849"/>
      <c r="N22" s="851"/>
      <c r="O22" s="852"/>
      <c r="P22" s="852"/>
      <c r="Q22" s="851"/>
      <c r="R22" s="852"/>
      <c r="S22" s="851"/>
      <c r="T22" s="840"/>
      <c r="U22" s="851"/>
      <c r="V22" s="852"/>
      <c r="W22" s="852"/>
      <c r="X22" s="868"/>
      <c r="Y22" s="875"/>
      <c r="Z22" s="875"/>
    </row>
    <row r="23" ht="15.75" spans="1:26">
      <c r="A23" s="792"/>
      <c r="B23" s="806"/>
      <c r="C23" s="807"/>
      <c r="D23" s="808"/>
      <c r="E23" s="809"/>
      <c r="F23" s="808"/>
      <c r="G23" s="809"/>
      <c r="H23" s="808"/>
      <c r="I23" s="809"/>
      <c r="J23" s="853"/>
      <c r="K23" s="853"/>
      <c r="L23" s="854"/>
      <c r="M23" s="853"/>
      <c r="N23" s="855"/>
      <c r="O23" s="856"/>
      <c r="P23" s="856"/>
      <c r="Q23" s="855"/>
      <c r="R23" s="856"/>
      <c r="S23" s="855"/>
      <c r="T23" s="844"/>
      <c r="U23" s="855"/>
      <c r="V23" s="856"/>
      <c r="W23" s="856"/>
      <c r="X23" s="869"/>
      <c r="Y23" s="876"/>
      <c r="Z23" s="876"/>
    </row>
    <row r="24" ht="15.75" spans="1:26">
      <c r="A24" s="814" t="s">
        <v>265</v>
      </c>
      <c r="B24" s="814"/>
      <c r="C24" s="815">
        <f>SUM(C3:C23)</f>
        <v>0</v>
      </c>
      <c r="D24" s="815">
        <f t="shared" ref="D24:Y24" si="0">SUM(D3:D23)</f>
        <v>0</v>
      </c>
      <c r="E24" s="815">
        <f t="shared" si="0"/>
        <v>0</v>
      </c>
      <c r="F24" s="815">
        <f t="shared" si="0"/>
        <v>0</v>
      </c>
      <c r="G24" s="815">
        <f t="shared" si="0"/>
        <v>0</v>
      </c>
      <c r="H24" s="815">
        <f t="shared" si="0"/>
        <v>0</v>
      </c>
      <c r="I24" s="815">
        <f t="shared" si="0"/>
        <v>0</v>
      </c>
      <c r="J24" s="815">
        <f t="shared" si="0"/>
        <v>0</v>
      </c>
      <c r="K24" s="815">
        <f t="shared" si="0"/>
        <v>0</v>
      </c>
      <c r="L24" s="815">
        <f t="shared" si="0"/>
        <v>0</v>
      </c>
      <c r="M24" s="815">
        <f t="shared" si="0"/>
        <v>0</v>
      </c>
      <c r="N24" s="815">
        <f t="shared" si="0"/>
        <v>0</v>
      </c>
      <c r="O24" s="815">
        <f t="shared" si="0"/>
        <v>0</v>
      </c>
      <c r="P24" s="815">
        <f t="shared" si="0"/>
        <v>0</v>
      </c>
      <c r="Q24" s="815">
        <f t="shared" si="0"/>
        <v>0</v>
      </c>
      <c r="R24" s="815">
        <f t="shared" si="0"/>
        <v>0</v>
      </c>
      <c r="S24" s="815">
        <f t="shared" si="0"/>
        <v>0</v>
      </c>
      <c r="T24" s="815">
        <f t="shared" si="0"/>
        <v>0</v>
      </c>
      <c r="U24" s="815">
        <f t="shared" si="0"/>
        <v>0</v>
      </c>
      <c r="V24" s="815">
        <f t="shared" si="0"/>
        <v>0</v>
      </c>
      <c r="W24" s="815">
        <f t="shared" si="0"/>
        <v>0</v>
      </c>
      <c r="X24" s="815">
        <f t="shared" si="0"/>
        <v>0</v>
      </c>
      <c r="Y24" s="815">
        <f t="shared" si="0"/>
        <v>0</v>
      </c>
      <c r="Z24" s="815">
        <f t="shared" ref="Z24" si="1">SUM(Z3:Z23)</f>
        <v>0</v>
      </c>
    </row>
    <row r="25" spans="1:9">
      <c r="A25" s="816"/>
      <c r="B25" s="817"/>
      <c r="C25" s="645"/>
      <c r="D25" s="645"/>
      <c r="E25" s="645"/>
      <c r="F25" s="645"/>
      <c r="G25" s="645"/>
      <c r="H25" s="645"/>
      <c r="I25" s="645"/>
    </row>
    <row r="26" spans="1:9">
      <c r="A26" s="816"/>
      <c r="B26" s="817"/>
      <c r="C26" s="818">
        <f>C24/(100*12)</f>
        <v>0</v>
      </c>
      <c r="D26" s="645"/>
      <c r="E26" s="645"/>
      <c r="F26" s="645"/>
      <c r="G26" s="645"/>
      <c r="H26" s="645"/>
      <c r="I26" s="645"/>
    </row>
    <row r="27" spans="1:26">
      <c r="A27" s="816"/>
      <c r="B27" s="817"/>
      <c r="C27" s="645"/>
      <c r="D27" s="645"/>
      <c r="E27" s="645"/>
      <c r="F27" s="645"/>
      <c r="G27" s="645"/>
      <c r="H27" s="645"/>
      <c r="I27" s="645"/>
      <c r="J27" s="861">
        <f>J24/(100*12)</f>
        <v>0</v>
      </c>
      <c r="K27" s="861"/>
      <c r="L27" s="861"/>
      <c r="M27" s="861"/>
      <c r="N27" s="861"/>
      <c r="O27" s="861"/>
      <c r="P27" s="861"/>
      <c r="Q27" s="861"/>
      <c r="R27" s="861"/>
      <c r="S27" s="861"/>
      <c r="T27" s="861"/>
      <c r="U27" s="861"/>
      <c r="V27" s="861"/>
      <c r="W27" s="861"/>
      <c r="Z27" s="861"/>
    </row>
    <row r="28" spans="1:9">
      <c r="A28" s="819"/>
      <c r="B28" s="817"/>
      <c r="C28" s="817"/>
      <c r="D28" s="817"/>
      <c r="E28" s="817"/>
      <c r="F28" s="817"/>
      <c r="G28" s="817"/>
      <c r="H28" s="817"/>
      <c r="I28" s="817"/>
    </row>
    <row r="29" spans="1:26">
      <c r="A29" s="819"/>
      <c r="B29" s="817"/>
      <c r="C29" s="817"/>
      <c r="D29" s="817"/>
      <c r="E29" s="817"/>
      <c r="F29" s="817"/>
      <c r="G29" s="817"/>
      <c r="H29" s="817"/>
      <c r="I29" s="817"/>
      <c r="J29" s="650"/>
      <c r="K29" s="650"/>
      <c r="L29" s="650"/>
      <c r="M29" s="650"/>
      <c r="N29" s="650"/>
      <c r="O29" s="650"/>
      <c r="P29" s="650"/>
      <c r="Q29" s="650"/>
      <c r="R29" s="650"/>
      <c r="S29" s="650"/>
      <c r="T29" s="650"/>
      <c r="U29" s="650"/>
      <c r="V29" s="650"/>
      <c r="W29" s="650"/>
      <c r="Y29" s="650"/>
      <c r="Z29" s="650"/>
    </row>
    <row r="30" spans="1:26">
      <c r="A30" s="820"/>
      <c r="B30" s="821"/>
      <c r="C30" s="821"/>
      <c r="D30" s="821"/>
      <c r="E30" s="821"/>
      <c r="F30" s="821"/>
      <c r="G30" s="821"/>
      <c r="H30" s="821"/>
      <c r="I30" s="821"/>
      <c r="J30" s="650"/>
      <c r="K30" s="650"/>
      <c r="L30" s="650"/>
      <c r="M30" s="650"/>
      <c r="N30" s="650"/>
      <c r="O30" s="650"/>
      <c r="P30" s="650"/>
      <c r="Q30" s="650"/>
      <c r="R30" s="650"/>
      <c r="S30" s="650"/>
      <c r="T30" s="650"/>
      <c r="U30" s="650"/>
      <c r="V30" s="650"/>
      <c r="W30" s="650"/>
      <c r="Y30" s="820"/>
      <c r="Z30" s="650"/>
    </row>
    <row r="31" spans="1:26">
      <c r="A31" s="822"/>
      <c r="B31" s="823"/>
      <c r="C31" s="823"/>
      <c r="D31" s="823"/>
      <c r="E31" s="823"/>
      <c r="F31" s="823"/>
      <c r="G31" s="823"/>
      <c r="H31" s="824"/>
      <c r="I31" s="650"/>
      <c r="J31" s="650"/>
      <c r="K31" s="650"/>
      <c r="L31" s="650"/>
      <c r="M31" s="650"/>
      <c r="N31" s="650"/>
      <c r="O31" s="650"/>
      <c r="P31" s="650"/>
      <c r="Q31" s="650"/>
      <c r="R31" s="650"/>
      <c r="S31" s="650"/>
      <c r="T31" s="650"/>
      <c r="U31" s="650"/>
      <c r="V31" s="650"/>
      <c r="W31" s="650"/>
      <c r="Y31" s="878"/>
      <c r="Z31" s="650"/>
    </row>
    <row r="32" spans="1:26">
      <c r="A32" s="825"/>
      <c r="B32" s="823"/>
      <c r="C32" s="823"/>
      <c r="D32" s="823"/>
      <c r="E32" s="823"/>
      <c r="F32" s="823"/>
      <c r="G32" s="823"/>
      <c r="H32" s="711"/>
      <c r="I32" s="650"/>
      <c r="J32" s="650"/>
      <c r="K32" s="650"/>
      <c r="L32" s="650"/>
      <c r="M32" s="650"/>
      <c r="N32" s="650"/>
      <c r="O32" s="650"/>
      <c r="P32" s="650"/>
      <c r="Q32" s="650"/>
      <c r="R32" s="650"/>
      <c r="S32" s="650"/>
      <c r="T32" s="650"/>
      <c r="U32" s="650"/>
      <c r="V32" s="650"/>
      <c r="W32" s="650"/>
      <c r="Y32" s="878"/>
      <c r="Z32" s="650"/>
    </row>
    <row r="33" spans="1:26">
      <c r="A33" s="825"/>
      <c r="B33" s="823"/>
      <c r="C33" s="823"/>
      <c r="D33" s="823"/>
      <c r="E33" s="823"/>
      <c r="F33" s="823"/>
      <c r="G33" s="823"/>
      <c r="H33" s="650"/>
      <c r="I33" s="650"/>
      <c r="J33" s="650"/>
      <c r="K33" s="650"/>
      <c r="L33" s="650"/>
      <c r="M33" s="650"/>
      <c r="N33" s="650"/>
      <c r="O33" s="650"/>
      <c r="P33" s="650"/>
      <c r="Q33" s="650"/>
      <c r="R33" s="650"/>
      <c r="S33" s="650"/>
      <c r="T33" s="650"/>
      <c r="U33" s="650"/>
      <c r="V33" s="650"/>
      <c r="W33" s="650"/>
      <c r="Y33" s="650"/>
      <c r="Z33" s="650"/>
    </row>
    <row r="34" spans="1:26">
      <c r="A34" s="825"/>
      <c r="B34" s="823"/>
      <c r="C34" s="823"/>
      <c r="D34" s="823"/>
      <c r="E34" s="823"/>
      <c r="F34" s="823"/>
      <c r="G34" s="823"/>
      <c r="H34" s="650"/>
      <c r="I34" s="650"/>
      <c r="J34" s="650"/>
      <c r="K34" s="650"/>
      <c r="L34" s="650"/>
      <c r="M34" s="650"/>
      <c r="N34" s="650"/>
      <c r="O34" s="650"/>
      <c r="P34" s="650"/>
      <c r="Q34" s="650"/>
      <c r="R34" s="650"/>
      <c r="S34" s="650"/>
      <c r="T34" s="650"/>
      <c r="U34" s="650"/>
      <c r="V34" s="650"/>
      <c r="W34" s="650"/>
      <c r="Y34" s="650"/>
      <c r="Z34" s="650"/>
    </row>
    <row r="35" spans="1:26">
      <c r="A35" s="826"/>
      <c r="B35" s="827"/>
      <c r="C35" s="703"/>
      <c r="D35" s="650"/>
      <c r="E35" s="650"/>
      <c r="F35" s="650"/>
      <c r="G35" s="650"/>
      <c r="H35" s="650"/>
      <c r="I35" s="650"/>
      <c r="J35" s="650"/>
      <c r="K35" s="650"/>
      <c r="L35" s="650"/>
      <c r="M35" s="650"/>
      <c r="N35" s="650"/>
      <c r="O35" s="650"/>
      <c r="P35" s="650"/>
      <c r="Q35" s="650"/>
      <c r="R35" s="650"/>
      <c r="S35" s="650"/>
      <c r="T35" s="650"/>
      <c r="U35" s="650"/>
      <c r="V35" s="650"/>
      <c r="W35" s="650"/>
      <c r="Y35" s="878"/>
      <c r="Z35" s="650"/>
    </row>
    <row r="36" spans="1:26">
      <c r="A36" s="822"/>
      <c r="B36" s="827"/>
      <c r="C36" s="824"/>
      <c r="D36" s="650"/>
      <c r="E36" s="650"/>
      <c r="F36" s="650"/>
      <c r="G36" s="650"/>
      <c r="H36" s="650"/>
      <c r="I36" s="650"/>
      <c r="J36" s="650"/>
      <c r="K36" s="650"/>
      <c r="L36" s="650"/>
      <c r="M36" s="650"/>
      <c r="N36" s="650"/>
      <c r="O36" s="650"/>
      <c r="P36" s="650"/>
      <c r="Q36" s="650"/>
      <c r="R36" s="650"/>
      <c r="S36" s="650"/>
      <c r="T36" s="650"/>
      <c r="U36" s="650"/>
      <c r="V36" s="650"/>
      <c r="W36" s="650"/>
      <c r="Y36" s="878"/>
      <c r="Z36" s="650"/>
    </row>
    <row r="37" spans="1:26">
      <c r="A37" s="828"/>
      <c r="B37" s="823"/>
      <c r="C37" s="829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  <c r="O37" s="650"/>
      <c r="P37" s="650"/>
      <c r="Q37" s="650"/>
      <c r="R37" s="650"/>
      <c r="S37" s="650"/>
      <c r="T37" s="650"/>
      <c r="U37" s="650"/>
      <c r="V37" s="650"/>
      <c r="W37" s="650"/>
      <c r="Y37" s="650"/>
      <c r="Z37" s="650"/>
    </row>
    <row r="38" spans="1:26">
      <c r="A38" s="822"/>
      <c r="B38" s="827"/>
      <c r="C38" s="824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Y38" s="703"/>
      <c r="Z38" s="650"/>
    </row>
    <row r="39" spans="1:26">
      <c r="A39" s="828"/>
      <c r="B39" s="823"/>
      <c r="C39" s="829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  <c r="O39" s="650"/>
      <c r="P39" s="650"/>
      <c r="Q39" s="650"/>
      <c r="R39" s="650"/>
      <c r="S39" s="650"/>
      <c r="T39" s="650"/>
      <c r="U39" s="650"/>
      <c r="V39" s="650"/>
      <c r="W39" s="650"/>
      <c r="Y39" s="824"/>
      <c r="Z39" s="650"/>
    </row>
    <row r="40" spans="1:26">
      <c r="A40" s="830"/>
      <c r="B40" s="823"/>
      <c r="C40" s="650"/>
      <c r="D40" s="650"/>
      <c r="E40" s="650"/>
      <c r="F40" s="650"/>
      <c r="G40" s="650"/>
      <c r="H40" s="650"/>
      <c r="I40" s="650"/>
      <c r="J40" s="650"/>
      <c r="K40" s="650"/>
      <c r="L40" s="650"/>
      <c r="M40" s="650"/>
      <c r="N40" s="650"/>
      <c r="O40" s="650"/>
      <c r="P40" s="650"/>
      <c r="Q40" s="650"/>
      <c r="R40" s="650"/>
      <c r="S40" s="650"/>
      <c r="T40" s="650"/>
      <c r="U40" s="650"/>
      <c r="V40" s="650"/>
      <c r="W40" s="650"/>
      <c r="Y40" s="711"/>
      <c r="Z40" s="650"/>
    </row>
    <row r="41" spans="1:26">
      <c r="A41" s="830"/>
      <c r="B41" s="823"/>
      <c r="C41" s="650"/>
      <c r="D41" s="650"/>
      <c r="E41" s="650"/>
      <c r="F41" s="650"/>
      <c r="G41" s="650"/>
      <c r="H41" s="650"/>
      <c r="I41" s="650"/>
      <c r="J41" s="650"/>
      <c r="K41" s="650"/>
      <c r="L41" s="650"/>
      <c r="M41" s="650"/>
      <c r="N41" s="650"/>
      <c r="O41" s="650"/>
      <c r="P41" s="650"/>
      <c r="Q41" s="650"/>
      <c r="R41" s="650"/>
      <c r="S41" s="650"/>
      <c r="T41" s="650"/>
      <c r="U41" s="650"/>
      <c r="V41" s="650"/>
      <c r="W41" s="650"/>
      <c r="Y41" s="650"/>
      <c r="Z41" s="650"/>
    </row>
    <row r="42" spans="1:26">
      <c r="A42" s="824"/>
      <c r="B42" s="824"/>
      <c r="C42" s="650"/>
      <c r="D42" s="650"/>
      <c r="E42" s="650"/>
      <c r="F42" s="650"/>
      <c r="G42" s="650"/>
      <c r="H42" s="650"/>
      <c r="I42" s="650"/>
      <c r="J42" s="650"/>
      <c r="K42" s="650"/>
      <c r="L42" s="650"/>
      <c r="M42" s="650"/>
      <c r="N42" s="650"/>
      <c r="O42" s="650"/>
      <c r="P42" s="650"/>
      <c r="Q42" s="650"/>
      <c r="R42" s="650"/>
      <c r="S42" s="650"/>
      <c r="T42" s="650"/>
      <c r="U42" s="650"/>
      <c r="V42" s="650"/>
      <c r="W42" s="650"/>
      <c r="Y42" s="650"/>
      <c r="Z42" s="650"/>
    </row>
    <row r="43" spans="1:26">
      <c r="A43" s="730"/>
      <c r="B43" s="823"/>
      <c r="C43" s="650"/>
      <c r="D43" s="650"/>
      <c r="E43" s="650"/>
      <c r="F43" s="650"/>
      <c r="G43" s="650"/>
      <c r="H43" s="650"/>
      <c r="I43" s="650"/>
      <c r="J43" s="650"/>
      <c r="K43" s="650"/>
      <c r="L43" s="650"/>
      <c r="M43" s="650"/>
      <c r="N43" s="650"/>
      <c r="O43" s="650"/>
      <c r="P43" s="650"/>
      <c r="Q43" s="650"/>
      <c r="R43" s="650"/>
      <c r="S43" s="650"/>
      <c r="T43" s="650"/>
      <c r="U43" s="650"/>
      <c r="V43" s="650"/>
      <c r="W43" s="650"/>
      <c r="Y43" s="650"/>
      <c r="Z43" s="650"/>
    </row>
    <row r="44" spans="1:26">
      <c r="A44" s="730"/>
      <c r="B44" s="823"/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0"/>
      <c r="P44" s="650"/>
      <c r="Q44" s="650"/>
      <c r="R44" s="650"/>
      <c r="S44" s="650"/>
      <c r="T44" s="650"/>
      <c r="U44" s="650"/>
      <c r="V44" s="650"/>
      <c r="W44" s="650"/>
      <c r="Y44" s="650"/>
      <c r="Z44" s="650"/>
    </row>
    <row r="45" spans="1:26">
      <c r="A45" s="831"/>
      <c r="B45" s="823"/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0"/>
      <c r="P45" s="650"/>
      <c r="Q45" s="650"/>
      <c r="R45" s="650"/>
      <c r="S45" s="650"/>
      <c r="T45" s="650"/>
      <c r="U45" s="650"/>
      <c r="V45" s="650"/>
      <c r="W45" s="650"/>
      <c r="Y45" s="650"/>
      <c r="Z45" s="650"/>
    </row>
  </sheetData>
  <mergeCells count="11">
    <mergeCell ref="A1:C1"/>
    <mergeCell ref="A24:B24"/>
    <mergeCell ref="B28:I28"/>
    <mergeCell ref="B29:I29"/>
    <mergeCell ref="B30:I30"/>
    <mergeCell ref="A42:B42"/>
    <mergeCell ref="A3:A5"/>
    <mergeCell ref="A6:A10"/>
    <mergeCell ref="A11:A17"/>
    <mergeCell ref="A18:A20"/>
    <mergeCell ref="A21:A2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workbookViewId="0">
      <selection activeCell="A20" sqref="A20:B20"/>
    </sheetView>
  </sheetViews>
  <sheetFormatPr defaultColWidth="9" defaultRowHeight="15"/>
  <cols>
    <col min="2" max="2" width="72.552380952381" customWidth="1"/>
    <col min="3" max="3" width="13.6666666666667" customWidth="1"/>
    <col min="4" max="4" width="13.552380952381" customWidth="1"/>
    <col min="5" max="5" width="13.6666666666667" customWidth="1"/>
    <col min="6" max="6" width="14.3333333333333" customWidth="1"/>
    <col min="7" max="7" width="20.3333333333333" customWidth="1"/>
    <col min="8" max="8" width="10.4380952380952" customWidth="1"/>
    <col min="9" max="9" width="22.8857142857143" customWidth="1"/>
    <col min="10" max="10" width="12.7809523809524" customWidth="1"/>
    <col min="11" max="11" width="8.33333333333333" style="649" customWidth="1"/>
    <col min="12" max="13" width="15" customWidth="1"/>
  </cols>
  <sheetData>
    <row r="1" ht="15.75" customHeight="1" spans="2:13">
      <c r="B1" s="650"/>
      <c r="C1" s="650"/>
      <c r="D1" s="650"/>
      <c r="E1" s="650"/>
      <c r="F1" s="650"/>
      <c r="G1" s="650"/>
      <c r="H1" s="650"/>
      <c r="I1" s="650"/>
      <c r="J1" s="750" t="s">
        <v>266</v>
      </c>
      <c r="K1" s="751"/>
      <c r="M1" s="752" t="s">
        <v>267</v>
      </c>
    </row>
    <row r="2" ht="15.75" customHeight="1" spans="2:11">
      <c r="B2" s="651" t="s">
        <v>268</v>
      </c>
      <c r="C2" s="652"/>
      <c r="D2" s="653"/>
      <c r="E2" s="653"/>
      <c r="F2" s="653"/>
      <c r="G2" s="654"/>
      <c r="H2" s="650"/>
      <c r="I2" s="753"/>
      <c r="J2" s="754"/>
      <c r="K2" s="755"/>
    </row>
    <row r="3" spans="2:13">
      <c r="B3" s="655" t="s">
        <v>250</v>
      </c>
      <c r="C3" s="656">
        <f>'work breakdown structure'!C24</f>
        <v>0</v>
      </c>
      <c r="D3" s="1188" t="s">
        <v>269</v>
      </c>
      <c r="E3" s="658">
        <f>'schedule of hourly rates'!C2</f>
        <v>0</v>
      </c>
      <c r="F3" s="659" t="s">
        <v>270</v>
      </c>
      <c r="G3" s="660">
        <f>C3*E3</f>
        <v>0</v>
      </c>
      <c r="H3" s="650"/>
      <c r="I3" s="753"/>
      <c r="J3" s="756">
        <v>0</v>
      </c>
      <c r="K3" s="757"/>
      <c r="M3" s="758">
        <f>J3*C3</f>
        <v>0</v>
      </c>
    </row>
    <row r="4" ht="15.75" customHeight="1" spans="2:13">
      <c r="B4" s="655" t="s">
        <v>206</v>
      </c>
      <c r="C4" s="656">
        <f>'work breakdown structure'!D24</f>
        <v>0</v>
      </c>
      <c r="D4" s="1189" t="s">
        <v>269</v>
      </c>
      <c r="E4" s="658">
        <f>'schedule of hourly rates'!C3</f>
        <v>0</v>
      </c>
      <c r="F4" s="662" t="s">
        <v>270</v>
      </c>
      <c r="G4" s="660">
        <f>C4*E4</f>
        <v>0</v>
      </c>
      <c r="H4" s="650"/>
      <c r="I4" s="753"/>
      <c r="J4" s="756">
        <v>0</v>
      </c>
      <c r="K4" s="757"/>
      <c r="M4" s="759">
        <f t="shared" ref="M4:M13" si="0">J4*C4</f>
        <v>0</v>
      </c>
    </row>
    <row r="5" ht="15.75" customHeight="1" spans="2:13">
      <c r="B5" s="655" t="s">
        <v>208</v>
      </c>
      <c r="C5" s="656">
        <f>'work breakdown structure'!E24</f>
        <v>0</v>
      </c>
      <c r="D5" s="1189" t="s">
        <v>269</v>
      </c>
      <c r="E5" s="658">
        <f>'schedule of hourly rates'!C4</f>
        <v>0</v>
      </c>
      <c r="F5" s="662" t="s">
        <v>270</v>
      </c>
      <c r="G5" s="660">
        <f t="shared" ref="G5:G13" si="1">C5*E5</f>
        <v>0</v>
      </c>
      <c r="H5" s="650"/>
      <c r="I5" s="753"/>
      <c r="J5" s="756">
        <v>0</v>
      </c>
      <c r="K5" s="757"/>
      <c r="M5" s="759">
        <f t="shared" si="0"/>
        <v>0</v>
      </c>
    </row>
    <row r="6" ht="15.75" customHeight="1" spans="2:13">
      <c r="B6" s="655" t="s">
        <v>210</v>
      </c>
      <c r="C6" s="656">
        <f>'work breakdown structure'!F24</f>
        <v>0</v>
      </c>
      <c r="D6" s="1189" t="s">
        <v>269</v>
      </c>
      <c r="E6" s="658">
        <f>'schedule of hourly rates'!C5</f>
        <v>0</v>
      </c>
      <c r="F6" s="662" t="s">
        <v>270</v>
      </c>
      <c r="G6" s="660">
        <f t="shared" si="1"/>
        <v>0</v>
      </c>
      <c r="H6" s="650"/>
      <c r="I6" s="753"/>
      <c r="J6" s="756">
        <v>0</v>
      </c>
      <c r="K6" s="757"/>
      <c r="M6" s="759">
        <f t="shared" si="0"/>
        <v>0</v>
      </c>
    </row>
    <row r="7" spans="2:13">
      <c r="B7" s="663" t="s">
        <v>212</v>
      </c>
      <c r="C7" s="656">
        <f>'work breakdown structure'!F24</f>
        <v>0</v>
      </c>
      <c r="D7" s="1189" t="s">
        <v>269</v>
      </c>
      <c r="E7" s="658">
        <f>'schedule of hourly rates'!C6</f>
        <v>0</v>
      </c>
      <c r="F7" s="662" t="s">
        <v>270</v>
      </c>
      <c r="G7" s="660">
        <f t="shared" si="1"/>
        <v>0</v>
      </c>
      <c r="H7" s="664"/>
      <c r="I7" s="760"/>
      <c r="J7" s="756">
        <v>0</v>
      </c>
      <c r="K7" s="757"/>
      <c r="M7" s="759">
        <f t="shared" si="0"/>
        <v>0</v>
      </c>
    </row>
    <row r="8" spans="2:13">
      <c r="B8" s="655" t="s">
        <v>214</v>
      </c>
      <c r="C8" s="656">
        <f>'work breakdown structure'!H24</f>
        <v>0</v>
      </c>
      <c r="D8" s="1189" t="s">
        <v>269</v>
      </c>
      <c r="E8" s="658">
        <f>'schedule of hourly rates'!C7</f>
        <v>0</v>
      </c>
      <c r="F8" s="662" t="s">
        <v>270</v>
      </c>
      <c r="G8" s="660">
        <f t="shared" si="1"/>
        <v>0</v>
      </c>
      <c r="H8" s="664"/>
      <c r="I8" s="760"/>
      <c r="J8" s="756">
        <v>0</v>
      </c>
      <c r="K8" s="757"/>
      <c r="M8" s="759">
        <f t="shared" si="0"/>
        <v>0</v>
      </c>
    </row>
    <row r="9" ht="15.75" customHeight="1" spans="2:13">
      <c r="B9" s="655" t="s">
        <v>216</v>
      </c>
      <c r="C9" s="656">
        <f>'work breakdown structure'!I24</f>
        <v>0</v>
      </c>
      <c r="D9" s="1189" t="s">
        <v>269</v>
      </c>
      <c r="E9" s="658">
        <f>'schedule of hourly rates'!C8</f>
        <v>0</v>
      </c>
      <c r="F9" s="662" t="s">
        <v>270</v>
      </c>
      <c r="G9" s="660">
        <f t="shared" si="1"/>
        <v>0</v>
      </c>
      <c r="H9" s="650"/>
      <c r="I9" s="753"/>
      <c r="J9" s="756">
        <v>0</v>
      </c>
      <c r="K9" s="757"/>
      <c r="M9" s="759">
        <f t="shared" si="0"/>
        <v>0</v>
      </c>
    </row>
    <row r="10" ht="15.75" customHeight="1" spans="2:13">
      <c r="B10" s="655" t="s">
        <v>217</v>
      </c>
      <c r="C10" s="656">
        <f>'work breakdown structure'!J24</f>
        <v>0</v>
      </c>
      <c r="D10" s="1189" t="s">
        <v>269</v>
      </c>
      <c r="E10" s="658">
        <f>'schedule of hourly rates'!C9</f>
        <v>0</v>
      </c>
      <c r="F10" s="662" t="s">
        <v>270</v>
      </c>
      <c r="G10" s="660">
        <f t="shared" si="1"/>
        <v>0</v>
      </c>
      <c r="H10" s="650"/>
      <c r="I10" s="753"/>
      <c r="J10" s="756">
        <v>0</v>
      </c>
      <c r="K10" s="757"/>
      <c r="M10" s="759">
        <f t="shared" si="0"/>
        <v>0</v>
      </c>
    </row>
    <row r="11" ht="15.75" customHeight="1" spans="2:13">
      <c r="B11" s="655" t="s">
        <v>271</v>
      </c>
      <c r="C11" s="656">
        <f>'work breakdown structure'!K24</f>
        <v>0</v>
      </c>
      <c r="D11" s="1189" t="s">
        <v>269</v>
      </c>
      <c r="E11" s="658">
        <f>'schedule of hourly rates'!C10</f>
        <v>0</v>
      </c>
      <c r="F11" s="662" t="s">
        <v>270</v>
      </c>
      <c r="G11" s="660">
        <f t="shared" si="1"/>
        <v>0</v>
      </c>
      <c r="H11" s="650"/>
      <c r="I11" s="753"/>
      <c r="J11" s="756">
        <v>0</v>
      </c>
      <c r="K11" s="757"/>
      <c r="M11" s="759">
        <f t="shared" si="0"/>
        <v>0</v>
      </c>
    </row>
    <row r="12" ht="15.75" customHeight="1" spans="2:13">
      <c r="B12" s="655" t="s">
        <v>219</v>
      </c>
      <c r="C12" s="656">
        <f>'work breakdown structure'!L24</f>
        <v>0</v>
      </c>
      <c r="D12" s="1190" t="s">
        <v>269</v>
      </c>
      <c r="E12" s="658">
        <f>'schedule of hourly rates'!C11</f>
        <v>0</v>
      </c>
      <c r="F12" s="666" t="s">
        <v>270</v>
      </c>
      <c r="G12" s="660">
        <f t="shared" si="1"/>
        <v>0</v>
      </c>
      <c r="H12" s="650"/>
      <c r="I12" s="753"/>
      <c r="J12" s="756">
        <v>0</v>
      </c>
      <c r="K12" s="757"/>
      <c r="M12" s="759">
        <f t="shared" si="0"/>
        <v>0</v>
      </c>
    </row>
    <row r="13" ht="15.75" customHeight="1" spans="2:13">
      <c r="B13" s="667" t="s">
        <v>221</v>
      </c>
      <c r="C13" s="656">
        <f>'work breakdown structure'!M24</f>
        <v>0</v>
      </c>
      <c r="D13" s="1190" t="s">
        <v>269</v>
      </c>
      <c r="E13" s="658">
        <f>'schedule of hourly rates'!C12</f>
        <v>0</v>
      </c>
      <c r="F13" s="666" t="s">
        <v>270</v>
      </c>
      <c r="G13" s="660">
        <f t="shared" si="1"/>
        <v>0</v>
      </c>
      <c r="H13" s="650"/>
      <c r="I13" s="753"/>
      <c r="J13" s="761">
        <v>0</v>
      </c>
      <c r="K13" s="757"/>
      <c r="M13" s="762">
        <f t="shared" si="0"/>
        <v>0</v>
      </c>
    </row>
    <row r="14" ht="15.75" customHeight="1" spans="2:13">
      <c r="B14" s="668"/>
      <c r="C14" s="669"/>
      <c r="D14" s="670"/>
      <c r="E14" s="670"/>
      <c r="F14" s="670"/>
      <c r="G14" s="671">
        <f>SUM(G2:G13)</f>
        <v>0</v>
      </c>
      <c r="H14" s="650"/>
      <c r="I14" s="763" t="s">
        <v>272</v>
      </c>
      <c r="J14" s="764">
        <f>AVERAGE(J3:J13)</f>
        <v>0</v>
      </c>
      <c r="K14" s="765"/>
      <c r="L14" s="766" t="s">
        <v>267</v>
      </c>
      <c r="M14" s="767">
        <f>SUM(M3:M13)</f>
        <v>0</v>
      </c>
    </row>
    <row r="15" ht="15.75" customHeight="1" spans="2:11">
      <c r="B15" s="651" t="s">
        <v>273</v>
      </c>
      <c r="C15" s="652"/>
      <c r="D15" s="653"/>
      <c r="E15" s="653"/>
      <c r="F15" s="653"/>
      <c r="G15" s="654"/>
      <c r="H15" s="650"/>
      <c r="I15" s="753"/>
      <c r="J15" s="768"/>
      <c r="K15" s="769"/>
    </row>
    <row r="16" ht="15.75" customHeight="1" spans="2:11">
      <c r="B16" s="672" t="s">
        <v>224</v>
      </c>
      <c r="C16" s="656">
        <f>'work breakdown structure'!N24</f>
        <v>0</v>
      </c>
      <c r="D16" s="1188" t="s">
        <v>274</v>
      </c>
      <c r="E16" s="673">
        <f>'schedule of hourly rates'!C15</f>
        <v>0</v>
      </c>
      <c r="F16" s="659" t="s">
        <v>275</v>
      </c>
      <c r="G16" s="674">
        <f>E16*C16</f>
        <v>0</v>
      </c>
      <c r="H16" s="650"/>
      <c r="I16" s="753"/>
      <c r="J16" s="770">
        <v>0</v>
      </c>
      <c r="K16" s="757"/>
    </row>
    <row r="17" spans="2:11">
      <c r="B17" s="672" t="s">
        <v>224</v>
      </c>
      <c r="C17" s="675">
        <f>'work breakdown structure'!O24</f>
        <v>0</v>
      </c>
      <c r="D17" s="1189" t="s">
        <v>269</v>
      </c>
      <c r="E17" s="673">
        <f>'schedule of hourly rates'!C14</f>
        <v>0</v>
      </c>
      <c r="F17" s="1191" t="s">
        <v>270</v>
      </c>
      <c r="G17" s="674">
        <f>E17*C17</f>
        <v>0</v>
      </c>
      <c r="H17" s="650"/>
      <c r="I17" s="753"/>
      <c r="J17" s="756">
        <v>0</v>
      </c>
      <c r="K17" s="757"/>
    </row>
    <row r="18" spans="2:11">
      <c r="B18" s="655" t="s">
        <v>227</v>
      </c>
      <c r="C18" s="675">
        <f>'work breakdown structure'!P24</f>
        <v>0</v>
      </c>
      <c r="D18" s="1192" t="s">
        <v>276</v>
      </c>
      <c r="E18" s="673">
        <f>'schedule of hourly rates'!C16</f>
        <v>0</v>
      </c>
      <c r="F18" s="662" t="s">
        <v>277</v>
      </c>
      <c r="G18" s="674">
        <f t="shared" ref="G18:G24" si="2">E18*C18</f>
        <v>0</v>
      </c>
      <c r="H18" s="650"/>
      <c r="I18" s="753"/>
      <c r="J18" s="756">
        <v>0</v>
      </c>
      <c r="K18" s="757"/>
    </row>
    <row r="19" spans="2:11">
      <c r="B19" s="655" t="s">
        <v>230</v>
      </c>
      <c r="C19" s="675">
        <f>'work breakdown structure'!Q24</f>
        <v>0</v>
      </c>
      <c r="D19" s="1192" t="s">
        <v>276</v>
      </c>
      <c r="E19" s="673">
        <f>'schedule of hourly rates'!C17</f>
        <v>0</v>
      </c>
      <c r="F19" s="662" t="s">
        <v>277</v>
      </c>
      <c r="G19" s="674">
        <f t="shared" si="2"/>
        <v>0</v>
      </c>
      <c r="H19" s="650"/>
      <c r="I19" s="753"/>
      <c r="J19" s="756">
        <v>0</v>
      </c>
      <c r="K19" s="757"/>
    </row>
    <row r="20" spans="2:11">
      <c r="B20" s="655" t="s">
        <v>232</v>
      </c>
      <c r="C20" s="675">
        <f>'work breakdown structure'!R24</f>
        <v>0</v>
      </c>
      <c r="D20" s="1192" t="s">
        <v>276</v>
      </c>
      <c r="E20" s="673">
        <f>'schedule of hourly rates'!C18</f>
        <v>0</v>
      </c>
      <c r="F20" s="662" t="s">
        <v>277</v>
      </c>
      <c r="G20" s="674">
        <f t="shared" si="2"/>
        <v>0</v>
      </c>
      <c r="H20" s="650"/>
      <c r="I20" s="753"/>
      <c r="J20" s="756">
        <v>0</v>
      </c>
      <c r="K20" s="757"/>
    </row>
    <row r="21" spans="2:11">
      <c r="B21" s="655" t="s">
        <v>233</v>
      </c>
      <c r="C21" s="675">
        <f>'work breakdown structure'!S24</f>
        <v>0</v>
      </c>
      <c r="D21" s="1192" t="s">
        <v>276</v>
      </c>
      <c r="E21" s="673">
        <f>'schedule of hourly rates'!C19</f>
        <v>0</v>
      </c>
      <c r="F21" s="662" t="s">
        <v>277</v>
      </c>
      <c r="G21" s="674">
        <f t="shared" si="2"/>
        <v>0</v>
      </c>
      <c r="H21" s="650"/>
      <c r="I21" s="753"/>
      <c r="J21" s="756">
        <v>0</v>
      </c>
      <c r="K21" s="757"/>
    </row>
    <row r="22" spans="2:11">
      <c r="B22" s="655" t="s">
        <v>234</v>
      </c>
      <c r="C22" s="675">
        <f>'work breakdown structure'!T24</f>
        <v>0</v>
      </c>
      <c r="D22" s="1192" t="s">
        <v>276</v>
      </c>
      <c r="E22" s="673">
        <f>'schedule of hourly rates'!C20</f>
        <v>0</v>
      </c>
      <c r="F22" s="662" t="s">
        <v>277</v>
      </c>
      <c r="G22" s="674">
        <f t="shared" si="2"/>
        <v>0</v>
      </c>
      <c r="H22" s="650"/>
      <c r="I22" s="753"/>
      <c r="J22" s="756">
        <v>0</v>
      </c>
      <c r="K22" s="757"/>
    </row>
    <row r="23" ht="15.75" customHeight="1" spans="2:11">
      <c r="B23" s="655" t="s">
        <v>235</v>
      </c>
      <c r="C23" s="675">
        <f>'work breakdown structure'!U24</f>
        <v>0</v>
      </c>
      <c r="D23" s="1192" t="s">
        <v>276</v>
      </c>
      <c r="E23" s="673">
        <f>'schedule of hourly rates'!C21</f>
        <v>0</v>
      </c>
      <c r="F23" s="662" t="s">
        <v>277</v>
      </c>
      <c r="G23" s="674">
        <f t="shared" si="2"/>
        <v>0</v>
      </c>
      <c r="H23" s="650"/>
      <c r="I23" s="753"/>
      <c r="J23" s="756">
        <v>0</v>
      </c>
      <c r="K23" s="757"/>
    </row>
    <row r="24" ht="15.75" spans="2:11">
      <c r="B24" s="655" t="s">
        <v>236</v>
      </c>
      <c r="C24" s="675">
        <f>'work breakdown structure'!O31</f>
        <v>0</v>
      </c>
      <c r="D24" s="1192" t="s">
        <v>276</v>
      </c>
      <c r="E24" s="673">
        <f>'schedule of hourly rates'!C22</f>
        <v>0</v>
      </c>
      <c r="F24" s="662" t="s">
        <v>277</v>
      </c>
      <c r="G24" s="674">
        <f t="shared" si="2"/>
        <v>0</v>
      </c>
      <c r="H24" s="650"/>
      <c r="I24" s="753"/>
      <c r="J24" s="771">
        <v>0</v>
      </c>
      <c r="K24" s="757"/>
    </row>
    <row r="25" ht="15.75" customHeight="1" spans="2:11">
      <c r="B25" s="677"/>
      <c r="C25" s="678" t="s">
        <v>278</v>
      </c>
      <c r="D25" s="679"/>
      <c r="E25" s="679"/>
      <c r="F25" s="679"/>
      <c r="G25" s="680">
        <f>SUM(G15:G24)</f>
        <v>0</v>
      </c>
      <c r="H25" s="650"/>
      <c r="I25" s="753"/>
      <c r="J25" s="768"/>
      <c r="K25" s="769"/>
    </row>
    <row r="26" ht="15.75" customHeight="1" spans="2:9">
      <c r="B26" s="681" t="s">
        <v>279</v>
      </c>
      <c r="C26" s="682"/>
      <c r="D26" s="683"/>
      <c r="E26" s="683"/>
      <c r="F26" s="683"/>
      <c r="G26" s="684"/>
      <c r="H26" s="650"/>
      <c r="I26" s="753"/>
    </row>
    <row r="27" spans="2:9">
      <c r="B27" s="685" t="s">
        <v>239</v>
      </c>
      <c r="C27" s="686"/>
      <c r="D27" s="1192" t="s">
        <v>276</v>
      </c>
      <c r="E27" s="673">
        <f>'schedule of hourly rates'!C24</f>
        <v>0</v>
      </c>
      <c r="F27" s="662" t="s">
        <v>277</v>
      </c>
      <c r="G27" s="674">
        <f t="shared" ref="G27" si="3">E27*C27</f>
        <v>0</v>
      </c>
      <c r="H27" s="650"/>
      <c r="I27" s="753"/>
    </row>
    <row r="28" spans="2:9">
      <c r="B28" s="687" t="s">
        <v>280</v>
      </c>
      <c r="C28" s="688">
        <f>'work breakdown structure'!X24</f>
        <v>0</v>
      </c>
      <c r="D28" s="1192" t="s">
        <v>276</v>
      </c>
      <c r="E28" s="689">
        <f>'schedule of hourly rates'!C26</f>
        <v>0</v>
      </c>
      <c r="F28" s="690" t="s">
        <v>281</v>
      </c>
      <c r="G28" s="691">
        <f>C28*E28</f>
        <v>0</v>
      </c>
      <c r="H28" s="650"/>
      <c r="I28" s="753"/>
    </row>
    <row r="29" spans="2:9">
      <c r="B29" s="692" t="s">
        <v>282</v>
      </c>
      <c r="C29" s="688">
        <f>'work breakdown structure'!Y24</f>
        <v>0</v>
      </c>
      <c r="D29" s="1192" t="s">
        <v>276</v>
      </c>
      <c r="E29" s="689">
        <f>'schedule of hourly rates'!C25</f>
        <v>0</v>
      </c>
      <c r="F29" s="690" t="s">
        <v>281</v>
      </c>
      <c r="G29" s="691">
        <f>C29*E29</f>
        <v>0</v>
      </c>
      <c r="H29" s="650"/>
      <c r="I29" s="753"/>
    </row>
    <row r="30" ht="15.75" spans="2:9">
      <c r="B30" s="693" t="s">
        <v>259</v>
      </c>
      <c r="C30" s="694"/>
      <c r="D30" s="1193" t="s">
        <v>283</v>
      </c>
      <c r="E30" s="696">
        <f>E40*2</f>
        <v>0</v>
      </c>
      <c r="F30" s="1194" t="s">
        <v>247</v>
      </c>
      <c r="G30" s="698">
        <f>C30*E30</f>
        <v>0</v>
      </c>
      <c r="H30" s="650"/>
      <c r="I30" s="753"/>
    </row>
    <row r="31" ht="15.75" customHeight="1" spans="2:9">
      <c r="B31" s="699"/>
      <c r="C31" s="669" t="s">
        <v>284</v>
      </c>
      <c r="D31" s="670"/>
      <c r="E31" s="670"/>
      <c r="F31" s="670"/>
      <c r="G31" s="671">
        <f>SUM(G27:G30)</f>
        <v>0</v>
      </c>
      <c r="H31" s="650"/>
      <c r="I31" s="650"/>
    </row>
    <row r="32" ht="15.75" customHeight="1" spans="2:9">
      <c r="B32" s="650"/>
      <c r="C32" s="650"/>
      <c r="D32" s="650"/>
      <c r="E32" s="700" t="s">
        <v>285</v>
      </c>
      <c r="F32" s="701"/>
      <c r="G32" s="702">
        <f>G25+G14+G31</f>
        <v>0</v>
      </c>
      <c r="H32" s="650"/>
      <c r="I32" s="650"/>
    </row>
    <row r="33" spans="2:2">
      <c r="B33" s="703"/>
    </row>
    <row r="34" ht="16.5" spans="1:7">
      <c r="A34" s="704"/>
      <c r="B34" s="704"/>
      <c r="C34" s="704"/>
      <c r="D34" s="704"/>
      <c r="E34" s="704"/>
      <c r="F34" s="704"/>
      <c r="G34" s="704"/>
    </row>
    <row r="35" ht="15.75" spans="1:14">
      <c r="A35" s="705"/>
      <c r="B35" s="706" t="s">
        <v>286</v>
      </c>
      <c r="C35" s="707" t="s">
        <v>287</v>
      </c>
      <c r="D35" s="1195" t="s">
        <v>288</v>
      </c>
      <c r="E35" s="709" t="s">
        <v>289</v>
      </c>
      <c r="F35" s="650"/>
      <c r="G35" s="710"/>
      <c r="H35" s="711"/>
      <c r="J35" s="711"/>
      <c r="K35" s="772"/>
      <c r="L35" s="711"/>
      <c r="M35" s="711"/>
      <c r="N35" s="711"/>
    </row>
    <row r="36" spans="1:14">
      <c r="A36" s="705"/>
      <c r="B36" s="712" t="s">
        <v>290</v>
      </c>
      <c r="C36" s="713"/>
      <c r="D36" s="714"/>
      <c r="E36" s="715">
        <f>C36*D36</f>
        <v>0</v>
      </c>
      <c r="F36" s="650"/>
      <c r="G36" s="710"/>
      <c r="H36" s="711"/>
      <c r="J36" s="711"/>
      <c r="K36" s="772"/>
      <c r="L36" s="711"/>
      <c r="M36" s="711"/>
      <c r="N36" s="711"/>
    </row>
    <row r="37" spans="1:14">
      <c r="A37" s="716"/>
      <c r="B37" s="717" t="s">
        <v>291</v>
      </c>
      <c r="C37" s="718"/>
      <c r="D37" s="719">
        <f>'schedule of hourly rates'!C28</f>
        <v>0</v>
      </c>
      <c r="E37" s="720">
        <f>C37*D37</f>
        <v>0</v>
      </c>
      <c r="F37" s="650"/>
      <c r="G37" s="710"/>
      <c r="H37" s="711"/>
      <c r="J37" s="711"/>
      <c r="K37" s="772"/>
      <c r="L37" s="711"/>
      <c r="M37" s="711"/>
      <c r="N37" s="711"/>
    </row>
    <row r="38" ht="15.75" spans="2:5">
      <c r="B38" s="721" t="s">
        <v>292</v>
      </c>
      <c r="C38" s="640"/>
      <c r="D38" s="640"/>
      <c r="E38" s="722">
        <f>SUM(E36:E37)</f>
        <v>0</v>
      </c>
    </row>
    <row r="39" ht="15.75" spans="8:8">
      <c r="H39" s="723"/>
    </row>
    <row r="40" ht="15.75" spans="2:5">
      <c r="B40" s="724"/>
      <c r="C40" s="725" t="s">
        <v>293</v>
      </c>
      <c r="D40" s="726"/>
      <c r="E40" s="727">
        <f>E38*2</f>
        <v>0</v>
      </c>
    </row>
    <row r="42" ht="15.75"/>
    <row r="43" ht="15.75" spans="2:3">
      <c r="B43" s="728" t="s">
        <v>294</v>
      </c>
      <c r="C43" s="729">
        <v>0</v>
      </c>
    </row>
    <row r="44" ht="15.75"/>
    <row r="45" ht="15.75" spans="2:3">
      <c r="B45" s="728" t="s">
        <v>295</v>
      </c>
      <c r="C45" s="729">
        <v>0</v>
      </c>
    </row>
    <row r="46" ht="15.75" spans="2:2">
      <c r="B46" s="703"/>
    </row>
    <row r="47" ht="15.75" spans="2:6">
      <c r="B47" s="730"/>
      <c r="C47" s="731" t="s">
        <v>296</v>
      </c>
      <c r="D47" s="732"/>
      <c r="E47" s="732"/>
      <c r="F47" s="733">
        <f>G32</f>
        <v>0</v>
      </c>
    </row>
    <row r="48" ht="15.75" spans="2:6">
      <c r="B48" s="711"/>
      <c r="C48" s="734" t="s">
        <v>297</v>
      </c>
      <c r="D48" s="735"/>
      <c r="E48" s="735"/>
      <c r="F48" s="736">
        <f>C45</f>
        <v>0</v>
      </c>
    </row>
    <row r="49" ht="15.75" spans="3:6">
      <c r="C49" s="734" t="s">
        <v>298</v>
      </c>
      <c r="D49" s="735"/>
      <c r="E49" s="735"/>
      <c r="F49" s="737">
        <f>(G25+G31)</f>
        <v>0</v>
      </c>
    </row>
    <row r="50" ht="16.5" spans="3:6">
      <c r="C50" s="738" t="s">
        <v>299</v>
      </c>
      <c r="D50" s="739"/>
      <c r="E50" s="739"/>
      <c r="F50" s="740">
        <f>C43</f>
        <v>0</v>
      </c>
    </row>
    <row r="51" ht="16.5" spans="3:6">
      <c r="C51" s="741" t="s">
        <v>300</v>
      </c>
      <c r="D51" s="742"/>
      <c r="E51" s="742"/>
      <c r="F51" s="737">
        <f>F47-(F48+F49+F50)</f>
        <v>0</v>
      </c>
    </row>
    <row r="52" ht="15.75" spans="3:6">
      <c r="C52" s="734" t="s">
        <v>301</v>
      </c>
      <c r="D52" s="735"/>
      <c r="E52" s="735"/>
      <c r="F52" s="737">
        <f>M14</f>
        <v>0</v>
      </c>
    </row>
    <row r="53" ht="16.5" spans="3:6">
      <c r="C53" s="738" t="s">
        <v>302</v>
      </c>
      <c r="D53" s="739"/>
      <c r="E53" s="739"/>
      <c r="F53" s="743"/>
    </row>
    <row r="54" ht="17.25" spans="3:6">
      <c r="C54" s="741" t="s">
        <v>303</v>
      </c>
      <c r="D54" s="742"/>
      <c r="E54" s="742"/>
      <c r="F54" s="744">
        <f>F51-(F52+F53)</f>
        <v>0</v>
      </c>
    </row>
    <row r="55" ht="16.5" spans="3:6">
      <c r="C55" s="734" t="s">
        <v>304</v>
      </c>
      <c r="D55" s="735"/>
      <c r="E55" s="735"/>
      <c r="F55" s="745">
        <f>SUM(C3:C13)</f>
        <v>0</v>
      </c>
    </row>
    <row r="56" ht="15.75" spans="3:6">
      <c r="C56" s="734" t="s">
        <v>305</v>
      </c>
      <c r="D56" s="735"/>
      <c r="E56" s="735"/>
      <c r="F56" s="746">
        <f>J14</f>
        <v>0</v>
      </c>
    </row>
    <row r="57" ht="15.75" spans="3:6">
      <c r="C57" s="734" t="s">
        <v>306</v>
      </c>
      <c r="D57" s="735"/>
      <c r="E57" s="735"/>
      <c r="F57" s="746">
        <f>F55*F56</f>
        <v>0</v>
      </c>
    </row>
    <row r="58" ht="15.75" spans="3:6">
      <c r="C58" s="741" t="s">
        <v>307</v>
      </c>
      <c r="D58" s="742"/>
      <c r="E58" s="742"/>
      <c r="F58" s="747" t="e">
        <f>F51/F57</f>
        <v>#DIV/0!</v>
      </c>
    </row>
    <row r="59" ht="15.75" spans="3:6">
      <c r="C59" s="380" t="s">
        <v>308</v>
      </c>
      <c r="D59" s="748"/>
      <c r="E59" s="748"/>
      <c r="F59" s="749" t="e">
        <f>(F54/F51)</f>
        <v>#DIV/0!</v>
      </c>
    </row>
  </sheetData>
  <mergeCells count="20">
    <mergeCell ref="C2:G2"/>
    <mergeCell ref="C14:F14"/>
    <mergeCell ref="C15:G15"/>
    <mergeCell ref="C25:F25"/>
    <mergeCell ref="C26:G26"/>
    <mergeCell ref="C31:F31"/>
    <mergeCell ref="E32:F32"/>
    <mergeCell ref="C40:D40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30"/>
  <sheetViews>
    <sheetView tabSelected="1" workbookViewId="0">
      <selection activeCell="A20" sqref="A20:B20"/>
    </sheetView>
  </sheetViews>
  <sheetFormatPr defaultColWidth="9" defaultRowHeight="15" outlineLevelCol="5"/>
  <cols>
    <col min="2" max="2" width="24" customWidth="1"/>
    <col min="3" max="3" width="19" customWidth="1"/>
    <col min="4" max="4" width="50.6666666666667" customWidth="1"/>
    <col min="5" max="5" width="26.8857142857143" customWidth="1"/>
    <col min="6" max="6" width="15.3333333333333" customWidth="1"/>
  </cols>
  <sheetData>
    <row r="1" ht="19.5" spans="2:2">
      <c r="B1" s="368" t="s">
        <v>309</v>
      </c>
    </row>
    <row r="2" ht="15.75" spans="2:6">
      <c r="B2" s="631" t="s">
        <v>310</v>
      </c>
      <c r="C2" s="632" t="s">
        <v>311</v>
      </c>
      <c r="D2" s="632" t="s">
        <v>312</v>
      </c>
      <c r="E2" s="632" t="s">
        <v>313</v>
      </c>
      <c r="F2" s="633" t="s">
        <v>314</v>
      </c>
    </row>
    <row r="3" spans="2:6">
      <c r="B3" s="634"/>
      <c r="C3" s="635" t="s">
        <v>315</v>
      </c>
      <c r="D3" s="636" t="s">
        <v>316</v>
      </c>
      <c r="E3" s="637"/>
      <c r="F3" s="638"/>
    </row>
    <row r="4" spans="2:6">
      <c r="B4" s="507"/>
      <c r="C4" s="72" t="s">
        <v>206</v>
      </c>
      <c r="D4" s="123"/>
      <c r="E4" s="445"/>
      <c r="F4" s="549"/>
    </row>
    <row r="5" spans="2:6">
      <c r="B5" s="507"/>
      <c r="C5" s="72" t="s">
        <v>208</v>
      </c>
      <c r="D5" s="123"/>
      <c r="E5" s="445"/>
      <c r="F5" s="549"/>
    </row>
    <row r="6" spans="2:6">
      <c r="B6" s="507"/>
      <c r="C6" s="72" t="s">
        <v>210</v>
      </c>
      <c r="D6" s="123"/>
      <c r="E6" s="445"/>
      <c r="F6" s="549"/>
    </row>
    <row r="7" spans="2:6">
      <c r="B7" s="507"/>
      <c r="C7" s="72" t="s">
        <v>317</v>
      </c>
      <c r="D7" s="123"/>
      <c r="E7" s="445"/>
      <c r="F7" s="549"/>
    </row>
    <row r="8" ht="15.75" spans="2:6">
      <c r="B8" s="639"/>
      <c r="C8" s="640" t="s">
        <v>317</v>
      </c>
      <c r="D8" s="641"/>
      <c r="E8" s="642"/>
      <c r="F8" s="643"/>
    </row>
    <row r="11" ht="19.5" spans="2:2">
      <c r="B11" s="368" t="s">
        <v>318</v>
      </c>
    </row>
    <row r="12" ht="15.75" spans="2:6">
      <c r="B12" s="631" t="s">
        <v>310</v>
      </c>
      <c r="C12" s="632" t="s">
        <v>319</v>
      </c>
      <c r="D12" s="632" t="s">
        <v>320</v>
      </c>
      <c r="E12" s="632" t="s">
        <v>321</v>
      </c>
      <c r="F12" s="633" t="s">
        <v>314</v>
      </c>
    </row>
    <row r="13" spans="2:6">
      <c r="B13" s="634"/>
      <c r="C13" s="637"/>
      <c r="D13" s="637"/>
      <c r="E13" s="637"/>
      <c r="F13" s="638"/>
    </row>
    <row r="14" spans="2:6">
      <c r="B14" s="507"/>
      <c r="C14" s="445"/>
      <c r="D14" s="445"/>
      <c r="E14" s="445"/>
      <c r="F14" s="549"/>
    </row>
    <row r="17" ht="19.5" spans="2:2">
      <c r="B17" s="368" t="s">
        <v>322</v>
      </c>
    </row>
    <row r="18" ht="15.75" spans="3:6">
      <c r="C18" s="369" t="s">
        <v>323</v>
      </c>
      <c r="D18" s="371"/>
      <c r="E18" s="371"/>
      <c r="F18" s="372" t="s">
        <v>324</v>
      </c>
    </row>
    <row r="19" spans="2:6">
      <c r="B19" s="370" t="s">
        <v>325</v>
      </c>
      <c r="C19" s="383"/>
      <c r="D19" s="385"/>
      <c r="E19" s="385"/>
      <c r="F19" s="375"/>
    </row>
    <row r="20" ht="15.75" spans="2:6">
      <c r="B20" s="644"/>
      <c r="C20" s="388"/>
      <c r="D20" s="390"/>
      <c r="E20" s="390"/>
      <c r="F20" s="389"/>
    </row>
    <row r="21" spans="2:6">
      <c r="B21" s="370" t="s">
        <v>326</v>
      </c>
      <c r="C21" s="383"/>
      <c r="D21" s="385"/>
      <c r="E21" s="385"/>
      <c r="F21" s="375"/>
    </row>
    <row r="22" ht="15.75" spans="2:6">
      <c r="B22" s="387"/>
      <c r="C22" s="388"/>
      <c r="D22" s="390"/>
      <c r="E22" s="390"/>
      <c r="F22" s="389"/>
    </row>
    <row r="23" spans="2:2">
      <c r="B23" s="645"/>
    </row>
    <row r="24" spans="2:2">
      <c r="B24" s="645"/>
    </row>
    <row r="25" ht="19.5" spans="2:2">
      <c r="B25" s="368" t="s">
        <v>327</v>
      </c>
    </row>
    <row r="26" ht="15.75" spans="3:5">
      <c r="C26" s="646" t="s">
        <v>328</v>
      </c>
      <c r="D26" s="647" t="s">
        <v>324</v>
      </c>
      <c r="E26" s="646" t="s">
        <v>329</v>
      </c>
    </row>
    <row r="27" spans="2:5">
      <c r="B27" s="648" t="s">
        <v>330</v>
      </c>
      <c r="C27" s="375"/>
      <c r="D27" s="376"/>
      <c r="E27" s="375"/>
    </row>
    <row r="28" ht="15.75" spans="2:5">
      <c r="B28" s="555"/>
      <c r="C28" s="381"/>
      <c r="D28" s="382"/>
      <c r="E28" s="381"/>
    </row>
    <row r="29" spans="2:5">
      <c r="B29" s="648" t="s">
        <v>331</v>
      </c>
      <c r="C29" s="375"/>
      <c r="D29" s="376"/>
      <c r="E29" s="375"/>
    </row>
    <row r="30" ht="15.75" spans="2:5">
      <c r="B30" s="555"/>
      <c r="C30" s="381"/>
      <c r="D30" s="382"/>
      <c r="E30" s="381"/>
    </row>
  </sheetData>
  <mergeCells count="8">
    <mergeCell ref="C18:E18"/>
    <mergeCell ref="C19:E19"/>
    <mergeCell ref="C20:E20"/>
    <mergeCell ref="C21:E21"/>
    <mergeCell ref="C22:E22"/>
    <mergeCell ref="C23:F23"/>
    <mergeCell ref="C24:F24"/>
    <mergeCell ref="D3:D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106"/>
  <sheetViews>
    <sheetView topLeftCell="A72" workbookViewId="0">
      <selection activeCell="A20" sqref="A20:B20"/>
    </sheetView>
  </sheetViews>
  <sheetFormatPr defaultColWidth="9" defaultRowHeight="15"/>
  <cols>
    <col min="2" max="2" width="14.552380952381" customWidth="1"/>
    <col min="3" max="3" width="18.4380952380952" customWidth="1"/>
    <col min="4" max="4" width="15" customWidth="1"/>
    <col min="5" max="5" width="13.6666666666667" customWidth="1"/>
    <col min="6" max="6" width="15.1047619047619" customWidth="1"/>
    <col min="7" max="7" width="14.6666666666667" customWidth="1"/>
    <col min="8" max="8" width="16" customWidth="1"/>
    <col min="9" max="9" width="14" customWidth="1"/>
    <col min="10" max="10" width="17.1047619047619" customWidth="1"/>
    <col min="11" max="11" width="15" customWidth="1"/>
    <col min="257" max="257" width="14.552380952381" customWidth="1"/>
    <col min="258" max="258" width="8.66666666666667" customWidth="1"/>
    <col min="259" max="259" width="5.1047619047619" customWidth="1"/>
    <col min="260" max="260" width="6.88571428571429" customWidth="1"/>
    <col min="261" max="261" width="9.55238095238095" customWidth="1"/>
    <col min="262" max="263" width="10.3333333333333" customWidth="1"/>
    <col min="264" max="264" width="9.21904761904762" customWidth="1"/>
    <col min="265" max="265" width="10.3333333333333" customWidth="1"/>
    <col min="266" max="266" width="11" customWidth="1"/>
    <col min="267" max="267" width="5" customWidth="1"/>
    <col min="513" max="513" width="14.552380952381" customWidth="1"/>
    <col min="514" max="514" width="8.66666666666667" customWidth="1"/>
    <col min="515" max="515" width="5.1047619047619" customWidth="1"/>
    <col min="516" max="516" width="6.88571428571429" customWidth="1"/>
    <col min="517" max="517" width="9.55238095238095" customWidth="1"/>
    <col min="518" max="519" width="10.3333333333333" customWidth="1"/>
    <col min="520" max="520" width="9.21904761904762" customWidth="1"/>
    <col min="521" max="521" width="10.3333333333333" customWidth="1"/>
    <col min="522" max="522" width="11" customWidth="1"/>
    <col min="523" max="523" width="5" customWidth="1"/>
    <col min="769" max="769" width="14.552380952381" customWidth="1"/>
    <col min="770" max="770" width="8.66666666666667" customWidth="1"/>
    <col min="771" max="771" width="5.1047619047619" customWidth="1"/>
    <col min="772" max="772" width="6.88571428571429" customWidth="1"/>
    <col min="773" max="773" width="9.55238095238095" customWidth="1"/>
    <col min="774" max="775" width="10.3333333333333" customWidth="1"/>
    <col min="776" max="776" width="9.21904761904762" customWidth="1"/>
    <col min="777" max="777" width="10.3333333333333" customWidth="1"/>
    <col min="778" max="778" width="11" customWidth="1"/>
    <col min="779" max="779" width="5" customWidth="1"/>
    <col min="1025" max="1025" width="14.552380952381" customWidth="1"/>
    <col min="1026" max="1026" width="8.66666666666667" customWidth="1"/>
    <col min="1027" max="1027" width="5.1047619047619" customWidth="1"/>
    <col min="1028" max="1028" width="6.88571428571429" customWidth="1"/>
    <col min="1029" max="1029" width="9.55238095238095" customWidth="1"/>
    <col min="1030" max="1031" width="10.3333333333333" customWidth="1"/>
    <col min="1032" max="1032" width="9.21904761904762" customWidth="1"/>
    <col min="1033" max="1033" width="10.3333333333333" customWidth="1"/>
    <col min="1034" max="1034" width="11" customWidth="1"/>
    <col min="1035" max="1035" width="5" customWidth="1"/>
    <col min="1281" max="1281" width="14.552380952381" customWidth="1"/>
    <col min="1282" max="1282" width="8.66666666666667" customWidth="1"/>
    <col min="1283" max="1283" width="5.1047619047619" customWidth="1"/>
    <col min="1284" max="1284" width="6.88571428571429" customWidth="1"/>
    <col min="1285" max="1285" width="9.55238095238095" customWidth="1"/>
    <col min="1286" max="1287" width="10.3333333333333" customWidth="1"/>
    <col min="1288" max="1288" width="9.21904761904762" customWidth="1"/>
    <col min="1289" max="1289" width="10.3333333333333" customWidth="1"/>
    <col min="1290" max="1290" width="11" customWidth="1"/>
    <col min="1291" max="1291" width="5" customWidth="1"/>
    <col min="1537" max="1537" width="14.552380952381" customWidth="1"/>
    <col min="1538" max="1538" width="8.66666666666667" customWidth="1"/>
    <col min="1539" max="1539" width="5.1047619047619" customWidth="1"/>
    <col min="1540" max="1540" width="6.88571428571429" customWidth="1"/>
    <col min="1541" max="1541" width="9.55238095238095" customWidth="1"/>
    <col min="1542" max="1543" width="10.3333333333333" customWidth="1"/>
    <col min="1544" max="1544" width="9.21904761904762" customWidth="1"/>
    <col min="1545" max="1545" width="10.3333333333333" customWidth="1"/>
    <col min="1546" max="1546" width="11" customWidth="1"/>
    <col min="1547" max="1547" width="5" customWidth="1"/>
    <col min="1793" max="1793" width="14.552380952381" customWidth="1"/>
    <col min="1794" max="1794" width="8.66666666666667" customWidth="1"/>
    <col min="1795" max="1795" width="5.1047619047619" customWidth="1"/>
    <col min="1796" max="1796" width="6.88571428571429" customWidth="1"/>
    <col min="1797" max="1797" width="9.55238095238095" customWidth="1"/>
    <col min="1798" max="1799" width="10.3333333333333" customWidth="1"/>
    <col min="1800" max="1800" width="9.21904761904762" customWidth="1"/>
    <col min="1801" max="1801" width="10.3333333333333" customWidth="1"/>
    <col min="1802" max="1802" width="11" customWidth="1"/>
    <col min="1803" max="1803" width="5" customWidth="1"/>
    <col min="2049" max="2049" width="14.552380952381" customWidth="1"/>
    <col min="2050" max="2050" width="8.66666666666667" customWidth="1"/>
    <col min="2051" max="2051" width="5.1047619047619" customWidth="1"/>
    <col min="2052" max="2052" width="6.88571428571429" customWidth="1"/>
    <col min="2053" max="2053" width="9.55238095238095" customWidth="1"/>
    <col min="2054" max="2055" width="10.3333333333333" customWidth="1"/>
    <col min="2056" max="2056" width="9.21904761904762" customWidth="1"/>
    <col min="2057" max="2057" width="10.3333333333333" customWidth="1"/>
    <col min="2058" max="2058" width="11" customWidth="1"/>
    <col min="2059" max="2059" width="5" customWidth="1"/>
    <col min="2305" max="2305" width="14.552380952381" customWidth="1"/>
    <col min="2306" max="2306" width="8.66666666666667" customWidth="1"/>
    <col min="2307" max="2307" width="5.1047619047619" customWidth="1"/>
    <col min="2308" max="2308" width="6.88571428571429" customWidth="1"/>
    <col min="2309" max="2309" width="9.55238095238095" customWidth="1"/>
    <col min="2310" max="2311" width="10.3333333333333" customWidth="1"/>
    <col min="2312" max="2312" width="9.21904761904762" customWidth="1"/>
    <col min="2313" max="2313" width="10.3333333333333" customWidth="1"/>
    <col min="2314" max="2314" width="11" customWidth="1"/>
    <col min="2315" max="2315" width="5" customWidth="1"/>
    <col min="2561" max="2561" width="14.552380952381" customWidth="1"/>
    <col min="2562" max="2562" width="8.66666666666667" customWidth="1"/>
    <col min="2563" max="2563" width="5.1047619047619" customWidth="1"/>
    <col min="2564" max="2564" width="6.88571428571429" customWidth="1"/>
    <col min="2565" max="2565" width="9.55238095238095" customWidth="1"/>
    <col min="2566" max="2567" width="10.3333333333333" customWidth="1"/>
    <col min="2568" max="2568" width="9.21904761904762" customWidth="1"/>
    <col min="2569" max="2569" width="10.3333333333333" customWidth="1"/>
    <col min="2570" max="2570" width="11" customWidth="1"/>
    <col min="2571" max="2571" width="5" customWidth="1"/>
    <col min="2817" max="2817" width="14.552380952381" customWidth="1"/>
    <col min="2818" max="2818" width="8.66666666666667" customWidth="1"/>
    <col min="2819" max="2819" width="5.1047619047619" customWidth="1"/>
    <col min="2820" max="2820" width="6.88571428571429" customWidth="1"/>
    <col min="2821" max="2821" width="9.55238095238095" customWidth="1"/>
    <col min="2822" max="2823" width="10.3333333333333" customWidth="1"/>
    <col min="2824" max="2824" width="9.21904761904762" customWidth="1"/>
    <col min="2825" max="2825" width="10.3333333333333" customWidth="1"/>
    <col min="2826" max="2826" width="11" customWidth="1"/>
    <col min="2827" max="2827" width="5" customWidth="1"/>
    <col min="3073" max="3073" width="14.552380952381" customWidth="1"/>
    <col min="3074" max="3074" width="8.66666666666667" customWidth="1"/>
    <col min="3075" max="3075" width="5.1047619047619" customWidth="1"/>
    <col min="3076" max="3076" width="6.88571428571429" customWidth="1"/>
    <col min="3077" max="3077" width="9.55238095238095" customWidth="1"/>
    <col min="3078" max="3079" width="10.3333333333333" customWidth="1"/>
    <col min="3080" max="3080" width="9.21904761904762" customWidth="1"/>
    <col min="3081" max="3081" width="10.3333333333333" customWidth="1"/>
    <col min="3082" max="3082" width="11" customWidth="1"/>
    <col min="3083" max="3083" width="5" customWidth="1"/>
    <col min="3329" max="3329" width="14.552380952381" customWidth="1"/>
    <col min="3330" max="3330" width="8.66666666666667" customWidth="1"/>
    <col min="3331" max="3331" width="5.1047619047619" customWidth="1"/>
    <col min="3332" max="3332" width="6.88571428571429" customWidth="1"/>
    <col min="3333" max="3333" width="9.55238095238095" customWidth="1"/>
    <col min="3334" max="3335" width="10.3333333333333" customWidth="1"/>
    <col min="3336" max="3336" width="9.21904761904762" customWidth="1"/>
    <col min="3337" max="3337" width="10.3333333333333" customWidth="1"/>
    <col min="3338" max="3338" width="11" customWidth="1"/>
    <col min="3339" max="3339" width="5" customWidth="1"/>
    <col min="3585" max="3585" width="14.552380952381" customWidth="1"/>
    <col min="3586" max="3586" width="8.66666666666667" customWidth="1"/>
    <col min="3587" max="3587" width="5.1047619047619" customWidth="1"/>
    <col min="3588" max="3588" width="6.88571428571429" customWidth="1"/>
    <col min="3589" max="3589" width="9.55238095238095" customWidth="1"/>
    <col min="3590" max="3591" width="10.3333333333333" customWidth="1"/>
    <col min="3592" max="3592" width="9.21904761904762" customWidth="1"/>
    <col min="3593" max="3593" width="10.3333333333333" customWidth="1"/>
    <col min="3594" max="3594" width="11" customWidth="1"/>
    <col min="3595" max="3595" width="5" customWidth="1"/>
    <col min="3841" max="3841" width="14.552380952381" customWidth="1"/>
    <col min="3842" max="3842" width="8.66666666666667" customWidth="1"/>
    <col min="3843" max="3843" width="5.1047619047619" customWidth="1"/>
    <col min="3844" max="3844" width="6.88571428571429" customWidth="1"/>
    <col min="3845" max="3845" width="9.55238095238095" customWidth="1"/>
    <col min="3846" max="3847" width="10.3333333333333" customWidth="1"/>
    <col min="3848" max="3848" width="9.21904761904762" customWidth="1"/>
    <col min="3849" max="3849" width="10.3333333333333" customWidth="1"/>
    <col min="3850" max="3850" width="11" customWidth="1"/>
    <col min="3851" max="3851" width="5" customWidth="1"/>
    <col min="4097" max="4097" width="14.552380952381" customWidth="1"/>
    <col min="4098" max="4098" width="8.66666666666667" customWidth="1"/>
    <col min="4099" max="4099" width="5.1047619047619" customWidth="1"/>
    <col min="4100" max="4100" width="6.88571428571429" customWidth="1"/>
    <col min="4101" max="4101" width="9.55238095238095" customWidth="1"/>
    <col min="4102" max="4103" width="10.3333333333333" customWidth="1"/>
    <col min="4104" max="4104" width="9.21904761904762" customWidth="1"/>
    <col min="4105" max="4105" width="10.3333333333333" customWidth="1"/>
    <col min="4106" max="4106" width="11" customWidth="1"/>
    <col min="4107" max="4107" width="5" customWidth="1"/>
    <col min="4353" max="4353" width="14.552380952381" customWidth="1"/>
    <col min="4354" max="4354" width="8.66666666666667" customWidth="1"/>
    <col min="4355" max="4355" width="5.1047619047619" customWidth="1"/>
    <col min="4356" max="4356" width="6.88571428571429" customWidth="1"/>
    <col min="4357" max="4357" width="9.55238095238095" customWidth="1"/>
    <col min="4358" max="4359" width="10.3333333333333" customWidth="1"/>
    <col min="4360" max="4360" width="9.21904761904762" customWidth="1"/>
    <col min="4361" max="4361" width="10.3333333333333" customWidth="1"/>
    <col min="4362" max="4362" width="11" customWidth="1"/>
    <col min="4363" max="4363" width="5" customWidth="1"/>
    <col min="4609" max="4609" width="14.552380952381" customWidth="1"/>
    <col min="4610" max="4610" width="8.66666666666667" customWidth="1"/>
    <col min="4611" max="4611" width="5.1047619047619" customWidth="1"/>
    <col min="4612" max="4612" width="6.88571428571429" customWidth="1"/>
    <col min="4613" max="4613" width="9.55238095238095" customWidth="1"/>
    <col min="4614" max="4615" width="10.3333333333333" customWidth="1"/>
    <col min="4616" max="4616" width="9.21904761904762" customWidth="1"/>
    <col min="4617" max="4617" width="10.3333333333333" customWidth="1"/>
    <col min="4618" max="4618" width="11" customWidth="1"/>
    <col min="4619" max="4619" width="5" customWidth="1"/>
    <col min="4865" max="4865" width="14.552380952381" customWidth="1"/>
    <col min="4866" max="4866" width="8.66666666666667" customWidth="1"/>
    <col min="4867" max="4867" width="5.1047619047619" customWidth="1"/>
    <col min="4868" max="4868" width="6.88571428571429" customWidth="1"/>
    <col min="4869" max="4869" width="9.55238095238095" customWidth="1"/>
    <col min="4870" max="4871" width="10.3333333333333" customWidth="1"/>
    <col min="4872" max="4872" width="9.21904761904762" customWidth="1"/>
    <col min="4873" max="4873" width="10.3333333333333" customWidth="1"/>
    <col min="4874" max="4874" width="11" customWidth="1"/>
    <col min="4875" max="4875" width="5" customWidth="1"/>
    <col min="5121" max="5121" width="14.552380952381" customWidth="1"/>
    <col min="5122" max="5122" width="8.66666666666667" customWidth="1"/>
    <col min="5123" max="5123" width="5.1047619047619" customWidth="1"/>
    <col min="5124" max="5124" width="6.88571428571429" customWidth="1"/>
    <col min="5125" max="5125" width="9.55238095238095" customWidth="1"/>
    <col min="5126" max="5127" width="10.3333333333333" customWidth="1"/>
    <col min="5128" max="5128" width="9.21904761904762" customWidth="1"/>
    <col min="5129" max="5129" width="10.3333333333333" customWidth="1"/>
    <col min="5130" max="5130" width="11" customWidth="1"/>
    <col min="5131" max="5131" width="5" customWidth="1"/>
    <col min="5377" max="5377" width="14.552380952381" customWidth="1"/>
    <col min="5378" max="5378" width="8.66666666666667" customWidth="1"/>
    <col min="5379" max="5379" width="5.1047619047619" customWidth="1"/>
    <col min="5380" max="5380" width="6.88571428571429" customWidth="1"/>
    <col min="5381" max="5381" width="9.55238095238095" customWidth="1"/>
    <col min="5382" max="5383" width="10.3333333333333" customWidth="1"/>
    <col min="5384" max="5384" width="9.21904761904762" customWidth="1"/>
    <col min="5385" max="5385" width="10.3333333333333" customWidth="1"/>
    <col min="5386" max="5386" width="11" customWidth="1"/>
    <col min="5387" max="5387" width="5" customWidth="1"/>
    <col min="5633" max="5633" width="14.552380952381" customWidth="1"/>
    <col min="5634" max="5634" width="8.66666666666667" customWidth="1"/>
    <col min="5635" max="5635" width="5.1047619047619" customWidth="1"/>
    <col min="5636" max="5636" width="6.88571428571429" customWidth="1"/>
    <col min="5637" max="5637" width="9.55238095238095" customWidth="1"/>
    <col min="5638" max="5639" width="10.3333333333333" customWidth="1"/>
    <col min="5640" max="5640" width="9.21904761904762" customWidth="1"/>
    <col min="5641" max="5641" width="10.3333333333333" customWidth="1"/>
    <col min="5642" max="5642" width="11" customWidth="1"/>
    <col min="5643" max="5643" width="5" customWidth="1"/>
    <col min="5889" max="5889" width="14.552380952381" customWidth="1"/>
    <col min="5890" max="5890" width="8.66666666666667" customWidth="1"/>
    <col min="5891" max="5891" width="5.1047619047619" customWidth="1"/>
    <col min="5892" max="5892" width="6.88571428571429" customWidth="1"/>
    <col min="5893" max="5893" width="9.55238095238095" customWidth="1"/>
    <col min="5894" max="5895" width="10.3333333333333" customWidth="1"/>
    <col min="5896" max="5896" width="9.21904761904762" customWidth="1"/>
    <col min="5897" max="5897" width="10.3333333333333" customWidth="1"/>
    <col min="5898" max="5898" width="11" customWidth="1"/>
    <col min="5899" max="5899" width="5" customWidth="1"/>
    <col min="6145" max="6145" width="14.552380952381" customWidth="1"/>
    <col min="6146" max="6146" width="8.66666666666667" customWidth="1"/>
    <col min="6147" max="6147" width="5.1047619047619" customWidth="1"/>
    <col min="6148" max="6148" width="6.88571428571429" customWidth="1"/>
    <col min="6149" max="6149" width="9.55238095238095" customWidth="1"/>
    <col min="6150" max="6151" width="10.3333333333333" customWidth="1"/>
    <col min="6152" max="6152" width="9.21904761904762" customWidth="1"/>
    <col min="6153" max="6153" width="10.3333333333333" customWidth="1"/>
    <col min="6154" max="6154" width="11" customWidth="1"/>
    <col min="6155" max="6155" width="5" customWidth="1"/>
    <col min="6401" max="6401" width="14.552380952381" customWidth="1"/>
    <col min="6402" max="6402" width="8.66666666666667" customWidth="1"/>
    <col min="6403" max="6403" width="5.1047619047619" customWidth="1"/>
    <col min="6404" max="6404" width="6.88571428571429" customWidth="1"/>
    <col min="6405" max="6405" width="9.55238095238095" customWidth="1"/>
    <col min="6406" max="6407" width="10.3333333333333" customWidth="1"/>
    <col min="6408" max="6408" width="9.21904761904762" customWidth="1"/>
    <col min="6409" max="6409" width="10.3333333333333" customWidth="1"/>
    <col min="6410" max="6410" width="11" customWidth="1"/>
    <col min="6411" max="6411" width="5" customWidth="1"/>
    <col min="6657" max="6657" width="14.552380952381" customWidth="1"/>
    <col min="6658" max="6658" width="8.66666666666667" customWidth="1"/>
    <col min="6659" max="6659" width="5.1047619047619" customWidth="1"/>
    <col min="6660" max="6660" width="6.88571428571429" customWidth="1"/>
    <col min="6661" max="6661" width="9.55238095238095" customWidth="1"/>
    <col min="6662" max="6663" width="10.3333333333333" customWidth="1"/>
    <col min="6664" max="6664" width="9.21904761904762" customWidth="1"/>
    <col min="6665" max="6665" width="10.3333333333333" customWidth="1"/>
    <col min="6666" max="6666" width="11" customWidth="1"/>
    <col min="6667" max="6667" width="5" customWidth="1"/>
    <col min="6913" max="6913" width="14.552380952381" customWidth="1"/>
    <col min="6914" max="6914" width="8.66666666666667" customWidth="1"/>
    <col min="6915" max="6915" width="5.1047619047619" customWidth="1"/>
    <col min="6916" max="6916" width="6.88571428571429" customWidth="1"/>
    <col min="6917" max="6917" width="9.55238095238095" customWidth="1"/>
    <col min="6918" max="6919" width="10.3333333333333" customWidth="1"/>
    <col min="6920" max="6920" width="9.21904761904762" customWidth="1"/>
    <col min="6921" max="6921" width="10.3333333333333" customWidth="1"/>
    <col min="6922" max="6922" width="11" customWidth="1"/>
    <col min="6923" max="6923" width="5" customWidth="1"/>
    <col min="7169" max="7169" width="14.552380952381" customWidth="1"/>
    <col min="7170" max="7170" width="8.66666666666667" customWidth="1"/>
    <col min="7171" max="7171" width="5.1047619047619" customWidth="1"/>
    <col min="7172" max="7172" width="6.88571428571429" customWidth="1"/>
    <col min="7173" max="7173" width="9.55238095238095" customWidth="1"/>
    <col min="7174" max="7175" width="10.3333333333333" customWidth="1"/>
    <col min="7176" max="7176" width="9.21904761904762" customWidth="1"/>
    <col min="7177" max="7177" width="10.3333333333333" customWidth="1"/>
    <col min="7178" max="7178" width="11" customWidth="1"/>
    <col min="7179" max="7179" width="5" customWidth="1"/>
    <col min="7425" max="7425" width="14.552380952381" customWidth="1"/>
    <col min="7426" max="7426" width="8.66666666666667" customWidth="1"/>
    <col min="7427" max="7427" width="5.1047619047619" customWidth="1"/>
    <col min="7428" max="7428" width="6.88571428571429" customWidth="1"/>
    <col min="7429" max="7429" width="9.55238095238095" customWidth="1"/>
    <col min="7430" max="7431" width="10.3333333333333" customWidth="1"/>
    <col min="7432" max="7432" width="9.21904761904762" customWidth="1"/>
    <col min="7433" max="7433" width="10.3333333333333" customWidth="1"/>
    <col min="7434" max="7434" width="11" customWidth="1"/>
    <col min="7435" max="7435" width="5" customWidth="1"/>
    <col min="7681" max="7681" width="14.552380952381" customWidth="1"/>
    <col min="7682" max="7682" width="8.66666666666667" customWidth="1"/>
    <col min="7683" max="7683" width="5.1047619047619" customWidth="1"/>
    <col min="7684" max="7684" width="6.88571428571429" customWidth="1"/>
    <col min="7685" max="7685" width="9.55238095238095" customWidth="1"/>
    <col min="7686" max="7687" width="10.3333333333333" customWidth="1"/>
    <col min="7688" max="7688" width="9.21904761904762" customWidth="1"/>
    <col min="7689" max="7689" width="10.3333333333333" customWidth="1"/>
    <col min="7690" max="7690" width="11" customWidth="1"/>
    <col min="7691" max="7691" width="5" customWidth="1"/>
    <col min="7937" max="7937" width="14.552380952381" customWidth="1"/>
    <col min="7938" max="7938" width="8.66666666666667" customWidth="1"/>
    <col min="7939" max="7939" width="5.1047619047619" customWidth="1"/>
    <col min="7940" max="7940" width="6.88571428571429" customWidth="1"/>
    <col min="7941" max="7941" width="9.55238095238095" customWidth="1"/>
    <col min="7942" max="7943" width="10.3333333333333" customWidth="1"/>
    <col min="7944" max="7944" width="9.21904761904762" customWidth="1"/>
    <col min="7945" max="7945" width="10.3333333333333" customWidth="1"/>
    <col min="7946" max="7946" width="11" customWidth="1"/>
    <col min="7947" max="7947" width="5" customWidth="1"/>
    <col min="8193" max="8193" width="14.552380952381" customWidth="1"/>
    <col min="8194" max="8194" width="8.66666666666667" customWidth="1"/>
    <col min="8195" max="8195" width="5.1047619047619" customWidth="1"/>
    <col min="8196" max="8196" width="6.88571428571429" customWidth="1"/>
    <col min="8197" max="8197" width="9.55238095238095" customWidth="1"/>
    <col min="8198" max="8199" width="10.3333333333333" customWidth="1"/>
    <col min="8200" max="8200" width="9.21904761904762" customWidth="1"/>
    <col min="8201" max="8201" width="10.3333333333333" customWidth="1"/>
    <col min="8202" max="8202" width="11" customWidth="1"/>
    <col min="8203" max="8203" width="5" customWidth="1"/>
    <col min="8449" max="8449" width="14.552380952381" customWidth="1"/>
    <col min="8450" max="8450" width="8.66666666666667" customWidth="1"/>
    <col min="8451" max="8451" width="5.1047619047619" customWidth="1"/>
    <col min="8452" max="8452" width="6.88571428571429" customWidth="1"/>
    <col min="8453" max="8453" width="9.55238095238095" customWidth="1"/>
    <col min="8454" max="8455" width="10.3333333333333" customWidth="1"/>
    <col min="8456" max="8456" width="9.21904761904762" customWidth="1"/>
    <col min="8457" max="8457" width="10.3333333333333" customWidth="1"/>
    <col min="8458" max="8458" width="11" customWidth="1"/>
    <col min="8459" max="8459" width="5" customWidth="1"/>
    <col min="8705" max="8705" width="14.552380952381" customWidth="1"/>
    <col min="8706" max="8706" width="8.66666666666667" customWidth="1"/>
    <col min="8707" max="8707" width="5.1047619047619" customWidth="1"/>
    <col min="8708" max="8708" width="6.88571428571429" customWidth="1"/>
    <col min="8709" max="8709" width="9.55238095238095" customWidth="1"/>
    <col min="8710" max="8711" width="10.3333333333333" customWidth="1"/>
    <col min="8712" max="8712" width="9.21904761904762" customWidth="1"/>
    <col min="8713" max="8713" width="10.3333333333333" customWidth="1"/>
    <col min="8714" max="8714" width="11" customWidth="1"/>
    <col min="8715" max="8715" width="5" customWidth="1"/>
    <col min="8961" max="8961" width="14.552380952381" customWidth="1"/>
    <col min="8962" max="8962" width="8.66666666666667" customWidth="1"/>
    <col min="8963" max="8963" width="5.1047619047619" customWidth="1"/>
    <col min="8964" max="8964" width="6.88571428571429" customWidth="1"/>
    <col min="8965" max="8965" width="9.55238095238095" customWidth="1"/>
    <col min="8966" max="8967" width="10.3333333333333" customWidth="1"/>
    <col min="8968" max="8968" width="9.21904761904762" customWidth="1"/>
    <col min="8969" max="8969" width="10.3333333333333" customWidth="1"/>
    <col min="8970" max="8970" width="11" customWidth="1"/>
    <col min="8971" max="8971" width="5" customWidth="1"/>
    <col min="9217" max="9217" width="14.552380952381" customWidth="1"/>
    <col min="9218" max="9218" width="8.66666666666667" customWidth="1"/>
    <col min="9219" max="9219" width="5.1047619047619" customWidth="1"/>
    <col min="9220" max="9220" width="6.88571428571429" customWidth="1"/>
    <col min="9221" max="9221" width="9.55238095238095" customWidth="1"/>
    <col min="9222" max="9223" width="10.3333333333333" customWidth="1"/>
    <col min="9224" max="9224" width="9.21904761904762" customWidth="1"/>
    <col min="9225" max="9225" width="10.3333333333333" customWidth="1"/>
    <col min="9226" max="9226" width="11" customWidth="1"/>
    <col min="9227" max="9227" width="5" customWidth="1"/>
    <col min="9473" max="9473" width="14.552380952381" customWidth="1"/>
    <col min="9474" max="9474" width="8.66666666666667" customWidth="1"/>
    <col min="9475" max="9475" width="5.1047619047619" customWidth="1"/>
    <col min="9476" max="9476" width="6.88571428571429" customWidth="1"/>
    <col min="9477" max="9477" width="9.55238095238095" customWidth="1"/>
    <col min="9478" max="9479" width="10.3333333333333" customWidth="1"/>
    <col min="9480" max="9480" width="9.21904761904762" customWidth="1"/>
    <col min="9481" max="9481" width="10.3333333333333" customWidth="1"/>
    <col min="9482" max="9482" width="11" customWidth="1"/>
    <col min="9483" max="9483" width="5" customWidth="1"/>
    <col min="9729" max="9729" width="14.552380952381" customWidth="1"/>
    <col min="9730" max="9730" width="8.66666666666667" customWidth="1"/>
    <col min="9731" max="9731" width="5.1047619047619" customWidth="1"/>
    <col min="9732" max="9732" width="6.88571428571429" customWidth="1"/>
    <col min="9733" max="9733" width="9.55238095238095" customWidth="1"/>
    <col min="9734" max="9735" width="10.3333333333333" customWidth="1"/>
    <col min="9736" max="9736" width="9.21904761904762" customWidth="1"/>
    <col min="9737" max="9737" width="10.3333333333333" customWidth="1"/>
    <col min="9738" max="9738" width="11" customWidth="1"/>
    <col min="9739" max="9739" width="5" customWidth="1"/>
    <col min="9985" max="9985" width="14.552380952381" customWidth="1"/>
    <col min="9986" max="9986" width="8.66666666666667" customWidth="1"/>
    <col min="9987" max="9987" width="5.1047619047619" customWidth="1"/>
    <col min="9988" max="9988" width="6.88571428571429" customWidth="1"/>
    <col min="9989" max="9989" width="9.55238095238095" customWidth="1"/>
    <col min="9990" max="9991" width="10.3333333333333" customWidth="1"/>
    <col min="9992" max="9992" width="9.21904761904762" customWidth="1"/>
    <col min="9993" max="9993" width="10.3333333333333" customWidth="1"/>
    <col min="9994" max="9994" width="11" customWidth="1"/>
    <col min="9995" max="9995" width="5" customWidth="1"/>
    <col min="10241" max="10241" width="14.552380952381" customWidth="1"/>
    <col min="10242" max="10242" width="8.66666666666667" customWidth="1"/>
    <col min="10243" max="10243" width="5.1047619047619" customWidth="1"/>
    <col min="10244" max="10244" width="6.88571428571429" customWidth="1"/>
    <col min="10245" max="10245" width="9.55238095238095" customWidth="1"/>
    <col min="10246" max="10247" width="10.3333333333333" customWidth="1"/>
    <col min="10248" max="10248" width="9.21904761904762" customWidth="1"/>
    <col min="10249" max="10249" width="10.3333333333333" customWidth="1"/>
    <col min="10250" max="10250" width="11" customWidth="1"/>
    <col min="10251" max="10251" width="5" customWidth="1"/>
    <col min="10497" max="10497" width="14.552380952381" customWidth="1"/>
    <col min="10498" max="10498" width="8.66666666666667" customWidth="1"/>
    <col min="10499" max="10499" width="5.1047619047619" customWidth="1"/>
    <col min="10500" max="10500" width="6.88571428571429" customWidth="1"/>
    <col min="10501" max="10501" width="9.55238095238095" customWidth="1"/>
    <col min="10502" max="10503" width="10.3333333333333" customWidth="1"/>
    <col min="10504" max="10504" width="9.21904761904762" customWidth="1"/>
    <col min="10505" max="10505" width="10.3333333333333" customWidth="1"/>
    <col min="10506" max="10506" width="11" customWidth="1"/>
    <col min="10507" max="10507" width="5" customWidth="1"/>
    <col min="10753" max="10753" width="14.552380952381" customWidth="1"/>
    <col min="10754" max="10754" width="8.66666666666667" customWidth="1"/>
    <col min="10755" max="10755" width="5.1047619047619" customWidth="1"/>
    <col min="10756" max="10756" width="6.88571428571429" customWidth="1"/>
    <col min="10757" max="10757" width="9.55238095238095" customWidth="1"/>
    <col min="10758" max="10759" width="10.3333333333333" customWidth="1"/>
    <col min="10760" max="10760" width="9.21904761904762" customWidth="1"/>
    <col min="10761" max="10761" width="10.3333333333333" customWidth="1"/>
    <col min="10762" max="10762" width="11" customWidth="1"/>
    <col min="10763" max="10763" width="5" customWidth="1"/>
    <col min="11009" max="11009" width="14.552380952381" customWidth="1"/>
    <col min="11010" max="11010" width="8.66666666666667" customWidth="1"/>
    <col min="11011" max="11011" width="5.1047619047619" customWidth="1"/>
    <col min="11012" max="11012" width="6.88571428571429" customWidth="1"/>
    <col min="11013" max="11013" width="9.55238095238095" customWidth="1"/>
    <col min="11014" max="11015" width="10.3333333333333" customWidth="1"/>
    <col min="11016" max="11016" width="9.21904761904762" customWidth="1"/>
    <col min="11017" max="11017" width="10.3333333333333" customWidth="1"/>
    <col min="11018" max="11018" width="11" customWidth="1"/>
    <col min="11019" max="11019" width="5" customWidth="1"/>
    <col min="11265" max="11265" width="14.552380952381" customWidth="1"/>
    <col min="11266" max="11266" width="8.66666666666667" customWidth="1"/>
    <col min="11267" max="11267" width="5.1047619047619" customWidth="1"/>
    <col min="11268" max="11268" width="6.88571428571429" customWidth="1"/>
    <col min="11269" max="11269" width="9.55238095238095" customWidth="1"/>
    <col min="11270" max="11271" width="10.3333333333333" customWidth="1"/>
    <col min="11272" max="11272" width="9.21904761904762" customWidth="1"/>
    <col min="11273" max="11273" width="10.3333333333333" customWidth="1"/>
    <col min="11274" max="11274" width="11" customWidth="1"/>
    <col min="11275" max="11275" width="5" customWidth="1"/>
    <col min="11521" max="11521" width="14.552380952381" customWidth="1"/>
    <col min="11522" max="11522" width="8.66666666666667" customWidth="1"/>
    <col min="11523" max="11523" width="5.1047619047619" customWidth="1"/>
    <col min="11524" max="11524" width="6.88571428571429" customWidth="1"/>
    <col min="11525" max="11525" width="9.55238095238095" customWidth="1"/>
    <col min="11526" max="11527" width="10.3333333333333" customWidth="1"/>
    <col min="11528" max="11528" width="9.21904761904762" customWidth="1"/>
    <col min="11529" max="11529" width="10.3333333333333" customWidth="1"/>
    <col min="11530" max="11530" width="11" customWidth="1"/>
    <col min="11531" max="11531" width="5" customWidth="1"/>
    <col min="11777" max="11777" width="14.552380952381" customWidth="1"/>
    <col min="11778" max="11778" width="8.66666666666667" customWidth="1"/>
    <col min="11779" max="11779" width="5.1047619047619" customWidth="1"/>
    <col min="11780" max="11780" width="6.88571428571429" customWidth="1"/>
    <col min="11781" max="11781" width="9.55238095238095" customWidth="1"/>
    <col min="11782" max="11783" width="10.3333333333333" customWidth="1"/>
    <col min="11784" max="11784" width="9.21904761904762" customWidth="1"/>
    <col min="11785" max="11785" width="10.3333333333333" customWidth="1"/>
    <col min="11786" max="11786" width="11" customWidth="1"/>
    <col min="11787" max="11787" width="5" customWidth="1"/>
    <col min="12033" max="12033" width="14.552380952381" customWidth="1"/>
    <col min="12034" max="12034" width="8.66666666666667" customWidth="1"/>
    <col min="12035" max="12035" width="5.1047619047619" customWidth="1"/>
    <col min="12036" max="12036" width="6.88571428571429" customWidth="1"/>
    <col min="12037" max="12037" width="9.55238095238095" customWidth="1"/>
    <col min="12038" max="12039" width="10.3333333333333" customWidth="1"/>
    <col min="12040" max="12040" width="9.21904761904762" customWidth="1"/>
    <col min="12041" max="12041" width="10.3333333333333" customWidth="1"/>
    <col min="12042" max="12042" width="11" customWidth="1"/>
    <col min="12043" max="12043" width="5" customWidth="1"/>
    <col min="12289" max="12289" width="14.552380952381" customWidth="1"/>
    <col min="12290" max="12290" width="8.66666666666667" customWidth="1"/>
    <col min="12291" max="12291" width="5.1047619047619" customWidth="1"/>
    <col min="12292" max="12292" width="6.88571428571429" customWidth="1"/>
    <col min="12293" max="12293" width="9.55238095238095" customWidth="1"/>
    <col min="12294" max="12295" width="10.3333333333333" customWidth="1"/>
    <col min="12296" max="12296" width="9.21904761904762" customWidth="1"/>
    <col min="12297" max="12297" width="10.3333333333333" customWidth="1"/>
    <col min="12298" max="12298" width="11" customWidth="1"/>
    <col min="12299" max="12299" width="5" customWidth="1"/>
    <col min="12545" max="12545" width="14.552380952381" customWidth="1"/>
    <col min="12546" max="12546" width="8.66666666666667" customWidth="1"/>
    <col min="12547" max="12547" width="5.1047619047619" customWidth="1"/>
    <col min="12548" max="12548" width="6.88571428571429" customWidth="1"/>
    <col min="12549" max="12549" width="9.55238095238095" customWidth="1"/>
    <col min="12550" max="12551" width="10.3333333333333" customWidth="1"/>
    <col min="12552" max="12552" width="9.21904761904762" customWidth="1"/>
    <col min="12553" max="12553" width="10.3333333333333" customWidth="1"/>
    <col min="12554" max="12554" width="11" customWidth="1"/>
    <col min="12555" max="12555" width="5" customWidth="1"/>
    <col min="12801" max="12801" width="14.552380952381" customWidth="1"/>
    <col min="12802" max="12802" width="8.66666666666667" customWidth="1"/>
    <col min="12803" max="12803" width="5.1047619047619" customWidth="1"/>
    <col min="12804" max="12804" width="6.88571428571429" customWidth="1"/>
    <col min="12805" max="12805" width="9.55238095238095" customWidth="1"/>
    <col min="12806" max="12807" width="10.3333333333333" customWidth="1"/>
    <col min="12808" max="12808" width="9.21904761904762" customWidth="1"/>
    <col min="12809" max="12809" width="10.3333333333333" customWidth="1"/>
    <col min="12810" max="12810" width="11" customWidth="1"/>
    <col min="12811" max="12811" width="5" customWidth="1"/>
    <col min="13057" max="13057" width="14.552380952381" customWidth="1"/>
    <col min="13058" max="13058" width="8.66666666666667" customWidth="1"/>
    <col min="13059" max="13059" width="5.1047619047619" customWidth="1"/>
    <col min="13060" max="13060" width="6.88571428571429" customWidth="1"/>
    <col min="13061" max="13061" width="9.55238095238095" customWidth="1"/>
    <col min="13062" max="13063" width="10.3333333333333" customWidth="1"/>
    <col min="13064" max="13064" width="9.21904761904762" customWidth="1"/>
    <col min="13065" max="13065" width="10.3333333333333" customWidth="1"/>
    <col min="13066" max="13066" width="11" customWidth="1"/>
    <col min="13067" max="13067" width="5" customWidth="1"/>
    <col min="13313" max="13313" width="14.552380952381" customWidth="1"/>
    <col min="13314" max="13314" width="8.66666666666667" customWidth="1"/>
    <col min="13315" max="13315" width="5.1047619047619" customWidth="1"/>
    <col min="13316" max="13316" width="6.88571428571429" customWidth="1"/>
    <col min="13317" max="13317" width="9.55238095238095" customWidth="1"/>
    <col min="13318" max="13319" width="10.3333333333333" customWidth="1"/>
    <col min="13320" max="13320" width="9.21904761904762" customWidth="1"/>
    <col min="13321" max="13321" width="10.3333333333333" customWidth="1"/>
    <col min="13322" max="13322" width="11" customWidth="1"/>
    <col min="13323" max="13323" width="5" customWidth="1"/>
    <col min="13569" max="13569" width="14.552380952381" customWidth="1"/>
    <col min="13570" max="13570" width="8.66666666666667" customWidth="1"/>
    <col min="13571" max="13571" width="5.1047619047619" customWidth="1"/>
    <col min="13572" max="13572" width="6.88571428571429" customWidth="1"/>
    <col min="13573" max="13573" width="9.55238095238095" customWidth="1"/>
    <col min="13574" max="13575" width="10.3333333333333" customWidth="1"/>
    <col min="13576" max="13576" width="9.21904761904762" customWidth="1"/>
    <col min="13577" max="13577" width="10.3333333333333" customWidth="1"/>
    <col min="13578" max="13578" width="11" customWidth="1"/>
    <col min="13579" max="13579" width="5" customWidth="1"/>
    <col min="13825" max="13825" width="14.552380952381" customWidth="1"/>
    <col min="13826" max="13826" width="8.66666666666667" customWidth="1"/>
    <col min="13827" max="13827" width="5.1047619047619" customWidth="1"/>
    <col min="13828" max="13828" width="6.88571428571429" customWidth="1"/>
    <col min="13829" max="13829" width="9.55238095238095" customWidth="1"/>
    <col min="13830" max="13831" width="10.3333333333333" customWidth="1"/>
    <col min="13832" max="13832" width="9.21904761904762" customWidth="1"/>
    <col min="13833" max="13833" width="10.3333333333333" customWidth="1"/>
    <col min="13834" max="13834" width="11" customWidth="1"/>
    <col min="13835" max="13835" width="5" customWidth="1"/>
    <col min="14081" max="14081" width="14.552380952381" customWidth="1"/>
    <col min="14082" max="14082" width="8.66666666666667" customWidth="1"/>
    <col min="14083" max="14083" width="5.1047619047619" customWidth="1"/>
    <col min="14084" max="14084" width="6.88571428571429" customWidth="1"/>
    <col min="14085" max="14085" width="9.55238095238095" customWidth="1"/>
    <col min="14086" max="14087" width="10.3333333333333" customWidth="1"/>
    <col min="14088" max="14088" width="9.21904761904762" customWidth="1"/>
    <col min="14089" max="14089" width="10.3333333333333" customWidth="1"/>
    <col min="14090" max="14090" width="11" customWidth="1"/>
    <col min="14091" max="14091" width="5" customWidth="1"/>
    <col min="14337" max="14337" width="14.552380952381" customWidth="1"/>
    <col min="14338" max="14338" width="8.66666666666667" customWidth="1"/>
    <col min="14339" max="14339" width="5.1047619047619" customWidth="1"/>
    <col min="14340" max="14340" width="6.88571428571429" customWidth="1"/>
    <col min="14341" max="14341" width="9.55238095238095" customWidth="1"/>
    <col min="14342" max="14343" width="10.3333333333333" customWidth="1"/>
    <col min="14344" max="14344" width="9.21904761904762" customWidth="1"/>
    <col min="14345" max="14345" width="10.3333333333333" customWidth="1"/>
    <col min="14346" max="14346" width="11" customWidth="1"/>
    <col min="14347" max="14347" width="5" customWidth="1"/>
    <col min="14593" max="14593" width="14.552380952381" customWidth="1"/>
    <col min="14594" max="14594" width="8.66666666666667" customWidth="1"/>
    <col min="14595" max="14595" width="5.1047619047619" customWidth="1"/>
    <col min="14596" max="14596" width="6.88571428571429" customWidth="1"/>
    <col min="14597" max="14597" width="9.55238095238095" customWidth="1"/>
    <col min="14598" max="14599" width="10.3333333333333" customWidth="1"/>
    <col min="14600" max="14600" width="9.21904761904762" customWidth="1"/>
    <col min="14601" max="14601" width="10.3333333333333" customWidth="1"/>
    <col min="14602" max="14602" width="11" customWidth="1"/>
    <col min="14603" max="14603" width="5" customWidth="1"/>
    <col min="14849" max="14849" width="14.552380952381" customWidth="1"/>
    <col min="14850" max="14850" width="8.66666666666667" customWidth="1"/>
    <col min="14851" max="14851" width="5.1047619047619" customWidth="1"/>
    <col min="14852" max="14852" width="6.88571428571429" customWidth="1"/>
    <col min="14853" max="14853" width="9.55238095238095" customWidth="1"/>
    <col min="14854" max="14855" width="10.3333333333333" customWidth="1"/>
    <col min="14856" max="14856" width="9.21904761904762" customWidth="1"/>
    <col min="14857" max="14857" width="10.3333333333333" customWidth="1"/>
    <col min="14858" max="14858" width="11" customWidth="1"/>
    <col min="14859" max="14859" width="5" customWidth="1"/>
    <col min="15105" max="15105" width="14.552380952381" customWidth="1"/>
    <col min="15106" max="15106" width="8.66666666666667" customWidth="1"/>
    <col min="15107" max="15107" width="5.1047619047619" customWidth="1"/>
    <col min="15108" max="15108" width="6.88571428571429" customWidth="1"/>
    <col min="15109" max="15109" width="9.55238095238095" customWidth="1"/>
    <col min="15110" max="15111" width="10.3333333333333" customWidth="1"/>
    <col min="15112" max="15112" width="9.21904761904762" customWidth="1"/>
    <col min="15113" max="15113" width="10.3333333333333" customWidth="1"/>
    <col min="15114" max="15114" width="11" customWidth="1"/>
    <col min="15115" max="15115" width="5" customWidth="1"/>
    <col min="15361" max="15361" width="14.552380952381" customWidth="1"/>
    <col min="15362" max="15362" width="8.66666666666667" customWidth="1"/>
    <col min="15363" max="15363" width="5.1047619047619" customWidth="1"/>
    <col min="15364" max="15364" width="6.88571428571429" customWidth="1"/>
    <col min="15365" max="15365" width="9.55238095238095" customWidth="1"/>
    <col min="15366" max="15367" width="10.3333333333333" customWidth="1"/>
    <col min="15368" max="15368" width="9.21904761904762" customWidth="1"/>
    <col min="15369" max="15369" width="10.3333333333333" customWidth="1"/>
    <col min="15370" max="15370" width="11" customWidth="1"/>
    <col min="15371" max="15371" width="5" customWidth="1"/>
    <col min="15617" max="15617" width="14.552380952381" customWidth="1"/>
    <col min="15618" max="15618" width="8.66666666666667" customWidth="1"/>
    <col min="15619" max="15619" width="5.1047619047619" customWidth="1"/>
    <col min="15620" max="15620" width="6.88571428571429" customWidth="1"/>
    <col min="15621" max="15621" width="9.55238095238095" customWidth="1"/>
    <col min="15622" max="15623" width="10.3333333333333" customWidth="1"/>
    <col min="15624" max="15624" width="9.21904761904762" customWidth="1"/>
    <col min="15625" max="15625" width="10.3333333333333" customWidth="1"/>
    <col min="15626" max="15626" width="11" customWidth="1"/>
    <col min="15627" max="15627" width="5" customWidth="1"/>
    <col min="15873" max="15873" width="14.552380952381" customWidth="1"/>
    <col min="15874" max="15874" width="8.66666666666667" customWidth="1"/>
    <col min="15875" max="15875" width="5.1047619047619" customWidth="1"/>
    <col min="15876" max="15876" width="6.88571428571429" customWidth="1"/>
    <col min="15877" max="15877" width="9.55238095238095" customWidth="1"/>
    <col min="15878" max="15879" width="10.3333333333333" customWidth="1"/>
    <col min="15880" max="15880" width="9.21904761904762" customWidth="1"/>
    <col min="15881" max="15881" width="10.3333333333333" customWidth="1"/>
    <col min="15882" max="15882" width="11" customWidth="1"/>
    <col min="15883" max="15883" width="5" customWidth="1"/>
    <col min="16129" max="16129" width="14.552380952381" customWidth="1"/>
    <col min="16130" max="16130" width="8.66666666666667" customWidth="1"/>
    <col min="16131" max="16131" width="5.1047619047619" customWidth="1"/>
    <col min="16132" max="16132" width="6.88571428571429" customWidth="1"/>
    <col min="16133" max="16133" width="9.55238095238095" customWidth="1"/>
    <col min="16134" max="16135" width="10.3333333333333" customWidth="1"/>
    <col min="16136" max="16136" width="9.21904761904762" customWidth="1"/>
    <col min="16137" max="16137" width="10.3333333333333" customWidth="1"/>
    <col min="16138" max="16138" width="11" customWidth="1"/>
    <col min="16139" max="16139" width="5" customWidth="1"/>
  </cols>
  <sheetData>
    <row r="1" ht="43.5" customHeight="1" spans="2:12">
      <c r="B1" s="408" t="s">
        <v>332</v>
      </c>
      <c r="C1" s="409"/>
      <c r="D1" s="409"/>
      <c r="E1" s="409"/>
      <c r="F1" s="409"/>
      <c r="G1" s="409"/>
      <c r="H1" s="409"/>
      <c r="I1" s="409"/>
      <c r="J1" s="409"/>
      <c r="K1" s="409"/>
      <c r="L1" s="409"/>
    </row>
    <row r="2" ht="26.25" customHeight="1" spans="2:12">
      <c r="B2" s="410" t="s">
        <v>333</v>
      </c>
      <c r="C2" s="411"/>
      <c r="D2" s="411"/>
      <c r="E2" s="411"/>
      <c r="F2" s="411"/>
      <c r="G2" s="411"/>
      <c r="H2" s="411"/>
      <c r="I2" s="411"/>
      <c r="J2" s="411"/>
      <c r="K2" s="411"/>
      <c r="L2" s="511"/>
    </row>
    <row r="3" ht="18.75" customHeight="1" spans="2:12">
      <c r="B3" s="412" t="s">
        <v>334</v>
      </c>
      <c r="C3" s="413"/>
      <c r="D3" s="413"/>
      <c r="E3" s="413"/>
      <c r="F3" s="413"/>
      <c r="G3" s="413"/>
      <c r="H3" s="413"/>
      <c r="I3" s="413"/>
      <c r="J3" s="413"/>
      <c r="K3" s="413"/>
      <c r="L3" s="512"/>
    </row>
    <row r="4" ht="16.2" customHeight="1" spans="2:12">
      <c r="B4" s="414"/>
      <c r="C4" s="415"/>
      <c r="D4" s="415"/>
      <c r="E4" s="415"/>
      <c r="F4" s="415"/>
      <c r="G4" s="415"/>
      <c r="H4" s="415"/>
      <c r="I4" s="415"/>
      <c r="J4" s="415"/>
      <c r="K4" s="415"/>
      <c r="L4" s="513"/>
    </row>
    <row r="5" s="406" customFormat="1" customHeight="1" spans="2:12">
      <c r="B5" s="416" t="s">
        <v>335</v>
      </c>
      <c r="C5" s="417"/>
      <c r="D5" s="417"/>
      <c r="E5" s="418" t="s">
        <v>16</v>
      </c>
      <c r="F5" s="417"/>
      <c r="G5" s="417"/>
      <c r="H5" s="419" t="s">
        <v>336</v>
      </c>
      <c r="I5" s="425"/>
      <c r="J5" s="425"/>
      <c r="K5" s="425"/>
      <c r="L5" s="514"/>
    </row>
    <row r="6" customHeight="1" spans="2:12">
      <c r="B6" s="416" t="s">
        <v>337</v>
      </c>
      <c r="C6" s="420"/>
      <c r="D6" s="420"/>
      <c r="E6" s="420"/>
      <c r="F6" s="420"/>
      <c r="G6" s="419" t="s">
        <v>338</v>
      </c>
      <c r="H6" s="419"/>
      <c r="I6" s="425"/>
      <c r="J6" s="425"/>
      <c r="K6" s="425"/>
      <c r="L6" s="514"/>
    </row>
    <row r="7" customHeight="1" spans="2:15">
      <c r="B7" s="416" t="s">
        <v>339</v>
      </c>
      <c r="C7" s="421"/>
      <c r="D7" s="421"/>
      <c r="E7" s="422"/>
      <c r="F7" s="423"/>
      <c r="G7" s="419" t="s">
        <v>340</v>
      </c>
      <c r="H7" s="419"/>
      <c r="I7" s="421"/>
      <c r="J7" s="421"/>
      <c r="K7" s="515"/>
      <c r="L7" s="516"/>
      <c r="M7" s="419"/>
      <c r="N7" s="517"/>
      <c r="O7" s="517"/>
    </row>
    <row r="8" customHeight="1" spans="2:12">
      <c r="B8" s="416" t="s">
        <v>341</v>
      </c>
      <c r="C8" s="424"/>
      <c r="D8" s="424"/>
      <c r="E8" s="418" t="s">
        <v>342</v>
      </c>
      <c r="F8" s="425"/>
      <c r="G8" s="419" t="s">
        <v>343</v>
      </c>
      <c r="H8" s="419"/>
      <c r="I8" s="421"/>
      <c r="J8" s="421"/>
      <c r="K8" s="515"/>
      <c r="L8" s="516"/>
    </row>
    <row r="9" customHeight="1" spans="2:12">
      <c r="B9" s="416" t="s">
        <v>19</v>
      </c>
      <c r="C9" s="421"/>
      <c r="D9" s="421"/>
      <c r="E9" s="418"/>
      <c r="F9" s="426"/>
      <c r="G9" s="419"/>
      <c r="H9" s="419"/>
      <c r="I9" s="515"/>
      <c r="J9" s="515"/>
      <c r="K9" s="515"/>
      <c r="L9" s="516"/>
    </row>
    <row r="10" spans="2:12">
      <c r="B10" s="416"/>
      <c r="C10" s="427"/>
      <c r="D10" s="427"/>
      <c r="E10" s="427"/>
      <c r="F10" s="427"/>
      <c r="G10" s="419"/>
      <c r="H10" s="419"/>
      <c r="I10" s="427"/>
      <c r="J10" s="427"/>
      <c r="K10" s="427"/>
      <c r="L10" s="516"/>
    </row>
    <row r="11" s="407" customFormat="1" ht="90.6" customHeight="1" spans="2:12">
      <c r="B11" s="428" t="s">
        <v>344</v>
      </c>
      <c r="C11" s="429"/>
      <c r="D11" s="430"/>
      <c r="E11" s="430"/>
      <c r="F11" s="430"/>
      <c r="G11" s="430"/>
      <c r="H11" s="430"/>
      <c r="I11" s="430"/>
      <c r="J11" s="430"/>
      <c r="K11" s="518"/>
      <c r="L11" s="519"/>
    </row>
    <row r="12" s="407" customFormat="1" customHeight="1" spans="2:12">
      <c r="B12" s="416"/>
      <c r="C12" s="427"/>
      <c r="D12" s="427"/>
      <c r="E12" s="427"/>
      <c r="F12" s="427"/>
      <c r="G12" s="427"/>
      <c r="H12" s="427"/>
      <c r="I12" s="427"/>
      <c r="J12" s="427"/>
      <c r="K12" s="427"/>
      <c r="L12" s="516"/>
    </row>
    <row r="13" ht="24.9" customHeight="1" spans="2:12">
      <c r="B13" s="431" t="s">
        <v>345</v>
      </c>
      <c r="C13" s="432"/>
      <c r="D13" s="432"/>
      <c r="E13" s="432"/>
      <c r="F13" s="432"/>
      <c r="G13" s="433"/>
      <c r="H13" s="433"/>
      <c r="I13" s="433"/>
      <c r="J13" s="433"/>
      <c r="K13" s="433"/>
      <c r="L13" s="520"/>
    </row>
    <row r="14" ht="33.6" customHeight="1" spans="2:12">
      <c r="B14" s="434" t="s">
        <v>346</v>
      </c>
      <c r="C14" s="435"/>
      <c r="D14" s="436" t="s">
        <v>347</v>
      </c>
      <c r="E14" s="436" t="s">
        <v>348</v>
      </c>
      <c r="F14" s="436" t="s">
        <v>349</v>
      </c>
      <c r="G14" s="436" t="s">
        <v>350</v>
      </c>
      <c r="H14" s="436" t="s">
        <v>351</v>
      </c>
      <c r="I14" s="436" t="s">
        <v>352</v>
      </c>
      <c r="J14" s="436" t="s">
        <v>221</v>
      </c>
      <c r="K14" s="436" t="s">
        <v>353</v>
      </c>
      <c r="L14" s="521"/>
    </row>
    <row r="15" ht="24" customHeight="1" spans="2:12">
      <c r="B15" s="414"/>
      <c r="C15" s="415"/>
      <c r="D15" s="415"/>
      <c r="E15" s="415"/>
      <c r="F15" s="415"/>
      <c r="L15" s="521"/>
    </row>
    <row r="16" ht="26.25" customHeight="1" spans="2:12">
      <c r="B16" s="437" t="s">
        <v>354</v>
      </c>
      <c r="C16" s="438"/>
      <c r="D16" s="439"/>
      <c r="E16" s="440"/>
      <c r="F16" s="441" t="s">
        <v>355</v>
      </c>
      <c r="G16" s="441"/>
      <c r="H16" s="440"/>
      <c r="I16" s="440"/>
      <c r="J16" s="440"/>
      <c r="K16" s="440"/>
      <c r="L16" s="522"/>
    </row>
    <row r="17" ht="3" customHeight="1" spans="2:12">
      <c r="B17" s="442"/>
      <c r="C17" s="443"/>
      <c r="D17" s="444"/>
      <c r="E17" s="440"/>
      <c r="F17" s="440"/>
      <c r="G17" s="440"/>
      <c r="H17" s="440"/>
      <c r="I17" s="440"/>
      <c r="J17" s="440"/>
      <c r="K17" s="440"/>
      <c r="L17" s="522"/>
    </row>
    <row r="18" ht="28.5" customHeight="1" spans="2:12">
      <c r="B18" s="437" t="s">
        <v>356</v>
      </c>
      <c r="C18" s="438"/>
      <c r="D18" s="438"/>
      <c r="E18" s="440"/>
      <c r="F18" s="445"/>
      <c r="G18" s="440"/>
      <c r="H18" s="440"/>
      <c r="I18" s="440"/>
      <c r="J18" s="440"/>
      <c r="K18" s="440"/>
      <c r="L18" s="522"/>
    </row>
    <row r="19" ht="20.1" customHeight="1" spans="2:12">
      <c r="B19" s="446"/>
      <c r="C19" s="114"/>
      <c r="D19" s="114"/>
      <c r="E19" s="447"/>
      <c r="F19" s="440"/>
      <c r="G19" s="448"/>
      <c r="H19" s="449"/>
      <c r="I19" s="449"/>
      <c r="J19" s="449"/>
      <c r="K19" s="449"/>
      <c r="L19" s="523"/>
    </row>
    <row r="20" ht="3" customHeight="1" spans="2:12">
      <c r="B20" s="416"/>
      <c r="C20" s="450"/>
      <c r="D20" s="450"/>
      <c r="E20" s="450"/>
      <c r="F20" s="450"/>
      <c r="G20" s="451"/>
      <c r="H20" s="451"/>
      <c r="I20" s="524"/>
      <c r="J20" s="525"/>
      <c r="K20" s="525"/>
      <c r="L20" s="526"/>
    </row>
    <row r="21" ht="24.9" customHeight="1" spans="2:12">
      <c r="B21" s="452" t="s">
        <v>357</v>
      </c>
      <c r="C21" s="453"/>
      <c r="D21" s="453"/>
      <c r="E21" s="453"/>
      <c r="F21" s="453"/>
      <c r="G21" s="453"/>
      <c r="H21" s="453"/>
      <c r="I21" s="453"/>
      <c r="J21" s="453"/>
      <c r="K21" s="453"/>
      <c r="L21" s="527"/>
    </row>
    <row r="22" ht="3.6" customHeight="1" spans="2:12">
      <c r="B22" s="414"/>
      <c r="C22" s="415"/>
      <c r="D22" s="415"/>
      <c r="E22" s="415"/>
      <c r="F22" s="415"/>
      <c r="G22" s="415"/>
      <c r="H22" s="415"/>
      <c r="I22" s="415"/>
      <c r="J22" s="415"/>
      <c r="K22" s="415"/>
      <c r="L22" s="513"/>
    </row>
    <row r="23" ht="15.75" spans="2:12">
      <c r="B23" s="454"/>
      <c r="C23" s="455"/>
      <c r="D23" s="455"/>
      <c r="E23" s="455"/>
      <c r="F23" s="455"/>
      <c r="G23" s="455"/>
      <c r="H23" s="455"/>
      <c r="I23" s="455"/>
      <c r="J23" s="455"/>
      <c r="K23" s="455"/>
      <c r="L23" s="528"/>
    </row>
    <row r="24" ht="15.75" spans="2:12">
      <c r="B24" s="454"/>
      <c r="C24" s="455"/>
      <c r="D24" s="455"/>
      <c r="E24" s="455"/>
      <c r="F24" s="455"/>
      <c r="G24" s="455"/>
      <c r="H24" s="455"/>
      <c r="I24" s="455"/>
      <c r="J24" s="455"/>
      <c r="K24" s="455"/>
      <c r="L24" s="529"/>
    </row>
    <row r="25" ht="15.75" spans="2:12">
      <c r="B25" s="454"/>
      <c r="C25" s="455"/>
      <c r="D25" s="455"/>
      <c r="E25" s="455"/>
      <c r="F25" s="455"/>
      <c r="G25" s="455"/>
      <c r="H25" s="455"/>
      <c r="I25" s="455"/>
      <c r="J25" s="455"/>
      <c r="K25" s="455"/>
      <c r="L25" s="529"/>
    </row>
    <row r="26" ht="15.75" spans="2:12">
      <c r="B26" s="454"/>
      <c r="C26" s="455"/>
      <c r="D26" s="455"/>
      <c r="E26" s="455"/>
      <c r="F26" s="455"/>
      <c r="G26" s="455"/>
      <c r="H26" s="455"/>
      <c r="I26" s="455"/>
      <c r="J26" s="455"/>
      <c r="K26" s="455"/>
      <c r="L26" s="529"/>
    </row>
    <row r="27" ht="15.75" spans="2:12">
      <c r="B27" s="454"/>
      <c r="C27" s="455"/>
      <c r="D27" s="455"/>
      <c r="E27" s="455"/>
      <c r="F27" s="455"/>
      <c r="G27" s="455"/>
      <c r="H27" s="455"/>
      <c r="I27" s="455"/>
      <c r="J27" s="455"/>
      <c r="K27" s="455"/>
      <c r="L27" s="529"/>
    </row>
    <row r="28" ht="15.75" spans="2:12">
      <c r="B28" s="454"/>
      <c r="C28" s="455"/>
      <c r="D28" s="455"/>
      <c r="E28" s="455"/>
      <c r="F28" s="455"/>
      <c r="G28" s="455"/>
      <c r="H28" s="455"/>
      <c r="I28" s="455"/>
      <c r="J28" s="455"/>
      <c r="K28" s="455"/>
      <c r="L28" s="530"/>
    </row>
    <row r="29" s="407" customFormat="1" customHeight="1" spans="2:12">
      <c r="B29" s="416"/>
      <c r="C29" s="427"/>
      <c r="D29" s="427"/>
      <c r="E29" s="427"/>
      <c r="F29" s="427"/>
      <c r="G29" s="427"/>
      <c r="H29" s="427"/>
      <c r="I29" s="427"/>
      <c r="J29" s="427"/>
      <c r="K29" s="427"/>
      <c r="L29" s="516"/>
    </row>
    <row r="30" s="407" customFormat="1" customHeight="1" spans="2:12">
      <c r="B30" s="416"/>
      <c r="C30" s="427"/>
      <c r="D30" s="427"/>
      <c r="E30" s="427"/>
      <c r="F30" s="427"/>
      <c r="G30" s="427"/>
      <c r="H30" s="427"/>
      <c r="I30" s="427"/>
      <c r="J30" s="427"/>
      <c r="K30" s="427"/>
      <c r="L30" s="516"/>
    </row>
    <row r="31" ht="20.1" customHeight="1" spans="2:12">
      <c r="B31" s="456" t="s">
        <v>358</v>
      </c>
      <c r="C31" s="457"/>
      <c r="D31" s="457"/>
      <c r="E31" s="457"/>
      <c r="F31" s="457"/>
      <c r="G31" s="457"/>
      <c r="H31" s="457"/>
      <c r="I31" s="457"/>
      <c r="J31" s="457"/>
      <c r="K31" s="457"/>
      <c r="L31" s="531"/>
    </row>
    <row r="32" ht="20.1" customHeight="1" spans="2:12">
      <c r="B32" s="458"/>
      <c r="C32" s="459"/>
      <c r="D32" s="459"/>
      <c r="E32" s="459"/>
      <c r="F32" s="459"/>
      <c r="G32" s="459"/>
      <c r="H32" s="459"/>
      <c r="I32" s="459"/>
      <c r="J32" s="459"/>
      <c r="K32" s="459"/>
      <c r="L32" s="532"/>
    </row>
    <row r="33" ht="20.1" customHeight="1" spans="2:12">
      <c r="B33" s="460" t="s">
        <v>359</v>
      </c>
      <c r="C33" s="461"/>
      <c r="D33" s="461"/>
      <c r="E33" s="462"/>
      <c r="F33" s="461" t="s">
        <v>354</v>
      </c>
      <c r="G33" s="461"/>
      <c r="H33" s="461"/>
      <c r="I33" s="533" t="s">
        <v>355</v>
      </c>
      <c r="J33" s="534"/>
      <c r="K33" s="535"/>
      <c r="L33" s="536"/>
    </row>
    <row r="34" ht="20.1" customHeight="1" spans="2:12">
      <c r="B34" s="460"/>
      <c r="C34" s="461"/>
      <c r="D34" s="461"/>
      <c r="E34" s="463"/>
      <c r="F34" s="461"/>
      <c r="G34" s="461"/>
      <c r="H34" s="461"/>
      <c r="I34" s="535"/>
      <c r="J34" s="535"/>
      <c r="K34" s="535"/>
      <c r="L34" s="536"/>
    </row>
    <row r="35" ht="25.2" customHeight="1" spans="2:12">
      <c r="B35" s="416" t="s">
        <v>360</v>
      </c>
      <c r="C35" s="419"/>
      <c r="D35" s="464" t="s">
        <v>361</v>
      </c>
      <c r="E35" s="464" t="s">
        <v>362</v>
      </c>
      <c r="F35" s="464" t="s">
        <v>363</v>
      </c>
      <c r="G35" s="464" t="s">
        <v>364</v>
      </c>
      <c r="H35" s="464" t="s">
        <v>365</v>
      </c>
      <c r="I35" s="464" t="s">
        <v>366</v>
      </c>
      <c r="J35" s="464" t="s">
        <v>367</v>
      </c>
      <c r="K35" s="464" t="s">
        <v>368</v>
      </c>
      <c r="L35" s="537"/>
    </row>
    <row r="36" ht="14.4" customHeight="1" spans="2:12">
      <c r="B36" s="416"/>
      <c r="C36" s="419"/>
      <c r="D36" s="465"/>
      <c r="E36" s="465"/>
      <c r="F36" s="465"/>
      <c r="G36" s="465"/>
      <c r="H36" s="465"/>
      <c r="I36" s="465"/>
      <c r="J36" s="465"/>
      <c r="K36" s="465"/>
      <c r="L36" s="537"/>
    </row>
    <row r="37" ht="17.1" customHeight="1" spans="2:12">
      <c r="B37" s="466"/>
      <c r="C37" s="448"/>
      <c r="D37" s="467" t="s">
        <v>369</v>
      </c>
      <c r="E37" s="468"/>
      <c r="F37" s="468"/>
      <c r="G37" s="469"/>
      <c r="H37" s="470"/>
      <c r="I37" s="467" t="s">
        <v>370</v>
      </c>
      <c r="K37" s="445"/>
      <c r="L37" s="538"/>
    </row>
    <row r="38" spans="2:12">
      <c r="B38" s="416"/>
      <c r="C38" s="471"/>
      <c r="D38" s="472"/>
      <c r="E38" s="472"/>
      <c r="F38" s="472"/>
      <c r="G38" s="472"/>
      <c r="H38" s="419"/>
      <c r="I38" s="419"/>
      <c r="J38" s="539"/>
      <c r="K38" s="539"/>
      <c r="L38" s="540"/>
    </row>
    <row r="39" ht="3" customHeight="1" spans="2:12">
      <c r="B39" s="416"/>
      <c r="C39" s="450"/>
      <c r="D39" s="450"/>
      <c r="E39" s="450"/>
      <c r="F39" s="450"/>
      <c r="G39" s="451"/>
      <c r="H39" s="451"/>
      <c r="I39" s="524"/>
      <c r="J39" s="525"/>
      <c r="K39" s="525"/>
      <c r="L39" s="526"/>
    </row>
    <row r="40" ht="24.9" customHeight="1" spans="2:12">
      <c r="B40" s="452" t="s">
        <v>371</v>
      </c>
      <c r="C40" s="453"/>
      <c r="D40" s="453"/>
      <c r="E40" s="453"/>
      <c r="F40" s="453"/>
      <c r="G40" s="453"/>
      <c r="H40" s="453"/>
      <c r="I40" s="453"/>
      <c r="J40" s="453"/>
      <c r="K40" s="453"/>
      <c r="L40" s="527"/>
    </row>
    <row r="41" ht="3" customHeight="1" spans="2:12">
      <c r="B41" s="414"/>
      <c r="C41" s="415"/>
      <c r="D41" s="415"/>
      <c r="E41" s="415"/>
      <c r="F41" s="415"/>
      <c r="G41" s="415"/>
      <c r="H41" s="415"/>
      <c r="I41" s="415"/>
      <c r="J41" s="415"/>
      <c r="K41" s="415"/>
      <c r="L41" s="513"/>
    </row>
    <row r="42" ht="18" customHeight="1" spans="2:12">
      <c r="B42" s="414" t="s">
        <v>372</v>
      </c>
      <c r="C42" s="415" t="s">
        <v>373</v>
      </c>
      <c r="D42" s="415" t="s">
        <v>374</v>
      </c>
      <c r="E42" s="415"/>
      <c r="F42" s="473" t="s">
        <v>375</v>
      </c>
      <c r="G42" s="473"/>
      <c r="H42" s="415"/>
      <c r="I42" s="415"/>
      <c r="J42" s="415"/>
      <c r="K42" s="415"/>
      <c r="L42" s="513"/>
    </row>
    <row r="43" ht="16.2" customHeight="1" spans="2:12">
      <c r="B43" s="474"/>
      <c r="C43" s="475"/>
      <c r="D43" s="475"/>
      <c r="E43" s="476"/>
      <c r="F43" s="455"/>
      <c r="G43" s="455"/>
      <c r="H43" s="455"/>
      <c r="I43" s="455"/>
      <c r="J43" s="455"/>
      <c r="K43" s="455"/>
      <c r="L43" s="528"/>
    </row>
    <row r="44" spans="2:12">
      <c r="B44" s="477"/>
      <c r="C44" s="478"/>
      <c r="D44" s="478"/>
      <c r="E44" s="476"/>
      <c r="F44" s="455"/>
      <c r="G44" s="455"/>
      <c r="H44" s="455"/>
      <c r="I44" s="455"/>
      <c r="J44" s="455"/>
      <c r="K44" s="455"/>
      <c r="L44" s="529"/>
    </row>
    <row r="45" spans="2:12">
      <c r="B45" s="479"/>
      <c r="C45" s="476"/>
      <c r="D45" s="476"/>
      <c r="E45" s="476"/>
      <c r="F45" s="455"/>
      <c r="G45" s="455"/>
      <c r="H45" s="455"/>
      <c r="I45" s="455"/>
      <c r="J45" s="455"/>
      <c r="K45" s="455"/>
      <c r="L45" s="529"/>
    </row>
    <row r="46" spans="2:12">
      <c r="B46" s="480" t="s">
        <v>376</v>
      </c>
      <c r="C46" s="481"/>
      <c r="D46" s="481"/>
      <c r="E46" s="476"/>
      <c r="F46" s="455"/>
      <c r="G46" s="455"/>
      <c r="H46" s="455"/>
      <c r="I46" s="455"/>
      <c r="J46" s="455"/>
      <c r="K46" s="455"/>
      <c r="L46" s="529"/>
    </row>
    <row r="47" spans="2:12">
      <c r="B47" s="482" t="s">
        <v>377</v>
      </c>
      <c r="C47" s="483" t="s">
        <v>378</v>
      </c>
      <c r="D47" s="484" t="s">
        <v>379</v>
      </c>
      <c r="E47" s="476"/>
      <c r="F47" s="455"/>
      <c r="G47" s="455"/>
      <c r="H47" s="455"/>
      <c r="I47" s="455"/>
      <c r="J47" s="455"/>
      <c r="K47" s="455"/>
      <c r="L47" s="529"/>
    </row>
    <row r="48" spans="2:12">
      <c r="B48" s="485"/>
      <c r="C48" s="486"/>
      <c r="D48" s="487"/>
      <c r="E48" s="476"/>
      <c r="F48" s="455"/>
      <c r="G48" s="455"/>
      <c r="H48" s="455"/>
      <c r="I48" s="455"/>
      <c r="J48" s="455"/>
      <c r="K48" s="455"/>
      <c r="L48" s="529"/>
    </row>
    <row r="49" spans="2:12">
      <c r="B49" s="479"/>
      <c r="C49" s="476"/>
      <c r="D49" s="476"/>
      <c r="E49" s="476"/>
      <c r="F49" s="455"/>
      <c r="G49" s="455"/>
      <c r="H49" s="455"/>
      <c r="I49" s="455"/>
      <c r="J49" s="455"/>
      <c r="K49" s="455"/>
      <c r="L49" s="530"/>
    </row>
    <row r="50" s="407" customFormat="1" customHeight="1" spans="2:12">
      <c r="B50" s="488"/>
      <c r="C50" s="489"/>
      <c r="D50" s="489"/>
      <c r="E50" s="489"/>
      <c r="F50" s="489"/>
      <c r="G50" s="489"/>
      <c r="H50" s="489"/>
      <c r="I50" s="489"/>
      <c r="J50" s="489"/>
      <c r="K50" s="489"/>
      <c r="L50" s="541"/>
    </row>
    <row r="51" ht="20.1" customHeight="1" spans="2:12">
      <c r="B51" s="490" t="s">
        <v>380</v>
      </c>
      <c r="C51" s="491"/>
      <c r="D51" s="491"/>
      <c r="E51" s="491"/>
      <c r="F51" s="491"/>
      <c r="G51" s="490" t="s">
        <v>381</v>
      </c>
      <c r="H51" s="491"/>
      <c r="I51" s="491"/>
      <c r="J51" s="491"/>
      <c r="K51" s="491"/>
      <c r="L51" s="542"/>
    </row>
    <row r="52" ht="17.4" customHeight="1" spans="2:12">
      <c r="B52" s="492"/>
      <c r="C52" s="493"/>
      <c r="D52" s="493"/>
      <c r="E52" s="493"/>
      <c r="F52" s="494"/>
      <c r="G52" s="495"/>
      <c r="H52" s="496"/>
      <c r="I52" s="496"/>
      <c r="J52" s="496"/>
      <c r="K52" s="496"/>
      <c r="L52" s="543"/>
    </row>
    <row r="53" ht="17.4" customHeight="1" spans="2:12">
      <c r="B53" s="497"/>
      <c r="C53" s="498"/>
      <c r="D53" s="498"/>
      <c r="E53" s="498"/>
      <c r="F53" s="499"/>
      <c r="G53" s="500"/>
      <c r="H53" s="501"/>
      <c r="I53" s="501"/>
      <c r="J53" s="501"/>
      <c r="K53" s="501"/>
      <c r="L53" s="544"/>
    </row>
    <row r="54" ht="17.4" customHeight="1" spans="2:12">
      <c r="B54" s="492"/>
      <c r="C54" s="493"/>
      <c r="D54" s="493"/>
      <c r="E54" s="493"/>
      <c r="F54" s="494"/>
      <c r="G54" s="495"/>
      <c r="H54" s="496"/>
      <c r="I54" s="496"/>
      <c r="J54" s="496"/>
      <c r="K54" s="496"/>
      <c r="L54" s="543"/>
    </row>
    <row r="55" ht="17.4" customHeight="1" spans="2:12">
      <c r="B55" s="492"/>
      <c r="C55" s="493"/>
      <c r="D55" s="493"/>
      <c r="E55" s="493"/>
      <c r="F55" s="494"/>
      <c r="G55" s="500"/>
      <c r="H55" s="501"/>
      <c r="I55" s="501"/>
      <c r="J55" s="501"/>
      <c r="K55" s="501"/>
      <c r="L55" s="544"/>
    </row>
    <row r="56" ht="17.4" customHeight="1" spans="2:12">
      <c r="B56" s="492"/>
      <c r="C56" s="493"/>
      <c r="D56" s="493"/>
      <c r="E56" s="493"/>
      <c r="F56" s="494"/>
      <c r="G56" s="500"/>
      <c r="H56" s="501"/>
      <c r="I56" s="501"/>
      <c r="J56" s="501"/>
      <c r="K56" s="501"/>
      <c r="L56" s="544"/>
    </row>
    <row r="57" ht="17.4" customHeight="1" spans="2:12">
      <c r="B57" s="492"/>
      <c r="C57" s="493"/>
      <c r="D57" s="493"/>
      <c r="E57" s="493"/>
      <c r="F57" s="494"/>
      <c r="G57" s="500"/>
      <c r="H57" s="501"/>
      <c r="I57" s="501"/>
      <c r="J57" s="501"/>
      <c r="K57" s="501"/>
      <c r="L57" s="544"/>
    </row>
    <row r="58" ht="17.1" customHeight="1" spans="2:12">
      <c r="B58" s="416" t="s">
        <v>382</v>
      </c>
      <c r="C58" s="425"/>
      <c r="D58" s="425"/>
      <c r="E58" s="425"/>
      <c r="F58" s="425"/>
      <c r="G58" s="502" t="s">
        <v>382</v>
      </c>
      <c r="H58" s="503"/>
      <c r="I58" s="503"/>
      <c r="J58" s="503"/>
      <c r="K58" s="503"/>
      <c r="L58" s="545"/>
    </row>
    <row r="59" ht="15.6" customHeight="1" spans="2:12">
      <c r="B59" s="488"/>
      <c r="C59" s="504"/>
      <c r="D59" s="504"/>
      <c r="E59" s="504"/>
      <c r="F59" s="504"/>
      <c r="G59" s="505"/>
      <c r="H59" s="504"/>
      <c r="I59" s="504"/>
      <c r="J59" s="504"/>
      <c r="K59" s="504"/>
      <c r="L59" s="546"/>
    </row>
    <row r="60" spans="2:12">
      <c r="B60" s="506" t="s">
        <v>383</v>
      </c>
      <c r="C60" s="473"/>
      <c r="D60" s="473"/>
      <c r="E60" s="473"/>
      <c r="F60" s="473"/>
      <c r="G60" s="506" t="s">
        <v>384</v>
      </c>
      <c r="H60" s="473"/>
      <c r="I60" s="473"/>
      <c r="J60" s="473"/>
      <c r="K60" s="473"/>
      <c r="L60" s="547"/>
    </row>
    <row r="61" ht="20.1" customHeight="1" spans="2:16">
      <c r="B61" s="497"/>
      <c r="C61" s="498"/>
      <c r="D61" s="498"/>
      <c r="E61" s="498"/>
      <c r="F61" s="499"/>
      <c r="G61" s="507"/>
      <c r="H61" s="445"/>
      <c r="I61" s="445"/>
      <c r="J61" s="445"/>
      <c r="K61" s="548"/>
      <c r="L61" s="549"/>
      <c r="N61" s="550"/>
      <c r="O61" s="550"/>
      <c r="P61" s="550"/>
    </row>
    <row r="62" ht="20.1" customHeight="1" spans="2:12">
      <c r="B62" s="492"/>
      <c r="C62" s="493"/>
      <c r="D62" s="493"/>
      <c r="E62" s="493"/>
      <c r="F62" s="494"/>
      <c r="G62" s="507"/>
      <c r="H62" s="445"/>
      <c r="I62" s="445"/>
      <c r="J62" s="445"/>
      <c r="K62" s="548"/>
      <c r="L62" s="549"/>
    </row>
    <row r="63" ht="20.1" customHeight="1" spans="2:12">
      <c r="B63" s="508"/>
      <c r="C63" s="509"/>
      <c r="D63" s="509"/>
      <c r="E63" s="509"/>
      <c r="F63" s="510"/>
      <c r="G63" s="507"/>
      <c r="H63" s="445"/>
      <c r="I63" s="445"/>
      <c r="J63" s="445"/>
      <c r="K63" s="548"/>
      <c r="L63" s="549"/>
    </row>
    <row r="64" ht="20.1" customHeight="1" spans="2:12">
      <c r="B64" s="492"/>
      <c r="C64" s="493"/>
      <c r="D64" s="493"/>
      <c r="E64" s="493"/>
      <c r="F64" s="494"/>
      <c r="G64" s="507"/>
      <c r="H64" s="445"/>
      <c r="I64" s="445"/>
      <c r="J64" s="445"/>
      <c r="K64" s="548"/>
      <c r="L64" s="549"/>
    </row>
    <row r="65" ht="20.1" customHeight="1" spans="2:12">
      <c r="B65" s="492"/>
      <c r="C65" s="493"/>
      <c r="D65" s="493"/>
      <c r="E65" s="493"/>
      <c r="F65" s="494"/>
      <c r="G65" s="507"/>
      <c r="H65" s="445"/>
      <c r="I65" s="445"/>
      <c r="J65" s="445"/>
      <c r="K65" s="548"/>
      <c r="L65" s="549"/>
    </row>
    <row r="66" ht="17.1" customHeight="1" spans="2:12">
      <c r="B66" s="416" t="s">
        <v>385</v>
      </c>
      <c r="C66" s="425"/>
      <c r="D66" s="425"/>
      <c r="E66" s="425"/>
      <c r="F66" s="551"/>
      <c r="G66" s="552" t="s">
        <v>385</v>
      </c>
      <c r="H66" s="553"/>
      <c r="I66" s="420"/>
      <c r="J66" s="420"/>
      <c r="K66" s="420"/>
      <c r="L66" s="600"/>
    </row>
    <row r="67" ht="3" customHeight="1" spans="2:12">
      <c r="B67" s="416"/>
      <c r="C67" s="450"/>
      <c r="D67" s="450"/>
      <c r="E67" s="450"/>
      <c r="F67" s="450"/>
      <c r="G67" s="554"/>
      <c r="H67" s="451"/>
      <c r="I67" s="501"/>
      <c r="J67" s="601"/>
      <c r="K67" s="601"/>
      <c r="L67" s="602"/>
    </row>
    <row r="68" ht="20.4" customHeight="1" spans="2:12">
      <c r="B68" s="555"/>
      <c r="C68" s="556"/>
      <c r="D68" s="556"/>
      <c r="E68" s="556"/>
      <c r="F68" s="556"/>
      <c r="G68" s="557"/>
      <c r="H68" s="556"/>
      <c r="I68" s="556"/>
      <c r="J68" s="556"/>
      <c r="K68" s="556"/>
      <c r="L68" s="603"/>
    </row>
    <row r="69" ht="20.1" customHeight="1" spans="2:12">
      <c r="B69" s="490" t="s">
        <v>386</v>
      </c>
      <c r="C69" s="491"/>
      <c r="D69" s="491"/>
      <c r="E69" s="491"/>
      <c r="F69" s="491"/>
      <c r="G69" s="491"/>
      <c r="H69" s="491"/>
      <c r="I69" s="491"/>
      <c r="J69" s="491"/>
      <c r="K69" s="491"/>
      <c r="L69" s="542"/>
    </row>
    <row r="70" ht="20.1" customHeight="1" spans="2:20">
      <c r="B70" s="558"/>
      <c r="C70" s="559" t="s">
        <v>387</v>
      </c>
      <c r="D70" s="560" t="s">
        <v>388</v>
      </c>
      <c r="E70" s="561" t="s">
        <v>389</v>
      </c>
      <c r="F70" s="561" t="s">
        <v>390</v>
      </c>
      <c r="I70" s="604" t="s">
        <v>391</v>
      </c>
      <c r="J70" s="604"/>
      <c r="K70" s="570"/>
      <c r="L70" s="521"/>
      <c r="S70" s="628"/>
      <c r="T70" s="628"/>
    </row>
    <row r="71" ht="15.75" spans="2:20">
      <c r="B71" s="558"/>
      <c r="C71" s="562"/>
      <c r="D71" s="563"/>
      <c r="E71" s="563"/>
      <c r="F71" s="564"/>
      <c r="H71" s="565"/>
      <c r="I71" s="605"/>
      <c r="J71" s="605"/>
      <c r="K71" s="606"/>
      <c r="L71" s="607"/>
      <c r="S71" s="629"/>
      <c r="T71" s="629"/>
    </row>
    <row r="72" ht="19.5" spans="2:19">
      <c r="B72" s="558"/>
      <c r="C72" s="566"/>
      <c r="D72" s="566"/>
      <c r="E72" s="566"/>
      <c r="F72" s="566"/>
      <c r="H72" s="567"/>
      <c r="I72" s="608"/>
      <c r="J72" s="608"/>
      <c r="K72" s="609"/>
      <c r="L72" s="610"/>
      <c r="O72" s="611"/>
      <c r="P72" s="611"/>
      <c r="Q72" s="630"/>
      <c r="R72" s="630"/>
      <c r="S72" s="630"/>
    </row>
    <row r="73" ht="20.25" spans="2:20">
      <c r="B73" s="558"/>
      <c r="C73" s="559" t="s">
        <v>392</v>
      </c>
      <c r="D73" s="559"/>
      <c r="E73" s="559" t="s">
        <v>393</v>
      </c>
      <c r="F73" s="559"/>
      <c r="H73" s="567"/>
      <c r="I73" s="608"/>
      <c r="J73" s="608"/>
      <c r="K73" s="609"/>
      <c r="L73" s="610"/>
      <c r="O73" s="611"/>
      <c r="P73" s="611"/>
      <c r="Q73" s="611"/>
      <c r="R73" s="611"/>
      <c r="S73" s="611"/>
      <c r="T73" s="611"/>
    </row>
    <row r="74" ht="15.75" spans="2:20">
      <c r="B74" s="568"/>
      <c r="C74" s="569"/>
      <c r="D74" s="564"/>
      <c r="E74" s="569"/>
      <c r="F74" s="564"/>
      <c r="H74" s="567"/>
      <c r="I74" s="608"/>
      <c r="J74" s="608"/>
      <c r="K74" s="609"/>
      <c r="L74" s="610"/>
      <c r="O74" s="611"/>
      <c r="P74" s="611"/>
      <c r="Q74" s="611"/>
      <c r="R74" s="611"/>
      <c r="S74" s="611"/>
      <c r="T74" s="611"/>
    </row>
    <row r="75" spans="2:20">
      <c r="B75" s="568"/>
      <c r="H75" s="567"/>
      <c r="I75" s="608"/>
      <c r="J75" s="608"/>
      <c r="K75" s="609"/>
      <c r="L75" s="610"/>
      <c r="O75" s="611"/>
      <c r="P75" s="611"/>
      <c r="Q75" s="611"/>
      <c r="R75" s="611"/>
      <c r="S75" s="611"/>
      <c r="T75" s="611"/>
    </row>
    <row r="76" ht="21.6" customHeight="1" spans="2:20">
      <c r="B76" s="568"/>
      <c r="C76" s="570" t="s">
        <v>394</v>
      </c>
      <c r="D76" s="571"/>
      <c r="E76" s="571"/>
      <c r="F76" s="571"/>
      <c r="H76" s="567"/>
      <c r="I76" s="608"/>
      <c r="J76" s="608"/>
      <c r="K76" s="609"/>
      <c r="L76" s="610"/>
      <c r="O76" s="611"/>
      <c r="P76" s="611"/>
      <c r="Q76" s="611"/>
      <c r="R76" s="611"/>
      <c r="S76" s="611"/>
      <c r="T76" s="611"/>
    </row>
    <row r="77" ht="15.75" spans="2:20">
      <c r="B77" s="558"/>
      <c r="C77" s="572"/>
      <c r="D77" s="573"/>
      <c r="E77" s="572"/>
      <c r="F77" s="573"/>
      <c r="H77" s="574"/>
      <c r="I77" s="612"/>
      <c r="J77" s="612"/>
      <c r="K77" s="613"/>
      <c r="L77" s="614"/>
      <c r="O77" s="611"/>
      <c r="P77" s="611"/>
      <c r="Q77" s="611"/>
      <c r="R77" s="611"/>
      <c r="S77" s="611"/>
      <c r="T77" s="611"/>
    </row>
    <row r="78" ht="22.8" customHeight="1" spans="2:12">
      <c r="B78" s="575"/>
      <c r="C78" s="576"/>
      <c r="D78" s="576"/>
      <c r="E78" s="576"/>
      <c r="F78" s="556"/>
      <c r="G78" s="556"/>
      <c r="H78" s="556"/>
      <c r="I78" s="556"/>
      <c r="J78" s="556"/>
      <c r="K78" s="556"/>
      <c r="L78" s="603"/>
    </row>
    <row r="79" ht="31.2" customHeight="1" spans="2:12">
      <c r="B79" s="506" t="s">
        <v>395</v>
      </c>
      <c r="C79" s="473"/>
      <c r="D79" s="473"/>
      <c r="E79" s="473"/>
      <c r="F79" s="473"/>
      <c r="G79" s="473"/>
      <c r="H79" s="473"/>
      <c r="I79" s="473"/>
      <c r="J79" s="473"/>
      <c r="K79" s="473"/>
      <c r="L79" s="547"/>
    </row>
    <row r="80" ht="30" customHeight="1" spans="2:12">
      <c r="B80" s="428" t="s">
        <v>396</v>
      </c>
      <c r="C80" s="419"/>
      <c r="D80" s="577" t="s">
        <v>397</v>
      </c>
      <c r="E80" s="419"/>
      <c r="F80" s="578" t="s">
        <v>398</v>
      </c>
      <c r="G80" s="579"/>
      <c r="H80" s="579"/>
      <c r="I80" s="419" t="s">
        <v>385</v>
      </c>
      <c r="J80" s="615"/>
      <c r="K80" s="615"/>
      <c r="L80" s="616"/>
    </row>
    <row r="81" ht="24.75" customHeight="1" spans="2:12">
      <c r="B81" s="416" t="s">
        <v>399</v>
      </c>
      <c r="C81" s="425"/>
      <c r="D81" s="580"/>
      <c r="E81" s="580"/>
      <c r="F81" s="580"/>
      <c r="G81" s="580"/>
      <c r="H81" s="580"/>
      <c r="I81" s="580"/>
      <c r="J81" s="580"/>
      <c r="K81" s="580"/>
      <c r="L81" s="617"/>
    </row>
    <row r="82" ht="17.1" customHeight="1" spans="2:12">
      <c r="B82" s="466" t="s">
        <v>400</v>
      </c>
      <c r="C82" s="581"/>
      <c r="D82" s="581"/>
      <c r="E82" s="467" t="s">
        <v>401</v>
      </c>
      <c r="F82" s="582"/>
      <c r="G82" s="583" t="s">
        <v>402</v>
      </c>
      <c r="H82" s="584"/>
      <c r="I82" s="618"/>
      <c r="J82" s="618"/>
      <c r="K82" s="618"/>
      <c r="L82" s="619"/>
    </row>
    <row r="83" ht="17.1" customHeight="1" spans="2:12">
      <c r="B83" s="466" t="s">
        <v>403</v>
      </c>
      <c r="C83" s="585"/>
      <c r="D83" s="586"/>
      <c r="E83" s="586"/>
      <c r="F83" s="587" t="s">
        <v>404</v>
      </c>
      <c r="G83" s="588"/>
      <c r="H83" s="588"/>
      <c r="I83" s="620" t="s">
        <v>405</v>
      </c>
      <c r="J83" s="621"/>
      <c r="K83" s="621"/>
      <c r="L83" s="622"/>
    </row>
    <row r="84" ht="15.75" spans="2:12">
      <c r="B84" s="416"/>
      <c r="C84" s="471"/>
      <c r="D84" s="419"/>
      <c r="E84" s="419"/>
      <c r="F84" s="419"/>
      <c r="G84" s="419"/>
      <c r="H84" s="419"/>
      <c r="I84" s="419"/>
      <c r="J84" s="419"/>
      <c r="K84" s="419"/>
      <c r="L84" s="623"/>
    </row>
    <row r="85" ht="20.1" customHeight="1" spans="2:12">
      <c r="B85" s="490" t="s">
        <v>258</v>
      </c>
      <c r="C85" s="491"/>
      <c r="D85" s="491"/>
      <c r="E85" s="491"/>
      <c r="F85" s="491"/>
      <c r="G85" s="491"/>
      <c r="H85" s="491"/>
      <c r="I85" s="491"/>
      <c r="J85" s="491"/>
      <c r="K85" s="491"/>
      <c r="L85" s="542"/>
    </row>
    <row r="86" ht="20.25" customHeight="1" spans="2:12">
      <c r="B86" s="502" t="s">
        <v>406</v>
      </c>
      <c r="C86" s="589"/>
      <c r="D86" s="419"/>
      <c r="E86" s="579"/>
      <c r="F86" s="590" t="s">
        <v>407</v>
      </c>
      <c r="G86" s="590"/>
      <c r="H86" s="503"/>
      <c r="I86" s="624"/>
      <c r="J86" s="624"/>
      <c r="K86" s="624"/>
      <c r="L86" s="625"/>
    </row>
    <row r="87" s="73" customFormat="1" ht="23.25" customHeight="1" spans="2:12">
      <c r="B87" s="428" t="s">
        <v>408</v>
      </c>
      <c r="C87" s="591"/>
      <c r="D87" s="591"/>
      <c r="E87" s="592"/>
      <c r="F87" s="592"/>
      <c r="G87" s="593"/>
      <c r="H87" s="593"/>
      <c r="I87" s="593"/>
      <c r="J87" s="593" t="s">
        <v>385</v>
      </c>
      <c r="K87" s="593"/>
      <c r="L87" s="626"/>
    </row>
    <row r="88" s="73" customFormat="1" ht="15.75" spans="2:12">
      <c r="B88" s="594"/>
      <c r="C88" s="595"/>
      <c r="D88" s="595"/>
      <c r="E88" s="596"/>
      <c r="F88" s="596"/>
      <c r="G88" s="596"/>
      <c r="H88" s="596"/>
      <c r="I88" s="596"/>
      <c r="J88" s="596"/>
      <c r="K88" s="596"/>
      <c r="L88" s="627"/>
    </row>
    <row r="91" hidden="1" spans="2:4">
      <c r="B91" t="s">
        <v>409</v>
      </c>
      <c r="D91" s="597" t="s">
        <v>410</v>
      </c>
    </row>
    <row r="92" hidden="1" spans="4:4">
      <c r="D92" s="597" t="s">
        <v>411</v>
      </c>
    </row>
    <row r="93" hidden="1" spans="4:4">
      <c r="D93" s="597" t="s">
        <v>412</v>
      </c>
    </row>
    <row r="94" hidden="1"/>
    <row r="95" hidden="1" spans="2:3">
      <c r="B95" t="s">
        <v>413</v>
      </c>
      <c r="C95" s="597" t="str">
        <f>IF(ISBLANK(C8),"",C8)</f>
        <v/>
      </c>
    </row>
    <row r="96" hidden="1" spans="2:4">
      <c r="B96" t="s">
        <v>414</v>
      </c>
      <c r="C96">
        <v>1</v>
      </c>
      <c r="D96" s="598" t="str">
        <f>IF(ISBLANK(C95),"",LEFT(C95,1))</f>
        <v/>
      </c>
    </row>
    <row r="97" hidden="1" spans="3:4">
      <c r="C97">
        <v>2</v>
      </c>
      <c r="D97" s="598" t="str">
        <f>IF(ISBLANK($C$95),"",MID($C$95,C97,1))</f>
        <v/>
      </c>
    </row>
    <row r="98" hidden="1" spans="3:4">
      <c r="C98">
        <v>3</v>
      </c>
      <c r="D98" s="598" t="str">
        <f t="shared" ref="D98:D104" si="0">IF(ISBLANK($C$95),"",MID($C$95,C98,1))</f>
        <v/>
      </c>
    </row>
    <row r="99" hidden="1" spans="3:4">
      <c r="C99">
        <v>4</v>
      </c>
      <c r="D99" s="598" t="str">
        <f t="shared" si="0"/>
        <v/>
      </c>
    </row>
    <row r="100" hidden="1" spans="3:4">
      <c r="C100">
        <v>5</v>
      </c>
      <c r="D100" s="598" t="str">
        <f t="shared" si="0"/>
        <v/>
      </c>
    </row>
    <row r="101" hidden="1" spans="3:4">
      <c r="C101">
        <v>6</v>
      </c>
      <c r="D101" s="598" t="str">
        <f t="shared" si="0"/>
        <v/>
      </c>
    </row>
    <row r="102" hidden="1" spans="3:4">
      <c r="C102">
        <v>7</v>
      </c>
      <c r="D102" s="598" t="str">
        <f t="shared" si="0"/>
        <v/>
      </c>
    </row>
    <row r="103" hidden="1" spans="3:4">
      <c r="C103">
        <v>8</v>
      </c>
      <c r="D103" s="598" t="str">
        <f t="shared" si="0"/>
        <v/>
      </c>
    </row>
    <row r="104" hidden="1" spans="3:4">
      <c r="C104">
        <v>9</v>
      </c>
      <c r="D104" s="598" t="str">
        <f t="shared" si="0"/>
        <v/>
      </c>
    </row>
    <row r="105" spans="4:6">
      <c r="D105" t="s">
        <v>415</v>
      </c>
      <c r="E105" s="599"/>
      <c r="F105" t="s">
        <v>416</v>
      </c>
    </row>
    <row r="106" spans="5:6">
      <c r="E106" s="445"/>
      <c r="F106" t="s">
        <v>417</v>
      </c>
    </row>
  </sheetData>
  <mergeCells count="113">
    <mergeCell ref="B2:L2"/>
    <mergeCell ref="B3:L3"/>
    <mergeCell ref="C5:D5"/>
    <mergeCell ref="F5:G5"/>
    <mergeCell ref="C6:F6"/>
    <mergeCell ref="G6:H6"/>
    <mergeCell ref="I6:L6"/>
    <mergeCell ref="C7:D7"/>
    <mergeCell ref="G7:H7"/>
    <mergeCell ref="I7:J7"/>
    <mergeCell ref="N7:O7"/>
    <mergeCell ref="C8:D8"/>
    <mergeCell ref="G8:H8"/>
    <mergeCell ref="I8:J8"/>
    <mergeCell ref="C9:D9"/>
    <mergeCell ref="C11:K11"/>
    <mergeCell ref="B13:L13"/>
    <mergeCell ref="B14:C14"/>
    <mergeCell ref="B16:D16"/>
    <mergeCell ref="F16:G16"/>
    <mergeCell ref="B18:D18"/>
    <mergeCell ref="B19:D19"/>
    <mergeCell ref="H19:L19"/>
    <mergeCell ref="B21:L21"/>
    <mergeCell ref="C23:K23"/>
    <mergeCell ref="C24:K24"/>
    <mergeCell ref="C25:K25"/>
    <mergeCell ref="C26:K26"/>
    <mergeCell ref="C27:K27"/>
    <mergeCell ref="C28:K28"/>
    <mergeCell ref="B31:L31"/>
    <mergeCell ref="B33:D33"/>
    <mergeCell ref="F33:H33"/>
    <mergeCell ref="I33:J33"/>
    <mergeCell ref="B35:C35"/>
    <mergeCell ref="D37:F37"/>
    <mergeCell ref="G37:H37"/>
    <mergeCell ref="I37:J37"/>
    <mergeCell ref="B40:L40"/>
    <mergeCell ref="F42:G42"/>
    <mergeCell ref="F43:K43"/>
    <mergeCell ref="F44:K44"/>
    <mergeCell ref="F45:K45"/>
    <mergeCell ref="B46:D46"/>
    <mergeCell ref="F46:K46"/>
    <mergeCell ref="F47:K47"/>
    <mergeCell ref="F48:K48"/>
    <mergeCell ref="F49:K49"/>
    <mergeCell ref="B51:F51"/>
    <mergeCell ref="G51:L51"/>
    <mergeCell ref="B52:F52"/>
    <mergeCell ref="G52:L52"/>
    <mergeCell ref="B53:F53"/>
    <mergeCell ref="G53:L53"/>
    <mergeCell ref="B54:F54"/>
    <mergeCell ref="G54:L54"/>
    <mergeCell ref="B55:F55"/>
    <mergeCell ref="G55:L55"/>
    <mergeCell ref="B56:F56"/>
    <mergeCell ref="G56:L56"/>
    <mergeCell ref="B57:F57"/>
    <mergeCell ref="G57:L57"/>
    <mergeCell ref="C58:F58"/>
    <mergeCell ref="H58:L58"/>
    <mergeCell ref="B60:F60"/>
    <mergeCell ref="G60:L60"/>
    <mergeCell ref="B61:F61"/>
    <mergeCell ref="G61:L61"/>
    <mergeCell ref="B62:F62"/>
    <mergeCell ref="G62:L62"/>
    <mergeCell ref="B63:F63"/>
    <mergeCell ref="G63:L63"/>
    <mergeCell ref="B64:F64"/>
    <mergeCell ref="G64:L64"/>
    <mergeCell ref="B65:F65"/>
    <mergeCell ref="G65:L65"/>
    <mergeCell ref="C66:E66"/>
    <mergeCell ref="G66:H66"/>
    <mergeCell ref="I66:L66"/>
    <mergeCell ref="B69:L69"/>
    <mergeCell ref="I70:J70"/>
    <mergeCell ref="C72:D72"/>
    <mergeCell ref="E72:F72"/>
    <mergeCell ref="Q72:S72"/>
    <mergeCell ref="C73:D73"/>
    <mergeCell ref="E73:F73"/>
    <mergeCell ref="C74:D74"/>
    <mergeCell ref="E74:F74"/>
    <mergeCell ref="C76:F76"/>
    <mergeCell ref="C77:D77"/>
    <mergeCell ref="E77:F77"/>
    <mergeCell ref="B79:L79"/>
    <mergeCell ref="J80:L80"/>
    <mergeCell ref="C81:L81"/>
    <mergeCell ref="C82:D82"/>
    <mergeCell ref="G82:H82"/>
    <mergeCell ref="I82:L82"/>
    <mergeCell ref="C83:E83"/>
    <mergeCell ref="F83:H83"/>
    <mergeCell ref="J83:L83"/>
    <mergeCell ref="B85:L85"/>
    <mergeCell ref="B86:C86"/>
    <mergeCell ref="F86:G86"/>
    <mergeCell ref="H86:L86"/>
    <mergeCell ref="B87:D87"/>
    <mergeCell ref="B43:B44"/>
    <mergeCell ref="B47:B48"/>
    <mergeCell ref="C43:C44"/>
    <mergeCell ref="C47:C48"/>
    <mergeCell ref="D43:D44"/>
    <mergeCell ref="D47:D48"/>
    <mergeCell ref="H71:K77"/>
    <mergeCell ref="P73:T77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4"/>
  <sheetViews>
    <sheetView workbookViewId="0">
      <selection activeCell="A20" sqref="A20:B20"/>
    </sheetView>
  </sheetViews>
  <sheetFormatPr defaultColWidth="9" defaultRowHeight="15" outlineLevelCol="6"/>
  <cols>
    <col min="2" max="2" width="24" customWidth="1"/>
    <col min="3" max="3" width="17.4380952380952" customWidth="1"/>
    <col min="4" max="4" width="20.1047619047619" customWidth="1"/>
    <col min="5" max="5" width="26.2190476190476" customWidth="1"/>
    <col min="6" max="6" width="15.3333333333333" customWidth="1"/>
    <col min="7" max="7" width="11.7809523809524" customWidth="1"/>
  </cols>
  <sheetData>
    <row r="2" ht="19.5" spans="2:2">
      <c r="B2" s="368" t="s">
        <v>418</v>
      </c>
    </row>
    <row r="3" ht="15.75" spans="3:7">
      <c r="C3" s="369" t="s">
        <v>419</v>
      </c>
      <c r="D3" s="370" t="s">
        <v>420</v>
      </c>
      <c r="E3" s="371" t="s">
        <v>421</v>
      </c>
      <c r="F3" s="372" t="s">
        <v>422</v>
      </c>
      <c r="G3" s="373" t="s">
        <v>312</v>
      </c>
    </row>
    <row r="4" spans="2:7">
      <c r="B4" s="374" t="s">
        <v>325</v>
      </c>
      <c r="C4" s="375"/>
      <c r="D4" s="376"/>
      <c r="E4" s="375"/>
      <c r="F4" s="376"/>
      <c r="G4" s="375"/>
    </row>
    <row r="5" spans="2:7">
      <c r="B5" s="377"/>
      <c r="C5" s="378"/>
      <c r="D5" s="379"/>
      <c r="E5" s="378"/>
      <c r="F5" s="379"/>
      <c r="G5" s="378"/>
    </row>
    <row r="6" spans="2:7">
      <c r="B6" s="377"/>
      <c r="C6" s="378"/>
      <c r="D6" s="379"/>
      <c r="E6" s="378"/>
      <c r="F6" s="379"/>
      <c r="G6" s="378"/>
    </row>
    <row r="7" spans="2:7">
      <c r="B7" s="377"/>
      <c r="C7" s="378"/>
      <c r="D7" s="379"/>
      <c r="E7" s="378"/>
      <c r="F7" s="379"/>
      <c r="G7" s="378"/>
    </row>
    <row r="8" spans="2:7">
      <c r="B8" s="377"/>
      <c r="C8" s="378"/>
      <c r="D8" s="379"/>
      <c r="E8" s="378"/>
      <c r="F8" s="379"/>
      <c r="G8" s="378"/>
    </row>
    <row r="9" ht="15.75" spans="2:7">
      <c r="B9" s="380"/>
      <c r="C9" s="381"/>
      <c r="D9" s="382"/>
      <c r="E9" s="381"/>
      <c r="F9" s="382"/>
      <c r="G9" s="381"/>
    </row>
    <row r="10" spans="2:7">
      <c r="B10" s="370" t="s">
        <v>326</v>
      </c>
      <c r="C10" s="383"/>
      <c r="D10" s="384"/>
      <c r="E10" s="385"/>
      <c r="F10" s="386"/>
      <c r="G10" s="384"/>
    </row>
    <row r="11" ht="15.75" spans="2:7">
      <c r="B11" s="387"/>
      <c r="C11" s="388"/>
      <c r="D11" s="389"/>
      <c r="E11" s="390"/>
      <c r="F11" s="389"/>
      <c r="G11" s="391"/>
    </row>
    <row r="14" ht="18.75" spans="2:2">
      <c r="B14" s="368" t="s">
        <v>423</v>
      </c>
    </row>
    <row r="15" ht="15.75"/>
    <row r="16" ht="15.75" spans="2:5">
      <c r="B16" s="392" t="s">
        <v>424</v>
      </c>
      <c r="C16" s="393" t="s">
        <v>425</v>
      </c>
      <c r="D16" s="394" t="s">
        <v>426</v>
      </c>
      <c r="E16" s="395" t="s">
        <v>427</v>
      </c>
    </row>
    <row r="17" ht="16.5" spans="2:5">
      <c r="B17" s="396"/>
      <c r="C17" s="397"/>
      <c r="D17" s="397"/>
      <c r="E17" s="398"/>
    </row>
    <row r="18" ht="15.75" spans="2:5">
      <c r="B18" s="399"/>
      <c r="C18" s="400"/>
      <c r="D18" s="400"/>
      <c r="E18" s="401"/>
    </row>
    <row r="19" ht="15.75" spans="2:5">
      <c r="B19" s="396"/>
      <c r="C19" s="397"/>
      <c r="D19" s="397"/>
      <c r="E19" s="398"/>
    </row>
    <row r="20" ht="15.75" spans="2:5">
      <c r="B20" s="399"/>
      <c r="C20" s="400"/>
      <c r="D20" s="400"/>
      <c r="E20" s="401"/>
    </row>
    <row r="21" ht="15.75" spans="2:5">
      <c r="B21" s="396"/>
      <c r="C21" s="397"/>
      <c r="D21" s="397"/>
      <c r="E21" s="398"/>
    </row>
    <row r="22" ht="15.75" spans="2:5">
      <c r="B22" s="402"/>
      <c r="C22" s="403"/>
      <c r="D22" s="403"/>
      <c r="E22" s="404"/>
    </row>
    <row r="23" spans="2:2">
      <c r="B23" s="405"/>
    </row>
    <row r="24" spans="2:2">
      <c r="B24" s="40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Project Pursuit summary</vt:lpstr>
      <vt:lpstr>project complexity evaluation</vt:lpstr>
      <vt:lpstr>go-noGo</vt:lpstr>
      <vt:lpstr>schedule of hourly rates</vt:lpstr>
      <vt:lpstr>work breakdown structure</vt:lpstr>
      <vt:lpstr>budgetary estimate</vt:lpstr>
      <vt:lpstr>project initiation summary</vt:lpstr>
      <vt:lpstr>resource request &amp; instructions</vt:lpstr>
      <vt:lpstr>hazard identification</vt:lpstr>
      <vt:lpstr>emergency response plan</vt:lpstr>
      <vt:lpstr>crew deployment checklist</vt:lpstr>
      <vt:lpstr>daily PM project journal</vt:lpstr>
      <vt:lpstr>Project lessons learnt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Pazorora Gwitimah</dc:creator>
  <cp:lastModifiedBy>IntelligentSoftwares</cp:lastModifiedBy>
  <dcterms:created xsi:type="dcterms:W3CDTF">2020-10-01T06:02:00Z</dcterms:created>
  <dcterms:modified xsi:type="dcterms:W3CDTF">2021-01-28T22:43:36Z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