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zororaGwitimah\Desktop\explore surveys\pm tools\"/>
    </mc:Choice>
  </mc:AlternateContent>
  <xr:revisionPtr revIDLastSave="0" documentId="8_{E1AF5604-6D28-41BD-AACE-1B3F16184CE7}" xr6:coauthVersionLast="45" xr6:coauthVersionMax="45" xr10:uidLastSave="{00000000-0000-0000-0000-000000000000}"/>
  <bookViews>
    <workbookView xWindow="-108" yWindow="-108" windowWidth="23256" windowHeight="12576" xr2:uid="{F1901BCA-0957-4624-825D-A42A01514B82}"/>
  </bookViews>
  <sheets>
    <sheet name="Project Pursuit summary" sheetId="4" r:id="rId1"/>
    <sheet name="project complexity evaluation" sheetId="5" r:id="rId2"/>
    <sheet name="go-noGo" sheetId="7" r:id="rId3"/>
    <sheet name="schedule of hourly rates" sheetId="1" r:id="rId4"/>
    <sheet name="work breakdown structure" sheetId="2" r:id="rId5"/>
    <sheet name="budgetary estimate" sheetId="3" r:id="rId6"/>
    <sheet name="project initiation summary" sheetId="9" r:id="rId7"/>
    <sheet name="resource request &amp; instructions" sheetId="6" r:id="rId8"/>
    <sheet name="hazard identification" sheetId="10" r:id="rId9"/>
    <sheet name="emergency response plan" sheetId="11" r:id="rId10"/>
    <sheet name="crew deployment checklist" sheetId="12" r:id="rId11"/>
    <sheet name="daily PM project journal" sheetId="13" r:id="rId12"/>
    <sheet name="Project lessons learnt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13" l="1"/>
  <c r="U47" i="13"/>
  <c r="U46" i="13"/>
  <c r="U45" i="13"/>
  <c r="U44" i="13"/>
  <c r="B43" i="13"/>
  <c r="U40" i="13"/>
  <c r="U39" i="13"/>
  <c r="U38" i="13"/>
  <c r="U41" i="13" s="1"/>
  <c r="B37" i="13"/>
  <c r="U34" i="13"/>
  <c r="U33" i="13"/>
  <c r="U32" i="13"/>
  <c r="U35" i="13" s="1"/>
  <c r="B31" i="13"/>
  <c r="U28" i="13"/>
  <c r="U27" i="13"/>
  <c r="U26" i="13"/>
  <c r="U29" i="13" s="1"/>
  <c r="B25" i="13"/>
  <c r="U22" i="13"/>
  <c r="U21" i="13"/>
  <c r="U20" i="13"/>
  <c r="U23" i="13" s="1"/>
  <c r="B19" i="13"/>
  <c r="U16" i="13"/>
  <c r="U15" i="13"/>
  <c r="U14" i="13"/>
  <c r="U17" i="13" s="1"/>
  <c r="B13" i="13"/>
  <c r="U10" i="13"/>
  <c r="U11" i="13" s="1"/>
  <c r="V12" i="13" s="1"/>
  <c r="V9" i="13" s="1"/>
  <c r="U9" i="13"/>
  <c r="U8" i="13"/>
  <c r="V6" i="13"/>
  <c r="O6" i="13"/>
  <c r="V4" i="13"/>
  <c r="V10" i="13" s="1"/>
  <c r="V16" i="13" s="1"/>
  <c r="V22" i="13" s="1"/>
  <c r="V28" i="13" s="1"/>
  <c r="V34" i="13" s="1"/>
  <c r="V40" i="13" s="1"/>
  <c r="V46" i="13" s="1"/>
  <c r="V3" i="13"/>
  <c r="V2" i="13"/>
  <c r="V8" i="13" s="1"/>
  <c r="V14" i="13" s="1"/>
  <c r="V20" i="13" s="1"/>
  <c r="V26" i="13" s="1"/>
  <c r="V32" i="13" s="1"/>
  <c r="V38" i="13" s="1"/>
  <c r="V44" i="13" s="1"/>
  <c r="C95" i="6"/>
  <c r="D104" i="6" s="1"/>
  <c r="E32" i="7"/>
  <c r="V18" i="13" l="1"/>
  <c r="V15" i="13" s="1"/>
  <c r="D97" i="6"/>
  <c r="D98" i="6"/>
  <c r="D99" i="6"/>
  <c r="D100" i="6"/>
  <c r="D96" i="6"/>
  <c r="D101" i="6"/>
  <c r="D103" i="6"/>
  <c r="D102" i="6"/>
  <c r="F48" i="3"/>
  <c r="D37" i="3"/>
  <c r="E37" i="3" s="1"/>
  <c r="E36" i="3"/>
  <c r="E29" i="3"/>
  <c r="E28" i="3"/>
  <c r="E24" i="3"/>
  <c r="E23" i="3"/>
  <c r="E22" i="3"/>
  <c r="E21" i="3"/>
  <c r="E20" i="3"/>
  <c r="E19" i="3"/>
  <c r="E18" i="3"/>
  <c r="E17" i="3"/>
  <c r="E16" i="3"/>
  <c r="E13" i="3"/>
  <c r="E12" i="3"/>
  <c r="E11" i="3"/>
  <c r="E10" i="3"/>
  <c r="E9" i="3"/>
  <c r="E8" i="3"/>
  <c r="E7" i="3"/>
  <c r="E6" i="3"/>
  <c r="E5" i="3"/>
  <c r="E4" i="3"/>
  <c r="E3" i="3"/>
  <c r="E27" i="3"/>
  <c r="G27" i="3" s="1"/>
  <c r="F50" i="3"/>
  <c r="C29" i="3"/>
  <c r="C28" i="3"/>
  <c r="C23" i="3"/>
  <c r="C22" i="3"/>
  <c r="C21" i="3"/>
  <c r="C20" i="3"/>
  <c r="C19" i="3"/>
  <c r="C18" i="3"/>
  <c r="C17" i="3"/>
  <c r="C16" i="3"/>
  <c r="C13" i="3"/>
  <c r="C12" i="3"/>
  <c r="C11" i="3"/>
  <c r="C10" i="3"/>
  <c r="C9" i="3"/>
  <c r="C8" i="3"/>
  <c r="C7" i="3"/>
  <c r="C6" i="3"/>
  <c r="C5" i="3"/>
  <c r="C4" i="3"/>
  <c r="C3" i="3"/>
  <c r="V24" i="13" l="1"/>
  <c r="E38" i="3"/>
  <c r="E40" i="3" s="1"/>
  <c r="E30" i="3" s="1"/>
  <c r="V21" i="13" l="1"/>
  <c r="V30" i="13"/>
  <c r="C24" i="3"/>
  <c r="M9" i="3"/>
  <c r="M7" i="3"/>
  <c r="M3" i="3"/>
  <c r="J14" i="3"/>
  <c r="F56" i="3" s="1"/>
  <c r="J27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C26" i="2" s="1"/>
  <c r="V27" i="13" l="1"/>
  <c r="V36" i="13"/>
  <c r="G28" i="3"/>
  <c r="G29" i="3"/>
  <c r="F55" i="3"/>
  <c r="F57" i="3" s="1"/>
  <c r="G16" i="3"/>
  <c r="G18" i="3"/>
  <c r="G20" i="3"/>
  <c r="G11" i="3"/>
  <c r="G13" i="3"/>
  <c r="G19" i="3"/>
  <c r="G21" i="3"/>
  <c r="G17" i="3"/>
  <c r="G4" i="3"/>
  <c r="G6" i="3"/>
  <c r="G8" i="3"/>
  <c r="G10" i="3"/>
  <c r="G22" i="3"/>
  <c r="G24" i="3"/>
  <c r="M10" i="3"/>
  <c r="M6" i="3"/>
  <c r="G3" i="3"/>
  <c r="G5" i="3"/>
  <c r="G12" i="3"/>
  <c r="G23" i="3"/>
  <c r="M13" i="3"/>
  <c r="M5" i="3"/>
  <c r="M11" i="3"/>
  <c r="G7" i="3"/>
  <c r="G9" i="3"/>
  <c r="G30" i="3"/>
  <c r="M12" i="3"/>
  <c r="M8" i="3"/>
  <c r="M4" i="3"/>
  <c r="V33" i="13" l="1"/>
  <c r="V42" i="13"/>
  <c r="G31" i="3"/>
  <c r="G25" i="3"/>
  <c r="M14" i="3"/>
  <c r="F52" i="3" s="1"/>
  <c r="G14" i="3"/>
  <c r="V39" i="13" l="1"/>
  <c r="V48" i="13"/>
  <c r="V45" i="13" s="1"/>
  <c r="F49" i="3"/>
  <c r="G32" i="3"/>
  <c r="F47" i="3" s="1"/>
  <c r="F51" i="3" s="1"/>
  <c r="F58" i="3" s="1"/>
  <c r="F54" i="3" l="1"/>
  <c r="F59" i="3" s="1"/>
</calcChain>
</file>

<file path=xl/sharedStrings.xml><?xml version="1.0" encoding="utf-8"?>
<sst xmlns="http://schemas.openxmlformats.org/spreadsheetml/2006/main" count="967" uniqueCount="577">
  <si>
    <t>Position</t>
  </si>
  <si>
    <t>Comments</t>
  </si>
  <si>
    <t>Rate</t>
  </si>
  <si>
    <t>Unit</t>
  </si>
  <si>
    <t>Project Director/ Professional Land Surveyors, Professional Engineers</t>
  </si>
  <si>
    <t>Professional Services and Advisory</t>
  </si>
  <si>
    <t>hour</t>
  </si>
  <si>
    <t>Project Manager</t>
  </si>
  <si>
    <t>Project direction, budgeting, scheduling, cost tracking and reporting</t>
  </si>
  <si>
    <t>Project Coordinator</t>
  </si>
  <si>
    <t>Coordination of Project tasks, quality control, calculations, tracking and reporting</t>
  </si>
  <si>
    <t>Geomatics Technician</t>
  </si>
  <si>
    <t>Quality Control/Quality Assurance of field surveyed data,  CAD Drafting, Computations and Post Processing. Includes computers, software, plotters, copiers.</t>
  </si>
  <si>
    <t>Documentation Technician</t>
  </si>
  <si>
    <t>Document Control. Preparation and registration of plans and documents</t>
  </si>
  <si>
    <t>Survey Crew (One Person)</t>
  </si>
  <si>
    <t>Includes electronic field equipment - laptop, pipe locator, radio/telephone, pin finder, digital camera, vehicle (4x4), GPS Equipment.</t>
  </si>
  <si>
    <t>Survey Crew (Two Person)</t>
  </si>
  <si>
    <t>Survey Crew (Three Person)</t>
  </si>
  <si>
    <t>Additional Man</t>
  </si>
  <si>
    <t>Safety Coordinator</t>
  </si>
  <si>
    <t>Includes cell phone, camera, safety gear</t>
  </si>
  <si>
    <t>Administration</t>
  </si>
  <si>
    <t>Cost Control, Invoicing, Information Search</t>
  </si>
  <si>
    <t>Equipment</t>
  </si>
  <si>
    <t>Vehicle (4 x 4)</t>
  </si>
  <si>
    <t>Whichever the greater for any day.</t>
  </si>
  <si>
    <t>km</t>
  </si>
  <si>
    <t>All Terrain Vehicle</t>
  </si>
  <si>
    <t>Quad or snowmobile.</t>
  </si>
  <si>
    <t>day</t>
  </si>
  <si>
    <t>UAV/Drone</t>
  </si>
  <si>
    <t>Field equipment</t>
  </si>
  <si>
    <t>GPS Equipment</t>
  </si>
  <si>
    <t>Total Station</t>
  </si>
  <si>
    <t>Line locating equipment (Pipe and Cable Locator)</t>
  </si>
  <si>
    <t>Terrestrial Laser Scanner</t>
  </si>
  <si>
    <t>Hydrographic Survey Package</t>
  </si>
  <si>
    <t>Includes boat, Depth Sounder, Processing Software</t>
  </si>
  <si>
    <t>Subsistence</t>
  </si>
  <si>
    <t>Meals Only</t>
  </si>
  <si>
    <t>Lodging</t>
  </si>
  <si>
    <t xml:space="preserve">Or Minimum </t>
  </si>
  <si>
    <t>Supplies &amp; Disbursements</t>
  </si>
  <si>
    <t>Includes equipment rentals, deliveries, Lath, Flagging, Paint, Office Supplies, Land Titles Registration Fees, Fuel, etc. Minimum $100 per project</t>
  </si>
  <si>
    <t>/mob/demob</t>
  </si>
  <si>
    <t>project stages</t>
  </si>
  <si>
    <t>Scope and Description of work</t>
  </si>
  <si>
    <t>Professional Land Surveyors, Professional Engineers</t>
  </si>
  <si>
    <t xml:space="preserve">1 person survey crew </t>
  </si>
  <si>
    <t xml:space="preserve">2 person survey crew </t>
  </si>
  <si>
    <t>3 person survey crew</t>
  </si>
  <si>
    <t>Additional crew member</t>
  </si>
  <si>
    <t>Vehicle usage mileage(km)</t>
  </si>
  <si>
    <t>Vehicle usage hours</t>
  </si>
  <si>
    <t xml:space="preserve">All Terrain Vehicle </t>
  </si>
  <si>
    <t>legal survey title, parcel mapping and right of way plans</t>
  </si>
  <si>
    <t>Accommodation</t>
  </si>
  <si>
    <t xml:space="preserve">Mobilization/Demobilization </t>
  </si>
  <si>
    <t>Close out</t>
  </si>
  <si>
    <t>Totals (hr) =</t>
  </si>
  <si>
    <t>Initiating&amp; Planning</t>
  </si>
  <si>
    <t>LABOR</t>
  </si>
  <si>
    <t>hrs@</t>
  </si>
  <si>
    <t>/hr</t>
  </si>
  <si>
    <t>EQUIPMENT</t>
  </si>
  <si>
    <t>km@</t>
  </si>
  <si>
    <t>/km</t>
  </si>
  <si>
    <t>days@</t>
  </si>
  <si>
    <t>/day</t>
  </si>
  <si>
    <t>Equipment Sub-Total =</t>
  </si>
  <si>
    <t>SUPPLIES &amp; DISBURSEMENTS</t>
  </si>
  <si>
    <t xml:space="preserve">Accommodation </t>
  </si>
  <si>
    <t xml:space="preserve">Subsistence </t>
  </si>
  <si>
    <t>mob/demob@</t>
  </si>
  <si>
    <t>Supplies &amp; Disbursements Sub-Total =</t>
  </si>
  <si>
    <t>TOTAL (Excluding GST)</t>
  </si>
  <si>
    <t>gross revenue</t>
  </si>
  <si>
    <t>sub contractors</t>
  </si>
  <si>
    <t>expenses (equip, supplies, subsistence)</t>
  </si>
  <si>
    <t>non - billable expenses (estimate)</t>
  </si>
  <si>
    <t>net revenue</t>
  </si>
  <si>
    <t>billable labour cost</t>
  </si>
  <si>
    <t>overhead</t>
  </si>
  <si>
    <t>net margin</t>
  </si>
  <si>
    <t>Total Labour hours</t>
  </si>
  <si>
    <t>Direct Labour Cost</t>
  </si>
  <si>
    <t>As Sold DLM</t>
  </si>
  <si>
    <t>Net Margin %</t>
  </si>
  <si>
    <t>total labour cost</t>
  </si>
  <si>
    <t>average rate labour cost</t>
  </si>
  <si>
    <t xml:space="preserve">Data Analysis, Processing &amp; Deliverables </t>
  </si>
  <si>
    <t>Field Execution Scope of work</t>
  </si>
  <si>
    <t>Pursuit and Work Breakdown Structure</t>
  </si>
  <si>
    <t>mob-demob</t>
  </si>
  <si>
    <t>unit</t>
  </si>
  <si>
    <t>rate</t>
  </si>
  <si>
    <t>total</t>
  </si>
  <si>
    <t>distance (one way)</t>
  </si>
  <si>
    <t>crew hourly charges (one way)</t>
  </si>
  <si>
    <t>Total (one way)</t>
  </si>
  <si>
    <t>Total Mob/demob</t>
  </si>
  <si>
    <t>Estimated cost of pursuit</t>
  </si>
  <si>
    <t>/ 2 people/day</t>
  </si>
  <si>
    <t>cost of labour</t>
  </si>
  <si>
    <t>Field &amp; Office supplies including disbursements</t>
  </si>
  <si>
    <t>Mob/demob crew rate</t>
  </si>
  <si>
    <t>Subcontractor Costs</t>
  </si>
  <si>
    <t>Average rate Labour cost/hr</t>
  </si>
  <si>
    <t>/2person per day</t>
  </si>
  <si>
    <t>Background / opportunity source</t>
  </si>
  <si>
    <t>Project Name</t>
  </si>
  <si>
    <t>*** this name should be matched to other sheets</t>
  </si>
  <si>
    <t>Scope to be completed</t>
  </si>
  <si>
    <t>Project expected deliverables from client</t>
  </si>
  <si>
    <t>Proposal timeline (due date to submit)</t>
  </si>
  <si>
    <t>Project timeline (start and end dates)</t>
  </si>
  <si>
    <t>Project Stakeholders</t>
  </si>
  <si>
    <t>Project Bid requirements</t>
  </si>
  <si>
    <t>Identified potential Risk items</t>
  </si>
  <si>
    <t>Info supplied by client</t>
  </si>
  <si>
    <t>Communications notes</t>
  </si>
  <si>
    <t>Opportunity for additional value</t>
  </si>
  <si>
    <t>SR&amp;ED Opportunity</t>
  </si>
  <si>
    <t>Project Evaluation</t>
  </si>
  <si>
    <t>Reference #:</t>
  </si>
  <si>
    <t>Project Name:</t>
  </si>
  <si>
    <t>Pursuit  Lead</t>
  </si>
  <si>
    <t>Project Sponsor/Client:</t>
  </si>
  <si>
    <t>Date:</t>
  </si>
  <si>
    <t>COMPLEXITY RATING</t>
  </si>
  <si>
    <t>EVALUATION  DIMENSION</t>
  </si>
  <si>
    <t>DESCRIPTION</t>
  </si>
  <si>
    <t>FINANCE &amp; CONTRACT</t>
  </si>
  <si>
    <t>Total Compensation, or annual average if same scope over multiple years</t>
  </si>
  <si>
    <t>Up to $25k</t>
  </si>
  <si>
    <t>$25k to $100k</t>
  </si>
  <si>
    <t>$100k to $1m</t>
  </si>
  <si>
    <t>Greater than $1m</t>
  </si>
  <si>
    <t>COMMS</t>
  </si>
  <si>
    <t>Number of disciplines, includes external suppliers</t>
  </si>
  <si>
    <t>One</t>
  </si>
  <si>
    <t>Two</t>
  </si>
  <si>
    <t>Three to five</t>
  </si>
  <si>
    <t>More than five</t>
  </si>
  <si>
    <t>Number of Staff involved, includes external suppliers</t>
  </si>
  <si>
    <t>Less than 5</t>
  </si>
  <si>
    <t>5-10</t>
  </si>
  <si>
    <t>10-50</t>
  </si>
  <si>
    <t>Greater than 50</t>
  </si>
  <si>
    <t>SCOPE</t>
  </si>
  <si>
    <t>Clarity of scope</t>
  </si>
  <si>
    <t>Clearly defined, no ambiguity</t>
  </si>
  <si>
    <t>Defined, limited ambiguity</t>
  </si>
  <si>
    <t>Need to be clarified and developed</t>
  </si>
  <si>
    <t>Only outcomes identified</t>
  </si>
  <si>
    <t>Requirement for professional services
sub-consultant</t>
  </si>
  <si>
    <t>None</t>
  </si>
  <si>
    <t>Same location, or low % of fees</t>
  </si>
  <si>
    <t>National, or &lt;25% of fees</t>
  </si>
  <si>
    <t>International, or &gt;25% of fees</t>
  </si>
  <si>
    <t>SCHEDULE</t>
  </si>
  <si>
    <t>Schedule Speed</t>
  </si>
  <si>
    <t>Relaxed</t>
  </si>
  <si>
    <t>Some float</t>
  </si>
  <si>
    <t>No float but manageable</t>
  </si>
  <si>
    <t>Pressured</t>
  </si>
  <si>
    <t>Project Duration</t>
  </si>
  <si>
    <t>Less than a week</t>
  </si>
  <si>
    <t>upto a month</t>
  </si>
  <si>
    <t>upto 1 year</t>
  </si>
  <si>
    <t>1-5 years</t>
  </si>
  <si>
    <t>CLIENT</t>
  </si>
  <si>
    <t>Client management</t>
  </si>
  <si>
    <t>Experienced</t>
  </si>
  <si>
    <t>-</t>
  </si>
  <si>
    <t>Inexperienced</t>
  </si>
  <si>
    <t>Difficult</t>
  </si>
  <si>
    <t>Profile of project</t>
  </si>
  <si>
    <t>Local</t>
  </si>
  <si>
    <t>Regional</t>
  </si>
  <si>
    <t>National profile</t>
  </si>
  <si>
    <t>EXECXUTION METHODOLOGY</t>
  </si>
  <si>
    <t>Scope management</t>
  </si>
  <si>
    <t>Well documented</t>
  </si>
  <si>
    <t xml:space="preserve">Minor development </t>
  </si>
  <si>
    <t xml:space="preserve">Substantial development </t>
  </si>
  <si>
    <t>Requires new or novel approach</t>
  </si>
  <si>
    <t>HEALTH
&amp; SAFETY</t>
  </si>
  <si>
    <t>Where is the work going to be completed</t>
  </si>
  <si>
    <t>Job Hazard Assesment Health &amp; Safety controls  will be sufficient for the project</t>
  </si>
  <si>
    <t>All team members can easily meet face to face</t>
  </si>
  <si>
    <t>PM has difficulty meeting entire team face to face in one place</t>
  </si>
  <si>
    <t>Geographically Dispersed Team</t>
  </si>
  <si>
    <t>FIRST NATIONS AWARENESS</t>
  </si>
  <si>
    <t>Extent of interaction</t>
  </si>
  <si>
    <t>Contract requires methodology for participation</t>
  </si>
  <si>
    <t>First Nations employment requirement, interaction with leaders &amp; businesses</t>
  </si>
  <si>
    <t>Complex interactions, multiple layers of government, businesses and bands</t>
  </si>
  <si>
    <t>POTENTIAL FOR INNOVATION AND   SRE&amp;ED</t>
  </si>
  <si>
    <t>YES</t>
  </si>
  <si>
    <t>NO</t>
  </si>
  <si>
    <t>Evaluated  Complexity Rating</t>
  </si>
  <si>
    <t>Project Manager would need to have additional skills in: (SELECT ALL RELEVANT)</t>
  </si>
  <si>
    <t>Finance or contract</t>
  </si>
  <si>
    <t>Communications</t>
  </si>
  <si>
    <t>Client Awareness</t>
  </si>
  <si>
    <t>Innovation and Creativity</t>
  </si>
  <si>
    <t>Assessment carried out by:</t>
  </si>
  <si>
    <t>Scope Management</t>
  </si>
  <si>
    <t>Time Management</t>
  </si>
  <si>
    <t>Health and Safety</t>
  </si>
  <si>
    <t>Other</t>
  </si>
  <si>
    <t>NAME</t>
  </si>
  <si>
    <t>ROLE</t>
  </si>
  <si>
    <t>SIGNATURE</t>
  </si>
  <si>
    <t>DATE</t>
  </si>
  <si>
    <t>****Use the following instructions for formatting the table above and use create a user interface  for this process</t>
  </si>
  <si>
    <t>PROJECT COMPLEXITY / RISK</t>
  </si>
  <si>
    <t xml:space="preserve">  DIMENSION</t>
  </si>
  <si>
    <t>assign values to these boxes and allow a user to click and save and click on one value for each row</t>
  </si>
  <si>
    <t>range</t>
  </si>
  <si>
    <t>1 to 12</t>
  </si>
  <si>
    <t>13 to 24</t>
  </si>
  <si>
    <t>25 to 33</t>
  </si>
  <si>
    <t>34 to 48</t>
  </si>
  <si>
    <t>Project Manager level</t>
  </si>
  <si>
    <t>OPPORTUNITY Evaluation GO/NO GO Assesment</t>
  </si>
  <si>
    <t>8          7          6</t>
  </si>
  <si>
    <t>5          4          3</t>
  </si>
  <si>
    <t>2          1          0</t>
  </si>
  <si>
    <t>Rating (0-8)</t>
  </si>
  <si>
    <t>***assign values to rating  boxes in this column and highlight corresponding columns by allowing user to  entering a value in the ratings column
the total will reflect the ranges noted below
create a user interface which will match this presentation
***the colours shown indicate an example of sample formatting, feel free to create UI which is more subtle</t>
  </si>
  <si>
    <t>Do we have an established relationship with client</t>
  </si>
  <si>
    <t>Good; we work with them often and meet regularly</t>
  </si>
  <si>
    <t>Average - Fair; we have done some work with them or met them occasionally</t>
  </si>
  <si>
    <t>Poor; we don't really know them ad have not had much or any contact</t>
  </si>
  <si>
    <t>Is this a Client relationship we really want to develop?</t>
  </si>
  <si>
    <t>Most certainly</t>
  </si>
  <si>
    <t>Yes, we think so</t>
  </si>
  <si>
    <t>Umm, not really too sure about that</t>
  </si>
  <si>
    <t>Have there been any issues regarding payment when invoicing this client?</t>
  </si>
  <si>
    <t>No</t>
  </si>
  <si>
    <t>sometimes</t>
  </si>
  <si>
    <t>all the time</t>
  </si>
  <si>
    <t>PROJECT</t>
  </si>
  <si>
    <t xml:space="preserve">What is the amount of scope required to be completed in the Project </t>
  </si>
  <si>
    <t>large</t>
  </si>
  <si>
    <t>moderate</t>
  </si>
  <si>
    <t>limited</t>
  </si>
  <si>
    <t>how high are margins/Profitability expected for this project</t>
  </si>
  <si>
    <t xml:space="preserve">High </t>
  </si>
  <si>
    <t xml:space="preserve">Moderate </t>
  </si>
  <si>
    <t>Low</t>
  </si>
  <si>
    <t>Do we have the skills, experience and capability and competence to execute the defined scope of work</t>
  </si>
  <si>
    <t>Good</t>
  </si>
  <si>
    <t>Fair</t>
  </si>
  <si>
    <t>Poor</t>
  </si>
  <si>
    <t>Do we have Track record (performance on relevant projects)</t>
  </si>
  <si>
    <t>Do we have the human and equipment resources to complete the project requirements</t>
  </si>
  <si>
    <t>Well Qualified</t>
  </si>
  <si>
    <t>Qualified</t>
  </si>
  <si>
    <t>Minimal/None</t>
  </si>
  <si>
    <t>Any issues with the contract? Liability, indemnity, insurance?</t>
  </si>
  <si>
    <t>No, terms are pretty standard</t>
  </si>
  <si>
    <t>Some issues, but we should be able to overcome them</t>
  </si>
  <si>
    <t>Yes, some significant issues we will struggle to deal with</t>
  </si>
  <si>
    <t>Business Intelligence Info on client</t>
  </si>
  <si>
    <t>Good; we know exactly what the client is looking for</t>
  </si>
  <si>
    <t>Fair; we have some idea of where they are coming from and what they want</t>
  </si>
  <si>
    <t>Poor; no idea really, we are just responding to a request to tender</t>
  </si>
  <si>
    <t>Adequacy of information to bid e.g. brief</t>
  </si>
  <si>
    <t>Clear</t>
  </si>
  <si>
    <t>Some unclear elements</t>
  </si>
  <si>
    <t>Unclear</t>
  </si>
  <si>
    <t>Resource availability to prepare proposal, incl. Pursuit lead</t>
  </si>
  <si>
    <t>Adequate</t>
  </si>
  <si>
    <t>Inadequate</t>
  </si>
  <si>
    <t>Level of competition – strength and number; can we win?</t>
  </si>
  <si>
    <t>Weak - we are easily the front-runner and should be able to win</t>
  </si>
  <si>
    <t>Moderate - some good competitors, but none we can't beat</t>
  </si>
  <si>
    <t>Strong - lots of competitors and in far better positions than us to win</t>
  </si>
  <si>
    <t>Probability of success</t>
  </si>
  <si>
    <t>&gt;50%</t>
  </si>
  <si>
    <t>30-50%</t>
  </si>
  <si>
    <t>&lt;30%</t>
  </si>
  <si>
    <t>Corporate alignment</t>
  </si>
  <si>
    <t xml:space="preserve">Alignment with Company Vision and adopted Strategy </t>
  </si>
  <si>
    <t>High - exactly where we want to be</t>
  </si>
  <si>
    <t>Moderate - some fit, some not</t>
  </si>
  <si>
    <t>Little/None</t>
  </si>
  <si>
    <t xml:space="preserve">Potential to generate positive profile </t>
  </si>
  <si>
    <t xml:space="preserve">Project Risks </t>
  </si>
  <si>
    <t>Yes, risk assessment complete, we know what we're in for</t>
  </si>
  <si>
    <t>Somewhat - we can see some of the risks but unsure how to manage some of them</t>
  </si>
  <si>
    <t>Not really - no assessment done. We are in an unfamiliar territory/market</t>
  </si>
  <si>
    <t>Ability to establish a long term relationship with client, or establish ourselves in market</t>
  </si>
  <si>
    <t>OVERALL RATING</t>
  </si>
  <si>
    <t>SUMMARY From Business Intelligence Info</t>
  </si>
  <si>
    <t>NOTES / COMMENTS:</t>
  </si>
  <si>
    <t xml:space="preserve">This Form's Indication: </t>
  </si>
  <si>
    <t>The Decision</t>
  </si>
  <si>
    <r>
      <rPr>
        <b/>
        <sz val="11"/>
        <color theme="1"/>
        <rFont val="Arial"/>
        <family val="2"/>
      </rPr>
      <t xml:space="preserve">GO </t>
    </r>
    <r>
      <rPr>
        <sz val="11"/>
        <color theme="1"/>
        <rFont val="Arial"/>
        <family val="2"/>
      </rPr>
      <t>indicators are normally based on an overall rating of 108 or greater</t>
    </r>
  </si>
  <si>
    <t>GO</t>
  </si>
  <si>
    <t>NO GO</t>
  </si>
  <si>
    <t>Ratings between 55 &amp; 109 should be discussed with a Project Directors</t>
  </si>
  <si>
    <r>
      <t xml:space="preserve">Overall rating of less than 54, normally indicate a </t>
    </r>
    <r>
      <rPr>
        <b/>
        <sz val="11"/>
        <color theme="1"/>
        <rFont val="Arial"/>
        <family val="2"/>
      </rPr>
      <t>NO GO</t>
    </r>
  </si>
  <si>
    <t>Project Complexity Assessment</t>
  </si>
  <si>
    <t>dd-mm-yyyy</t>
  </si>
  <si>
    <t>Project Team</t>
  </si>
  <si>
    <t>name</t>
  </si>
  <si>
    <t>role</t>
  </si>
  <si>
    <t>responsibility</t>
  </si>
  <si>
    <t>skills required and experience</t>
  </si>
  <si>
    <t>expectations</t>
  </si>
  <si>
    <t>Project Director</t>
  </si>
  <si>
    <t>***linked to rate sheet</t>
  </si>
  <si>
    <t xml:space="preserve">Survey Crew </t>
  </si>
  <si>
    <t>Subconsultants / Subcontractors</t>
  </si>
  <si>
    <t>company</t>
  </si>
  <si>
    <t>expertise and responsibility</t>
  </si>
  <si>
    <t>Contracted value</t>
  </si>
  <si>
    <t>Expected Deliverables</t>
  </si>
  <si>
    <t>Description</t>
  </si>
  <si>
    <t>Responsibility</t>
  </si>
  <si>
    <t>Fieldwork</t>
  </si>
  <si>
    <t>Officework</t>
  </si>
  <si>
    <t>Communications Plan</t>
  </si>
  <si>
    <t>Format</t>
  </si>
  <si>
    <t>Frequency</t>
  </si>
  <si>
    <t>Internal</t>
  </si>
  <si>
    <t>External</t>
  </si>
  <si>
    <t xml:space="preserve">                                                              </t>
  </si>
  <si>
    <t>Human Resource Request Form</t>
  </si>
  <si>
    <t>A. Project Information</t>
  </si>
  <si>
    <t>Project Number:</t>
  </si>
  <si>
    <t>Client:</t>
  </si>
  <si>
    <t>Project Manager:</t>
  </si>
  <si>
    <t>Project Director:</t>
  </si>
  <si>
    <t>Market  Sector</t>
  </si>
  <si>
    <t>Expected Start Date:</t>
  </si>
  <si>
    <t>Type of work</t>
  </si>
  <si>
    <t>Region</t>
  </si>
  <si>
    <t>Expected End Date:</t>
  </si>
  <si>
    <t>Project Scope:</t>
  </si>
  <si>
    <t>Office Crew</t>
  </si>
  <si>
    <t>Type of services required:</t>
  </si>
  <si>
    <t>Desktop Analysis</t>
  </si>
  <si>
    <t>Research</t>
  </si>
  <si>
    <t>Data Analysis</t>
  </si>
  <si>
    <t>Drawing / Plan Review</t>
  </si>
  <si>
    <t>Drafting</t>
  </si>
  <si>
    <t>QA / QC</t>
  </si>
  <si>
    <t>Expected Level of Experience:</t>
  </si>
  <si>
    <t>Projected hours to complete works:</t>
  </si>
  <si>
    <t>Office Instructions</t>
  </si>
  <si>
    <t>Field Crew</t>
  </si>
  <si>
    <t>Number of Crews Required:</t>
  </si>
  <si>
    <t>Skills required by crew:</t>
  </si>
  <si>
    <t>Other Qualifications:</t>
  </si>
  <si>
    <t>Shift Duration:</t>
  </si>
  <si>
    <t>Field scope Instructions</t>
  </si>
  <si>
    <t>Control</t>
  </si>
  <si>
    <t>Control  location</t>
  </si>
  <si>
    <t>Datum</t>
  </si>
  <si>
    <t>Survey data package</t>
  </si>
  <si>
    <t>kml</t>
  </si>
  <si>
    <t>dxf</t>
  </si>
  <si>
    <t>ascii</t>
  </si>
  <si>
    <t>Safety Training required</t>
  </si>
  <si>
    <t>Special PPE</t>
  </si>
  <si>
    <t xml:space="preserve"> Other:</t>
  </si>
  <si>
    <t>Special Equipment Required to complete the work</t>
  </si>
  <si>
    <t>Field Supplies and Materials</t>
  </si>
  <si>
    <t>Other:</t>
  </si>
  <si>
    <t>Site Location</t>
  </si>
  <si>
    <t xml:space="preserve">Sec. </t>
  </si>
  <si>
    <t xml:space="preserve">Twp. </t>
  </si>
  <si>
    <t xml:space="preserve">Rge. </t>
  </si>
  <si>
    <t>Meridian</t>
  </si>
  <si>
    <t>Map - Google Earth</t>
  </si>
  <si>
    <t>longitude</t>
  </si>
  <si>
    <t>latitude</t>
  </si>
  <si>
    <t>UTM Coordinates</t>
  </si>
  <si>
    <t>Client Management Instructions</t>
  </si>
  <si>
    <t>Meeting is Required:</t>
  </si>
  <si>
    <t>yes/no</t>
  </si>
  <si>
    <t>&gt;&gt;&gt;  with</t>
  </si>
  <si>
    <t>Meeting Location:</t>
  </si>
  <si>
    <t>Meeting Date:</t>
  </si>
  <si>
    <t>Time:</t>
  </si>
  <si>
    <t>Contact Name:</t>
  </si>
  <si>
    <t>Phone Number(s):</t>
  </si>
  <si>
    <t>Crew to Contact Landowner:</t>
  </si>
  <si>
    <t>Owner Info:</t>
  </si>
  <si>
    <t>Hotel/Camp required?:</t>
  </si>
  <si>
    <t>Nearest Center/camp:</t>
  </si>
  <si>
    <t>Accomodation to be arranged by:</t>
  </si>
  <si>
    <t>Crew to Contact Landowner</t>
  </si>
  <si>
    <t>Y</t>
  </si>
  <si>
    <t xml:space="preserve">N </t>
  </si>
  <si>
    <t>N/A</t>
  </si>
  <si>
    <t>File Number:</t>
  </si>
  <si>
    <t>Characters</t>
  </si>
  <si>
    <t>***</t>
  </si>
  <si>
    <t>to be used as a selection tool</t>
  </si>
  <si>
    <t>to be filled in by Project Manager</t>
  </si>
  <si>
    <t>Geosptial Investigation</t>
  </si>
  <si>
    <t>(junior/intermediate/senior)</t>
  </si>
  <si>
    <t>Control Network establishment</t>
  </si>
  <si>
    <t>Engineering Surveys</t>
  </si>
  <si>
    <t>Construction Surveys</t>
  </si>
  <si>
    <t>Hydrographic Surveys</t>
  </si>
  <si>
    <t>High Precision Surveys</t>
  </si>
  <si>
    <t>Cadastral Surveys</t>
  </si>
  <si>
    <t>Line locating</t>
  </si>
  <si>
    <t>UAV Surveys</t>
  </si>
  <si>
    <t>Field scope details</t>
  </si>
  <si>
    <t>Project Execution Hazard Identification and Control</t>
  </si>
  <si>
    <t>Specific Task</t>
  </si>
  <si>
    <t>Type of hazard</t>
  </si>
  <si>
    <t>Probability of hazard to occur</t>
  </si>
  <si>
    <t>control</t>
  </si>
  <si>
    <t>PROJECT INFORMATION:</t>
  </si>
  <si>
    <t>PROJECT LOCATION</t>
  </si>
  <si>
    <t>Project number</t>
  </si>
  <si>
    <t>Latitude</t>
  </si>
  <si>
    <t>Dec. Deg.</t>
  </si>
  <si>
    <t>CLIENT:</t>
  </si>
  <si>
    <t>Longitude</t>
  </si>
  <si>
    <t>Project name:</t>
  </si>
  <si>
    <t>Legal</t>
  </si>
  <si>
    <t>GOOGLE EATH MAP AND DIRECTIONS TO SITE</t>
  </si>
  <si>
    <t>JOURNEY MANAGEMENT PLAN</t>
  </si>
  <si>
    <t>LINK TO GOOGLE EATH MAP AND DIRECTIONS TO SITE</t>
  </si>
  <si>
    <t>PLANNED TRAVEL DATE:</t>
  </si>
  <si>
    <t>FIELD CREW</t>
  </si>
  <si>
    <t>NAME:</t>
  </si>
  <si>
    <t>CELL</t>
  </si>
  <si>
    <t>EMAIL:</t>
  </si>
  <si>
    <t>CLIENT INFORMATION</t>
  </si>
  <si>
    <t xml:space="preserve">PROJECT MANAGER </t>
  </si>
  <si>
    <t>EMAIL</t>
  </si>
  <si>
    <t>CELL:</t>
  </si>
  <si>
    <t>SITE CONTACT</t>
  </si>
  <si>
    <t>INFORMATION</t>
  </si>
  <si>
    <t>PROJECT DIRECTOR</t>
  </si>
  <si>
    <t>PROJECT MANAGER</t>
  </si>
  <si>
    <t>PROJECT COORDINATOR</t>
  </si>
  <si>
    <t>CREW SUPERVISOR</t>
  </si>
  <si>
    <t>SAFETY SUPERVISOR</t>
  </si>
  <si>
    <t>NEAREST HEALTH CENTRE</t>
  </si>
  <si>
    <t>ADDRESS</t>
  </si>
  <si>
    <t>PHONE</t>
  </si>
  <si>
    <t>EMERGENCY PHONE NUMBERS     If in doubt, call 911.</t>
  </si>
  <si>
    <t>R.C.M.P.:</t>
  </si>
  <si>
    <t>PHONE:</t>
  </si>
  <si>
    <t>POISON CENTRE:</t>
  </si>
  <si>
    <t>AMBULANCE:</t>
  </si>
  <si>
    <t>FIRE:</t>
  </si>
  <si>
    <t>HOSPITAL:</t>
  </si>
  <si>
    <t>24 hour reporting for fires in all areas</t>
  </si>
  <si>
    <t>HEALTH LINK:</t>
  </si>
  <si>
    <t>Project No.:</t>
  </si>
  <si>
    <t>Work Location:</t>
  </si>
  <si>
    <t>PO #:</t>
  </si>
  <si>
    <t>Deployment</t>
  </si>
  <si>
    <t>Reviewed/</t>
  </si>
  <si>
    <t>Notes</t>
  </si>
  <si>
    <t>Discussed</t>
  </si>
  <si>
    <t>Field Booklet</t>
  </si>
  <si>
    <t>☒</t>
  </si>
  <si>
    <t>☐</t>
  </si>
  <si>
    <t>Accommodation Location</t>
  </si>
  <si>
    <t>Field office location</t>
  </si>
  <si>
    <t>Field Supplies</t>
  </si>
  <si>
    <t>Office and Field point of contacts</t>
  </si>
  <si>
    <t>Client Office and Field point of contacts</t>
  </si>
  <si>
    <t>Mob-Demob charges</t>
  </si>
  <si>
    <t>Time charging</t>
  </si>
  <si>
    <t>Survey Permission Line List</t>
  </si>
  <si>
    <t>Scope of Work</t>
  </si>
  <si>
    <t>Scope of work clearly defined and communicated</t>
  </si>
  <si>
    <t>Review all pertinent information in project area (including data from other jobs in the area)</t>
  </si>
  <si>
    <t>Work breakdown structure (Timesheets)</t>
  </si>
  <si>
    <t xml:space="preserve">Hours of Work &amp; Rotation Schedule </t>
  </si>
  <si>
    <t>Review of Drawings and Plans</t>
  </si>
  <si>
    <t>Review of DXF, SHP or KMZ files</t>
  </si>
  <si>
    <t>Coordinate System/Frequency</t>
  </si>
  <si>
    <t>Quality</t>
  </si>
  <si>
    <t>Reviewed/Discussed</t>
  </si>
  <si>
    <t>Project Quality Plan</t>
  </si>
  <si>
    <t>Previous project NCRs</t>
  </si>
  <si>
    <t>Applicable Lessons Learned</t>
  </si>
  <si>
    <t>Project checklists to be used</t>
  </si>
  <si>
    <t>QC checks to be done</t>
  </si>
  <si>
    <t>(e.g. Tool run checks, Odometer (distance) checks between AGMs and GWDs)</t>
  </si>
  <si>
    <t>Received any applicable training for the project scope</t>
  </si>
  <si>
    <t>Applicable work instructions/workflows</t>
  </si>
  <si>
    <t>Safety</t>
  </si>
  <si>
    <t>JSA</t>
  </si>
  <si>
    <t>ERP</t>
  </si>
  <si>
    <t>Safety Tickets and Orientation</t>
  </si>
  <si>
    <t>Fatigue management</t>
  </si>
  <si>
    <t>Safety submission requirements</t>
  </si>
  <si>
    <r>
      <t>FLRA</t>
    </r>
    <r>
      <rPr>
        <sz val="9"/>
        <color rgb="FF000000"/>
        <rFont val="Gentium Basic"/>
      </rPr>
      <t xml:space="preserve">    DHA    WSM    ATV    DVW    SOC</t>
    </r>
  </si>
  <si>
    <t>Inspection requirements</t>
  </si>
  <si>
    <t>TRUCK    ATV    SLED    ARGO    BOAT   TRAILER   UTV</t>
  </si>
  <si>
    <t>Journey Management Procedures</t>
  </si>
  <si>
    <t>Risks related to SOW</t>
  </si>
  <si>
    <t>Specific Check In/Check Out Procedures</t>
  </si>
  <si>
    <t>Specific PPE Required</t>
  </si>
  <si>
    <t>Wildlife Monitor Required?</t>
  </si>
  <si>
    <t>Project Specific Equipment (i.e. Total Station, Probe, Vivax, Fuji, Level, Satellite Phone, InReach)</t>
  </si>
  <si>
    <t>Equipment Calibrated? (i.e. Survey Equipment, Locating equipment)</t>
  </si>
  <si>
    <t>Additional requirements?</t>
  </si>
  <si>
    <t>Comments:</t>
  </si>
  <si>
    <t>Title</t>
  </si>
  <si>
    <t>Printed Name</t>
  </si>
  <si>
    <t>Signature</t>
  </si>
  <si>
    <t>Date</t>
  </si>
  <si>
    <t>(yyyy-mm-dd)</t>
  </si>
  <si>
    <t>Crew</t>
  </si>
  <si>
    <t>Weekly Data:</t>
  </si>
  <si>
    <t>Site Occupancy Days (Brought Forward)</t>
  </si>
  <si>
    <t>Weekly Progress Report Number</t>
  </si>
  <si>
    <t>Enter: Last Week's Weekly Progress Number</t>
  </si>
  <si>
    <t>Pre Scheduled 8 Days Off Cycle (Brought Forward)</t>
  </si>
  <si>
    <t>(Last Week):</t>
  </si>
  <si>
    <t>Inclement Weather Days (Brought Forward)</t>
  </si>
  <si>
    <t>Project Journal - Weekly report</t>
  </si>
  <si>
    <t>Site Occupancy 30 Day Cycle (Last Week)</t>
  </si>
  <si>
    <t>This Week</t>
  </si>
  <si>
    <t>Total to Date</t>
  </si>
  <si>
    <t xml:space="preserve">Project: </t>
  </si>
  <si>
    <t>Location:</t>
  </si>
  <si>
    <t>Site Occupancy</t>
  </si>
  <si>
    <t>Client</t>
  </si>
  <si>
    <t>Contract Number:</t>
  </si>
  <si>
    <t>Pre Scheduled Day Off</t>
  </si>
  <si>
    <t>Week Ending:</t>
  </si>
  <si>
    <t>Inclement Weather Day</t>
  </si>
  <si>
    <t>Break Check</t>
  </si>
  <si>
    <t>If Zero, Project is on Preschedule Phase Break or Winter Shutdown</t>
  </si>
  <si>
    <t>DATE &amp; DAY</t>
  </si>
  <si>
    <t>DAILY PROGRESS AND COMMENTS</t>
  </si>
  <si>
    <t>Site Occupancy Cycle Count</t>
  </si>
  <si>
    <t>Tracking of 30 Day Cycle</t>
  </si>
  <si>
    <t>Weather</t>
  </si>
  <si>
    <t>Review of SCOPE:</t>
  </si>
  <si>
    <t>Y/N</t>
  </si>
  <si>
    <t>Temp:</t>
  </si>
  <si>
    <t>Review of FLHA:</t>
  </si>
  <si>
    <t>Pressure:</t>
  </si>
  <si>
    <t xml:space="preserve">Crew Check-in </t>
  </si>
  <si>
    <t>Humidity:</t>
  </si>
  <si>
    <t>Review of FIELD DATA</t>
  </si>
  <si>
    <t>Additional Comments:</t>
  </si>
  <si>
    <t>Project Manager's Signature:</t>
  </si>
  <si>
    <t>Client's Signature:</t>
  </si>
  <si>
    <t>1. Were the project goals attained?</t>
  </si>
  <si>
    <t>2. What went well?  Provide examples of successes that happened during or because of the project</t>
  </si>
  <si>
    <t>3. What didn’t go well?  Discuss unintended outcomes that happened during or because of the project</t>
  </si>
  <si>
    <t>4. What might have been better handled if done differently?</t>
  </si>
  <si>
    <t>5. What recommendations would you give to others who might be involved in future projects of a similar type?</t>
  </si>
  <si>
    <t>6. What was beyond your control?</t>
  </si>
  <si>
    <t>7. What things surprised you on the project that were not planned?</t>
  </si>
  <si>
    <t>8. What things did you anticipate happening that did not happen?</t>
  </si>
  <si>
    <t>9. What mistakes did you successfully avoid making?</t>
  </si>
  <si>
    <t>10. What could we automate or simplify that we do repetitively?</t>
  </si>
  <si>
    <t>11. What skills did you need that were missing on this project?</t>
  </si>
  <si>
    <t>Project Lessons learnt Summary</t>
  </si>
  <si>
    <t>Risk</t>
  </si>
  <si>
    <t>Risk Trigger</t>
  </si>
  <si>
    <t>Risk Response</t>
  </si>
  <si>
    <t>Risk Impact</t>
  </si>
  <si>
    <t>Project Risk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</si>
</sst>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-409]d\-mmm\-yy;@"/>
    <numFmt numFmtId="166" formatCode="0.0%"/>
    <numFmt numFmtId="167" formatCode="_(\$* #,##0.00_);_(\$* \(#,##0.00\);_(\$* \-??_);_(@_)"/>
    <numFmt numFmtId="168" formatCode="_(* #,##0.00_);_(* \(#,##0.00\);_(* &quot;-&quot;??_);_(@_)"/>
    <numFmt numFmtId="169" formatCode="_(* #,##0_);_(* \(#,##0\);_(* &quot;-&quot;??_);_(@_)"/>
    <numFmt numFmtId="170" formatCode=";;;@"/>
    <numFmt numFmtId="171" formatCode=";;;"/>
    <numFmt numFmtId="172" formatCode="0.0"/>
    <numFmt numFmtId="173" formatCode="&quot;TIER &quot;0;&quot;TIER &quot;0;&quot;TIER &quot;0;&quot;TIER &quot;@"/>
    <numFmt numFmtId="174" formatCode="[&lt;=9999999]###\-####;\(###\)\ ###\-####"/>
    <numFmt numFmtId="175" formatCode="[$-F800]dddd\,\ mmmm\ dd\,\ yyyy"/>
    <numFmt numFmtId="176" formatCode="000\-000\-0000"/>
    <numFmt numFmtId="177" formatCode="0\-000\-000\-0000"/>
    <numFmt numFmtId="178" formatCode="_(&quot;$&quot;* #,##0_);_(&quot;$&quot;* \(#,##0\);_(&quot;$&quot;* &quot;-&quot;_);_(@_)"/>
    <numFmt numFmtId="179" formatCode="[$-409]mmmm\ d\,\ yyyy;@"/>
    <numFmt numFmtId="180" formatCode="mmmm\ dd\,\ yyyy\,\ dddd"/>
  </numFmts>
  <fonts count="9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theme="1"/>
      <name val="Arial Narrow"/>
      <family val="2"/>
    </font>
    <font>
      <b/>
      <sz val="14"/>
      <name val="Arial"/>
      <family val="2"/>
    </font>
    <font>
      <b/>
      <sz val="11"/>
      <color theme="1"/>
      <name val="Arial Narrow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36"/>
      <name val="Georgia"/>
      <family val="1"/>
    </font>
    <font>
      <sz val="16"/>
      <name val="Arial"/>
      <family val="2"/>
    </font>
    <font>
      <sz val="4"/>
      <name val="Arial"/>
      <family val="2"/>
    </font>
    <font>
      <sz val="11"/>
      <name val="Franklin Gothic Medium Cond"/>
      <family val="2"/>
    </font>
    <font>
      <sz val="8"/>
      <name val="Franklin Gothic Demi Cond"/>
      <family val="2"/>
    </font>
    <font>
      <sz val="10"/>
      <name val="Franklin Gothic Demi Cond"/>
      <family val="2"/>
    </font>
    <font>
      <sz val="8"/>
      <name val="Georgia"/>
      <family val="1"/>
    </font>
    <font>
      <sz val="8"/>
      <color indexed="8"/>
      <name val="Georgia"/>
      <family val="1"/>
    </font>
    <font>
      <sz val="8"/>
      <color rgb="FF080808"/>
      <name val="Georgia"/>
      <family val="1"/>
    </font>
    <font>
      <sz val="16"/>
      <name val="Calibri"/>
      <family val="2"/>
      <scheme val="minor"/>
    </font>
    <font>
      <sz val="10"/>
      <name val="Georgia"/>
      <family val="1"/>
    </font>
    <font>
      <sz val="9"/>
      <name val="Georgia"/>
      <family val="1"/>
    </font>
    <font>
      <sz val="9"/>
      <color indexed="8"/>
      <name val="Georgia"/>
      <family val="1"/>
    </font>
    <font>
      <b/>
      <sz val="9"/>
      <name val="Georgia"/>
      <family val="1"/>
    </font>
    <font>
      <sz val="9"/>
      <name val="Franklin Gothic Medium Cond"/>
      <family val="2"/>
    </font>
    <font>
      <sz val="11"/>
      <name val="Georgia"/>
      <family val="1"/>
    </font>
    <font>
      <b/>
      <sz val="24"/>
      <color theme="1"/>
      <name val="Arial"/>
      <family val="2"/>
    </font>
    <font>
      <b/>
      <sz val="14"/>
      <color theme="1"/>
      <name val="Arial"/>
      <family val="2"/>
    </font>
    <font>
      <sz val="11"/>
      <color indexed="8"/>
      <name val="Arial"/>
      <family val="2"/>
    </font>
    <font>
      <sz val="12"/>
      <color theme="1"/>
      <name val="Palatino"/>
      <family val="1"/>
    </font>
    <font>
      <sz val="10"/>
      <color theme="1"/>
      <name val="Times New Roman"/>
      <family val="1"/>
    </font>
    <font>
      <b/>
      <sz val="11"/>
      <color theme="0"/>
      <name val="Arial"/>
      <family val="2"/>
    </font>
    <font>
      <b/>
      <sz val="11"/>
      <name val="Georgia"/>
      <family val="1"/>
    </font>
    <font>
      <sz val="11"/>
      <color theme="1"/>
      <name val="Arial"/>
      <family val="2"/>
    </font>
    <font>
      <b/>
      <sz val="11"/>
      <color theme="3" tint="0.39997558519241921"/>
      <name val="Arial"/>
      <family val="2"/>
    </font>
    <font>
      <b/>
      <sz val="11"/>
      <color theme="1"/>
      <name val="Arial"/>
      <family val="2"/>
    </font>
    <font>
      <sz val="4"/>
      <name val="Georgia"/>
      <family val="1"/>
    </font>
    <font>
      <sz val="24"/>
      <color indexed="9"/>
      <name val="Franklin Gothic Demi Cond"/>
      <family val="2"/>
    </font>
    <font>
      <sz val="24"/>
      <color indexed="8"/>
      <name val="Franklin Gothic Demi Cond"/>
      <family val="2"/>
    </font>
    <font>
      <sz val="16"/>
      <color indexed="8"/>
      <name val="Franklin Gothic Demi Cond"/>
      <family val="2"/>
    </font>
    <font>
      <sz val="10"/>
      <color theme="4"/>
      <name val="Georgia"/>
      <family val="1"/>
    </font>
    <font>
      <sz val="12"/>
      <color indexed="8"/>
      <name val="Franklin Gothic Demi Cond"/>
      <family val="2"/>
    </font>
    <font>
      <sz val="9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sz val="12"/>
      <name val="Times New Roman"/>
      <family val="1"/>
    </font>
    <font>
      <b/>
      <sz val="14"/>
      <name val="Times New Roman"/>
      <family val="1"/>
    </font>
    <font>
      <b/>
      <sz val="22"/>
      <name val="Arial Black"/>
      <family val="2"/>
    </font>
    <font>
      <b/>
      <sz val="10"/>
      <name val="Arial Black"/>
      <family val="2"/>
    </font>
    <font>
      <b/>
      <sz val="9"/>
      <name val="Arial"/>
      <family val="2"/>
    </font>
    <font>
      <sz val="8"/>
      <name val="Arial"/>
      <family val="2"/>
    </font>
    <font>
      <b/>
      <sz val="11"/>
      <name val="Arial Black"/>
      <family val="2"/>
    </font>
    <font>
      <sz val="11"/>
      <name val="Arial"/>
      <family val="2"/>
    </font>
    <font>
      <sz val="11"/>
      <name val="Times New Roman"/>
      <family val="1"/>
    </font>
    <font>
      <b/>
      <sz val="12"/>
      <name val="Times New Roman"/>
      <family val="1"/>
    </font>
    <font>
      <sz val="10"/>
      <name val="Arial Black"/>
      <family val="2"/>
    </font>
    <font>
      <b/>
      <i/>
      <u/>
      <sz val="8"/>
      <name val="Arial"/>
      <family val="2"/>
    </font>
    <font>
      <b/>
      <sz val="12"/>
      <name val="Arial Black"/>
      <family val="2"/>
    </font>
    <font>
      <sz val="12"/>
      <color theme="1"/>
      <name val="Arial Black"/>
      <family val="2"/>
    </font>
    <font>
      <b/>
      <sz val="12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8"/>
      <name val="Arial"/>
      <family val="2"/>
    </font>
    <font>
      <sz val="8"/>
      <color rgb="FFFF0000"/>
      <name val="Arial"/>
      <family val="2"/>
    </font>
    <font>
      <b/>
      <sz val="10"/>
      <color rgb="FF002060"/>
      <name val="Calibri"/>
      <family val="2"/>
    </font>
    <font>
      <b/>
      <sz val="8"/>
      <color theme="1"/>
      <name val="Montserrat"/>
    </font>
    <font>
      <sz val="9"/>
      <color theme="1"/>
      <name val="Gentium Basic"/>
    </font>
    <font>
      <b/>
      <sz val="8"/>
      <color rgb="FF000000"/>
      <name val="Montserrat"/>
    </font>
    <font>
      <sz val="9"/>
      <color rgb="FF000000"/>
      <name val="Gentium Basic"/>
    </font>
    <font>
      <sz val="9"/>
      <color theme="1"/>
      <name val="MS Gothic"/>
      <family val="3"/>
    </font>
    <font>
      <sz val="9"/>
      <color theme="1"/>
      <name val="Segoe UI Symbol"/>
      <family val="2"/>
    </font>
    <font>
      <sz val="9"/>
      <color rgb="FFFF0000"/>
      <name val="Gentium Basic"/>
    </font>
    <font>
      <b/>
      <sz val="6"/>
      <color theme="1"/>
      <name val="Gentium Basic"/>
    </font>
    <font>
      <b/>
      <sz val="11"/>
      <color theme="1"/>
      <name val="Gentium Basic"/>
    </font>
    <font>
      <b/>
      <sz val="9"/>
      <color theme="1"/>
      <name val="Gentium Basic"/>
    </font>
    <font>
      <sz val="10"/>
      <color theme="1"/>
      <name val="Gentium Basic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18"/>
      <color indexed="8"/>
      <name val="Calibri"/>
      <family val="2"/>
    </font>
    <font>
      <b/>
      <sz val="18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9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8"/>
      <color indexed="8"/>
      <name val="Calibri"/>
      <family val="2"/>
    </font>
    <font>
      <i/>
      <sz val="10"/>
      <color theme="1"/>
      <name val="Calibri"/>
      <family val="2"/>
      <scheme val="minor"/>
    </font>
    <font>
      <sz val="7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theme="1"/>
      <name val="Georgia"/>
      <family val="1"/>
    </font>
    <font>
      <b/>
      <sz val="10"/>
      <color rgb="FF000000"/>
      <name val="Georgia"/>
      <family val="1"/>
    </font>
    <font>
      <sz val="10"/>
      <color theme="1"/>
      <name val="Georgia"/>
      <family val="1"/>
    </font>
    <font>
      <sz val="11"/>
      <color theme="1"/>
      <name val="Georgia"/>
      <family val="1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BFBFBF"/>
        <bgColor indexed="64"/>
      </patternFill>
    </fill>
    <fill>
      <patternFill patternType="gray0625">
        <fgColor rgb="FFFFFF00"/>
      </patternFill>
    </fill>
    <fill>
      <patternFill patternType="gray0625">
        <fgColor rgb="FFFFFF0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 style="medium">
        <color indexed="64"/>
      </right>
      <top style="thin">
        <color indexed="64"/>
      </top>
      <bottom style="thin">
        <color indexed="55"/>
      </bottom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55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rgb="FF666666"/>
      </bottom>
      <diagonal/>
    </border>
    <border>
      <left/>
      <right style="medium">
        <color indexed="64"/>
      </right>
      <top style="medium">
        <color indexed="64"/>
      </top>
      <bottom style="thick">
        <color rgb="FF666666"/>
      </bottom>
      <diagonal/>
    </border>
    <border>
      <left/>
      <right style="medium">
        <color indexed="64"/>
      </right>
      <top/>
      <bottom style="medium">
        <color rgb="FF66666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rgb="FF666666"/>
      </bottom>
      <diagonal/>
    </border>
    <border>
      <left style="medium">
        <color indexed="64"/>
      </left>
      <right style="medium">
        <color indexed="64"/>
      </right>
      <top/>
      <bottom style="medium">
        <color rgb="FF666666"/>
      </bottom>
      <diagonal/>
    </border>
    <border>
      <left style="medium">
        <color indexed="64"/>
      </left>
      <right/>
      <top/>
      <bottom style="medium">
        <color rgb="FF666666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" fillId="0" borderId="0"/>
    <xf numFmtId="167" fontId="4" fillId="0" borderId="0" applyFill="0" applyBorder="0" applyAlignment="0" applyProtection="0"/>
  </cellStyleXfs>
  <cellXfs count="123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 vertical="center" wrapText="1" indent="1"/>
    </xf>
    <xf numFmtId="0" fontId="5" fillId="0" borderId="6" xfId="0" applyFont="1" applyBorder="1" applyAlignment="1">
      <alignment horizontal="left" vertical="center" wrapText="1" indent="1"/>
    </xf>
    <xf numFmtId="44" fontId="4" fillId="0" borderId="8" xfId="1" applyFont="1" applyFill="1" applyBorder="1" applyAlignment="1">
      <alignment horizontal="center" vertical="center"/>
    </xf>
    <xf numFmtId="44" fontId="4" fillId="0" borderId="0" xfId="1" applyFont="1" applyFill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 indent="1"/>
    </xf>
    <xf numFmtId="164" fontId="4" fillId="0" borderId="8" xfId="3" applyFont="1" applyFill="1" applyBorder="1" applyAlignment="1">
      <alignment horizontal="center" vertical="center"/>
    </xf>
    <xf numFmtId="164" fontId="4" fillId="0" borderId="0" xfId="3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3" xfId="0" applyFont="1" applyBorder="1" applyAlignment="1">
      <alignment horizontal="left" vertical="center" wrapText="1" indent="1"/>
    </xf>
    <xf numFmtId="0" fontId="5" fillId="0" borderId="14" xfId="0" applyFont="1" applyBorder="1" applyAlignment="1">
      <alignment horizontal="left" vertical="center" wrapText="1" indent="1"/>
    </xf>
    <xf numFmtId="44" fontId="4" fillId="0" borderId="16" xfId="1" applyFont="1" applyFill="1" applyBorder="1" applyAlignment="1">
      <alignment horizontal="center" vertical="center"/>
    </xf>
    <xf numFmtId="44" fontId="4" fillId="0" borderId="19" xfId="1" applyFont="1" applyFill="1" applyBorder="1" applyAlignment="1">
      <alignment horizontal="center"/>
    </xf>
    <xf numFmtId="44" fontId="4" fillId="0" borderId="0" xfId="1" applyFont="1" applyFill="1" applyBorder="1" applyAlignment="1">
      <alignment horizontal="center"/>
    </xf>
    <xf numFmtId="0" fontId="4" fillId="0" borderId="16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6" xfId="0" applyFont="1" applyBorder="1" applyAlignment="1">
      <alignment horizontal="left" vertical="center" wrapText="1" indent="1"/>
    </xf>
    <xf numFmtId="0" fontId="5" fillId="0" borderId="6" xfId="0" applyFont="1" applyBorder="1" applyAlignment="1">
      <alignment horizontal="right" vertical="center" wrapText="1"/>
    </xf>
    <xf numFmtId="44" fontId="4" fillId="0" borderId="8" xfId="1" quotePrefix="1" applyFont="1" applyFill="1" applyBorder="1" applyAlignment="1">
      <alignment horizontal="center" vertical="center"/>
    </xf>
    <xf numFmtId="44" fontId="4" fillId="0" borderId="0" xfId="1" quotePrefix="1" applyFont="1" applyFill="1" applyBorder="1" applyAlignment="1">
      <alignment horizontal="center" vertical="center"/>
    </xf>
    <xf numFmtId="0" fontId="4" fillId="0" borderId="0" xfId="0" quotePrefix="1" applyFont="1" applyAlignment="1">
      <alignment horizontal="center" vertical="center" wrapText="1"/>
    </xf>
    <xf numFmtId="0" fontId="4" fillId="0" borderId="29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 indent="1"/>
    </xf>
    <xf numFmtId="44" fontId="4" fillId="0" borderId="19" xfId="1" applyFont="1" applyFill="1" applyBorder="1" applyAlignment="1">
      <alignment horizontal="center" vertical="center"/>
    </xf>
    <xf numFmtId="0" fontId="0" fillId="0" borderId="32" xfId="0" applyBorder="1"/>
    <xf numFmtId="0" fontId="0" fillId="0" borderId="15" xfId="0" applyBorder="1"/>
    <xf numFmtId="0" fontId="9" fillId="0" borderId="40" xfId="4" applyFont="1" applyBorder="1"/>
    <xf numFmtId="0" fontId="7" fillId="0" borderId="40" xfId="4" applyBorder="1"/>
    <xf numFmtId="0" fontId="0" fillId="0" borderId="40" xfId="0" applyBorder="1"/>
    <xf numFmtId="165" fontId="3" fillId="0" borderId="24" xfId="4" applyNumberFormat="1" applyFont="1" applyBorder="1" applyAlignment="1">
      <alignment horizontal="center" vertical="center" wrapText="1"/>
    </xf>
    <xf numFmtId="0" fontId="3" fillId="0" borderId="24" xfId="4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 indent="1"/>
    </xf>
    <xf numFmtId="0" fontId="3" fillId="3" borderId="1" xfId="4" applyFont="1" applyFill="1" applyBorder="1" applyAlignment="1">
      <alignment horizontal="center" vertical="center" wrapText="1"/>
    </xf>
    <xf numFmtId="0" fontId="3" fillId="3" borderId="24" xfId="4" applyFont="1" applyFill="1" applyBorder="1" applyAlignment="1">
      <alignment horizontal="center" vertical="center" wrapText="1"/>
    </xf>
    <xf numFmtId="0" fontId="9" fillId="4" borderId="29" xfId="4" applyFont="1" applyFill="1" applyBorder="1" applyAlignment="1">
      <alignment horizontal="center" vertical="center" wrapText="1"/>
    </xf>
    <xf numFmtId="0" fontId="9" fillId="4" borderId="28" xfId="4" applyFont="1" applyFill="1" applyBorder="1" applyAlignment="1">
      <alignment horizontal="center" vertical="center" wrapText="1"/>
    </xf>
    <xf numFmtId="0" fontId="9" fillId="4" borderId="43" xfId="4" applyFont="1" applyFill="1" applyBorder="1" applyAlignment="1">
      <alignment horizontal="center" vertical="center" wrapText="1"/>
    </xf>
    <xf numFmtId="0" fontId="7" fillId="4" borderId="28" xfId="4" applyFill="1" applyBorder="1" applyAlignment="1">
      <alignment horizontal="center" vertical="center" wrapText="1"/>
    </xf>
    <xf numFmtId="0" fontId="7" fillId="4" borderId="43" xfId="4" applyFill="1" applyBorder="1" applyAlignment="1">
      <alignment horizontal="center" vertical="center" wrapText="1"/>
    </xf>
    <xf numFmtId="0" fontId="7" fillId="5" borderId="43" xfId="4" applyFill="1" applyBorder="1" applyAlignment="1">
      <alignment horizontal="center" vertical="center" wrapText="1"/>
    </xf>
    <xf numFmtId="0" fontId="7" fillId="5" borderId="28" xfId="4" applyFill="1" applyBorder="1" applyAlignment="1">
      <alignment horizontal="center" vertical="center" wrapText="1"/>
    </xf>
    <xf numFmtId="0" fontId="7" fillId="6" borderId="44" xfId="4" applyFill="1" applyBorder="1" applyAlignment="1">
      <alignment horizontal="center"/>
    </xf>
    <xf numFmtId="0" fontId="7" fillId="6" borderId="28" xfId="4" applyFill="1" applyBorder="1" applyAlignment="1">
      <alignment horizontal="center"/>
    </xf>
    <xf numFmtId="0" fontId="9" fillId="4" borderId="5" xfId="4" applyFont="1" applyFill="1" applyBorder="1" applyAlignment="1">
      <alignment horizontal="center" vertical="center" wrapText="1"/>
    </xf>
    <xf numFmtId="0" fontId="9" fillId="4" borderId="30" xfId="4" applyFont="1" applyFill="1" applyBorder="1" applyAlignment="1">
      <alignment horizontal="center" vertical="center" wrapText="1"/>
    </xf>
    <xf numFmtId="0" fontId="9" fillId="4" borderId="46" xfId="4" applyFont="1" applyFill="1" applyBorder="1" applyAlignment="1">
      <alignment horizontal="center" vertical="center" wrapText="1"/>
    </xf>
    <xf numFmtId="0" fontId="7" fillId="4" borderId="30" xfId="4" applyFill="1" applyBorder="1" applyAlignment="1">
      <alignment horizontal="center" vertical="center" wrapText="1"/>
    </xf>
    <xf numFmtId="0" fontId="7" fillId="4" borderId="46" xfId="4" applyFill="1" applyBorder="1" applyAlignment="1">
      <alignment horizontal="center" vertical="center" wrapText="1"/>
    </xf>
    <xf numFmtId="0" fontId="7" fillId="5" borderId="46" xfId="4" applyFill="1" applyBorder="1" applyAlignment="1">
      <alignment horizontal="center" vertical="center" wrapText="1"/>
    </xf>
    <xf numFmtId="0" fontId="7" fillId="5" borderId="30" xfId="4" applyFill="1" applyBorder="1" applyAlignment="1">
      <alignment horizontal="center" vertical="center" wrapText="1"/>
    </xf>
    <xf numFmtId="0" fontId="7" fillId="6" borderId="47" xfId="4" applyFill="1" applyBorder="1" applyAlignment="1">
      <alignment horizontal="center"/>
    </xf>
    <xf numFmtId="0" fontId="7" fillId="6" borderId="30" xfId="4" applyFill="1" applyBorder="1" applyAlignment="1">
      <alignment horizontal="center"/>
    </xf>
    <xf numFmtId="0" fontId="9" fillId="4" borderId="31" xfId="4" applyFont="1" applyFill="1" applyBorder="1" applyAlignment="1">
      <alignment horizontal="center" vertical="center" wrapText="1"/>
    </xf>
    <xf numFmtId="0" fontId="9" fillId="4" borderId="32" xfId="4" applyFont="1" applyFill="1" applyBorder="1" applyAlignment="1">
      <alignment horizontal="center" vertical="center" wrapText="1"/>
    </xf>
    <xf numFmtId="0" fontId="9" fillId="4" borderId="33" xfId="4" applyFont="1" applyFill="1" applyBorder="1" applyAlignment="1">
      <alignment horizontal="center" vertical="center" wrapText="1"/>
    </xf>
    <xf numFmtId="0" fontId="7" fillId="4" borderId="32" xfId="4" applyFill="1" applyBorder="1" applyAlignment="1">
      <alignment horizontal="center" vertical="center" wrapText="1"/>
    </xf>
    <xf numFmtId="0" fontId="7" fillId="4" borderId="33" xfId="4" applyFill="1" applyBorder="1" applyAlignment="1">
      <alignment horizontal="center" vertical="center" wrapText="1"/>
    </xf>
    <xf numFmtId="0" fontId="7" fillId="5" borderId="33" xfId="4" applyFill="1" applyBorder="1" applyAlignment="1">
      <alignment horizontal="center" vertical="center" wrapText="1"/>
    </xf>
    <xf numFmtId="0" fontId="7" fillId="5" borderId="32" xfId="4" applyFill="1" applyBorder="1" applyAlignment="1">
      <alignment horizontal="center" vertical="center" wrapText="1"/>
    </xf>
    <xf numFmtId="0" fontId="7" fillId="6" borderId="36" xfId="4" applyFill="1" applyBorder="1" applyAlignment="1">
      <alignment horizontal="center"/>
    </xf>
    <xf numFmtId="0" fontId="7" fillId="6" borderId="32" xfId="4" applyFill="1" applyBorder="1" applyAlignment="1">
      <alignment horizontal="center"/>
    </xf>
    <xf numFmtId="0" fontId="9" fillId="4" borderId="13" xfId="4" applyFont="1" applyFill="1" applyBorder="1" applyAlignment="1">
      <alignment horizontal="center" vertical="center" wrapText="1"/>
    </xf>
    <xf numFmtId="0" fontId="9" fillId="4" borderId="49" xfId="4" applyFont="1" applyFill="1" applyBorder="1" applyAlignment="1">
      <alignment horizontal="center" vertical="center" wrapText="1"/>
    </xf>
    <xf numFmtId="0" fontId="9" fillId="4" borderId="35" xfId="4" applyFont="1" applyFill="1" applyBorder="1" applyAlignment="1">
      <alignment horizontal="center" vertical="center" wrapText="1"/>
    </xf>
    <xf numFmtId="0" fontId="7" fillId="4" borderId="49" xfId="4" applyFill="1" applyBorder="1" applyAlignment="1">
      <alignment horizontal="center" vertical="center" wrapText="1"/>
    </xf>
    <xf numFmtId="0" fontId="7" fillId="4" borderId="35" xfId="4" applyFill="1" applyBorder="1" applyAlignment="1">
      <alignment horizontal="center" vertical="center" wrapText="1"/>
    </xf>
    <xf numFmtId="0" fontId="7" fillId="5" borderId="35" xfId="4" applyFill="1" applyBorder="1" applyAlignment="1">
      <alignment horizontal="center" vertical="center" wrapText="1"/>
    </xf>
    <xf numFmtId="0" fontId="7" fillId="5" borderId="49" xfId="4" applyFill="1" applyBorder="1" applyAlignment="1">
      <alignment horizontal="center" vertical="center" wrapText="1"/>
    </xf>
    <xf numFmtId="0" fontId="7" fillId="6" borderId="50" xfId="4" applyFill="1" applyBorder="1" applyAlignment="1">
      <alignment horizontal="center"/>
    </xf>
    <xf numFmtId="0" fontId="7" fillId="6" borderId="49" xfId="4" applyFill="1" applyBorder="1" applyAlignment="1">
      <alignment horizontal="center"/>
    </xf>
    <xf numFmtId="0" fontId="9" fillId="4" borderId="27" xfId="4" applyFont="1" applyFill="1" applyBorder="1" applyAlignment="1">
      <alignment horizontal="center" vertical="center" wrapText="1"/>
    </xf>
    <xf numFmtId="0" fontId="9" fillId="4" borderId="45" xfId="4" applyFont="1" applyFill="1" applyBorder="1" applyAlignment="1">
      <alignment horizontal="center" vertical="center" wrapText="1"/>
    </xf>
    <xf numFmtId="0" fontId="9" fillId="4" borderId="0" xfId="4" applyFont="1" applyFill="1" applyAlignment="1">
      <alignment horizontal="center" vertical="center" wrapText="1"/>
    </xf>
    <xf numFmtId="0" fontId="7" fillId="4" borderId="45" xfId="4" applyFill="1" applyBorder="1" applyAlignment="1">
      <alignment horizontal="center" vertical="center" wrapText="1"/>
    </xf>
    <xf numFmtId="0" fontId="7" fillId="4" borderId="0" xfId="4" applyFill="1" applyAlignment="1">
      <alignment horizontal="center" vertical="center" wrapText="1"/>
    </xf>
    <xf numFmtId="0" fontId="7" fillId="5" borderId="0" xfId="4" applyFill="1" applyAlignment="1">
      <alignment horizontal="center" vertical="center" wrapText="1"/>
    </xf>
    <xf numFmtId="0" fontId="7" fillId="5" borderId="45" xfId="4" applyFill="1" applyBorder="1" applyAlignment="1">
      <alignment horizontal="center" vertical="center" wrapText="1"/>
    </xf>
    <xf numFmtId="0" fontId="7" fillId="6" borderId="52" xfId="4" applyFill="1" applyBorder="1" applyAlignment="1">
      <alignment horizontal="center"/>
    </xf>
    <xf numFmtId="0" fontId="7" fillId="6" borderId="45" xfId="4" applyFill="1" applyBorder="1" applyAlignment="1">
      <alignment horizontal="center"/>
    </xf>
    <xf numFmtId="0" fontId="9" fillId="4" borderId="23" xfId="4" applyFont="1" applyFill="1" applyBorder="1" applyAlignment="1">
      <alignment horizontal="center" vertical="center" wrapText="1"/>
    </xf>
    <xf numFmtId="0" fontId="9" fillId="4" borderId="54" xfId="4" applyFont="1" applyFill="1" applyBorder="1" applyAlignment="1">
      <alignment horizontal="center" vertical="center" wrapText="1"/>
    </xf>
    <xf numFmtId="0" fontId="9" fillId="4" borderId="55" xfId="4" applyFont="1" applyFill="1" applyBorder="1" applyAlignment="1">
      <alignment horizontal="center" vertical="center" wrapText="1"/>
    </xf>
    <xf numFmtId="0" fontId="7" fillId="4" borderId="54" xfId="4" applyFill="1" applyBorder="1" applyAlignment="1">
      <alignment horizontal="center" vertical="center" wrapText="1"/>
    </xf>
    <xf numFmtId="0" fontId="7" fillId="4" borderId="55" xfId="4" applyFill="1" applyBorder="1" applyAlignment="1">
      <alignment horizontal="center" vertical="center" wrapText="1"/>
    </xf>
    <xf numFmtId="0" fontId="7" fillId="5" borderId="55" xfId="4" applyFill="1" applyBorder="1" applyAlignment="1">
      <alignment horizontal="center" vertical="center" wrapText="1"/>
    </xf>
    <xf numFmtId="0" fontId="7" fillId="5" borderId="54" xfId="4" applyFill="1" applyBorder="1" applyAlignment="1">
      <alignment horizontal="center" vertical="center" wrapText="1"/>
    </xf>
    <xf numFmtId="0" fontId="7" fillId="6" borderId="56" xfId="4" applyFill="1" applyBorder="1" applyAlignment="1">
      <alignment horizontal="center"/>
    </xf>
    <xf numFmtId="0" fontId="7" fillId="6" borderId="54" xfId="4" applyFill="1" applyBorder="1" applyAlignment="1">
      <alignment horizontal="center"/>
    </xf>
    <xf numFmtId="0" fontId="9" fillId="4" borderId="26" xfId="4" applyFont="1" applyFill="1" applyBorder="1" applyAlignment="1">
      <alignment horizontal="center" vertical="center" wrapText="1"/>
    </xf>
    <xf numFmtId="0" fontId="9" fillId="4" borderId="57" xfId="4" applyFont="1" applyFill="1" applyBorder="1" applyAlignment="1">
      <alignment horizontal="center" vertical="center" wrapText="1"/>
    </xf>
    <xf numFmtId="0" fontId="9" fillId="4" borderId="34" xfId="4" applyFont="1" applyFill="1" applyBorder="1" applyAlignment="1">
      <alignment horizontal="center" vertical="center" wrapText="1"/>
    </xf>
    <xf numFmtId="0" fontId="7" fillId="4" borderId="57" xfId="4" applyFill="1" applyBorder="1" applyAlignment="1">
      <alignment horizontal="center" vertical="center" wrapText="1"/>
    </xf>
    <xf numFmtId="0" fontId="7" fillId="4" borderId="34" xfId="4" applyFill="1" applyBorder="1" applyAlignment="1">
      <alignment horizontal="center" vertical="center" wrapText="1"/>
    </xf>
    <xf numFmtId="0" fontId="7" fillId="5" borderId="34" xfId="4" applyFill="1" applyBorder="1" applyAlignment="1">
      <alignment horizontal="center" vertical="center" wrapText="1"/>
    </xf>
    <xf numFmtId="0" fontId="7" fillId="5" borderId="57" xfId="4" applyFill="1" applyBorder="1" applyAlignment="1">
      <alignment horizontal="center" vertical="center" wrapText="1"/>
    </xf>
    <xf numFmtId="0" fontId="7" fillId="6" borderId="58" xfId="4" applyFill="1" applyBorder="1" applyAlignment="1">
      <alignment horizontal="center"/>
    </xf>
    <xf numFmtId="0" fontId="7" fillId="6" borderId="57" xfId="4" applyFill="1" applyBorder="1" applyAlignment="1">
      <alignment horizontal="center"/>
    </xf>
    <xf numFmtId="0" fontId="9" fillId="4" borderId="24" xfId="4" applyFont="1" applyFill="1" applyBorder="1" applyAlignment="1">
      <alignment horizontal="center" vertical="center"/>
    </xf>
    <xf numFmtId="165" fontId="2" fillId="0" borderId="0" xfId="0" applyNumberFormat="1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2" fillId="0" borderId="0" xfId="0" applyFont="1"/>
    <xf numFmtId="166" fontId="2" fillId="0" borderId="0" xfId="2" applyNumberFormat="1" applyFont="1"/>
    <xf numFmtId="166" fontId="0" fillId="0" borderId="0" xfId="2" applyNumberFormat="1" applyFont="1"/>
    <xf numFmtId="165" fontId="2" fillId="0" borderId="0" xfId="0" applyNumberFormat="1" applyFont="1" applyAlignment="1">
      <alignment horizontal="right" wrapText="1"/>
    </xf>
    <xf numFmtId="0" fontId="7" fillId="0" borderId="0" xfId="4"/>
    <xf numFmtId="0" fontId="10" fillId="0" borderId="0" xfId="4" applyFont="1" applyAlignment="1">
      <alignment horizontal="center"/>
    </xf>
    <xf numFmtId="165" fontId="3" fillId="0" borderId="0" xfId="4" applyNumberFormat="1" applyFont="1" applyAlignment="1">
      <alignment horizontal="center" wrapText="1"/>
    </xf>
    <xf numFmtId="0" fontId="7" fillId="0" borderId="0" xfId="4" applyAlignment="1">
      <alignment horizontal="left" vertical="top" wrapText="1"/>
    </xf>
    <xf numFmtId="0" fontId="3" fillId="0" borderId="0" xfId="4" applyFont="1" applyAlignment="1">
      <alignment horizontal="center"/>
    </xf>
    <xf numFmtId="0" fontId="3" fillId="0" borderId="0" xfId="4" applyFont="1" applyAlignment="1">
      <alignment horizontal="center" vertical="center"/>
    </xf>
    <xf numFmtId="165" fontId="7" fillId="0" borderId="0" xfId="4" applyNumberFormat="1" applyAlignment="1">
      <alignment horizontal="center" wrapText="1"/>
    </xf>
    <xf numFmtId="0" fontId="7" fillId="0" borderId="0" xfId="4" applyAlignment="1">
      <alignment horizontal="center"/>
    </xf>
    <xf numFmtId="165" fontId="3" fillId="0" borderId="0" xfId="4" applyNumberFormat="1" applyFont="1" applyAlignment="1">
      <alignment wrapText="1"/>
    </xf>
    <xf numFmtId="0" fontId="3" fillId="0" borderId="0" xfId="4" applyFont="1" applyAlignment="1">
      <alignment horizontal="left" vertical="top" wrapText="1"/>
    </xf>
    <xf numFmtId="0" fontId="3" fillId="0" borderId="0" xfId="4" applyFont="1"/>
    <xf numFmtId="165" fontId="4" fillId="0" borderId="0" xfId="5" applyNumberFormat="1" applyBorder="1" applyAlignment="1">
      <alignment wrapText="1"/>
    </xf>
    <xf numFmtId="167" fontId="4" fillId="0" borderId="0" xfId="5" applyBorder="1"/>
    <xf numFmtId="165" fontId="7" fillId="0" borderId="0" xfId="4" applyNumberFormat="1" applyAlignment="1">
      <alignment wrapText="1"/>
    </xf>
    <xf numFmtId="0" fontId="3" fillId="0" borderId="0" xfId="4" applyFont="1" applyAlignment="1">
      <alignment horizontal="right"/>
    </xf>
    <xf numFmtId="0" fontId="7" fillId="0" borderId="0" xfId="4" applyAlignment="1">
      <alignment horizontal="right"/>
    </xf>
    <xf numFmtId="165" fontId="0" fillId="0" borderId="0" xfId="0" applyNumberFormat="1" applyAlignment="1">
      <alignment wrapText="1"/>
    </xf>
    <xf numFmtId="0" fontId="0" fillId="0" borderId="0" xfId="0" applyAlignment="1">
      <alignment horizontal="left" vertical="top" wrapText="1"/>
    </xf>
    <xf numFmtId="0" fontId="3" fillId="0" borderId="59" xfId="4" applyFont="1" applyBorder="1"/>
    <xf numFmtId="0" fontId="4" fillId="0" borderId="0" xfId="4" applyFont="1" applyAlignment="1">
      <alignment horizontal="center"/>
    </xf>
    <xf numFmtId="0" fontId="7" fillId="0" borderId="28" xfId="4" applyBorder="1"/>
    <xf numFmtId="1" fontId="4" fillId="0" borderId="60" xfId="4" applyNumberFormat="1" applyFont="1" applyBorder="1"/>
    <xf numFmtId="0" fontId="7" fillId="0" borderId="61" xfId="4" quotePrefix="1" applyBorder="1" applyAlignment="1">
      <alignment horizontal="left"/>
    </xf>
    <xf numFmtId="167" fontId="4" fillId="2" borderId="62" xfId="5" applyFill="1" applyBorder="1" applyAlignment="1" applyProtection="1"/>
    <xf numFmtId="0" fontId="4" fillId="0" borderId="61" xfId="4" applyFont="1" applyBorder="1"/>
    <xf numFmtId="167" fontId="7" fillId="0" borderId="63" xfId="4" applyNumberFormat="1" applyBorder="1"/>
    <xf numFmtId="0" fontId="7" fillId="0" borderId="62" xfId="4" quotePrefix="1" applyBorder="1" applyAlignment="1">
      <alignment horizontal="left"/>
    </xf>
    <xf numFmtId="0" fontId="4" fillId="0" borderId="62" xfId="4" applyFont="1" applyBorder="1"/>
    <xf numFmtId="168" fontId="7" fillId="0" borderId="0" xfId="4" applyNumberFormat="1"/>
    <xf numFmtId="1" fontId="7" fillId="0" borderId="0" xfId="4" applyNumberFormat="1"/>
    <xf numFmtId="0" fontId="7" fillId="0" borderId="65" xfId="4" quotePrefix="1" applyBorder="1" applyAlignment="1">
      <alignment horizontal="left"/>
    </xf>
    <xf numFmtId="0" fontId="4" fillId="0" borderId="65" xfId="4" applyFont="1" applyBorder="1"/>
    <xf numFmtId="0" fontId="3" fillId="0" borderId="24" xfId="4" applyFont="1" applyBorder="1"/>
    <xf numFmtId="44" fontId="4" fillId="0" borderId="24" xfId="1" applyFont="1" applyFill="1" applyBorder="1" applyAlignment="1"/>
    <xf numFmtId="0" fontId="4" fillId="0" borderId="66" xfId="4" applyFont="1" applyBorder="1"/>
    <xf numFmtId="1" fontId="7" fillId="0" borderId="67" xfId="4" applyNumberFormat="1" applyBorder="1"/>
    <xf numFmtId="167" fontId="4" fillId="2" borderId="61" xfId="5" applyFill="1" applyBorder="1" applyAlignment="1" applyProtection="1"/>
    <xf numFmtId="167" fontId="7" fillId="0" borderId="68" xfId="4" applyNumberFormat="1" applyBorder="1"/>
    <xf numFmtId="0" fontId="4" fillId="0" borderId="62" xfId="4" quotePrefix="1" applyFont="1" applyBorder="1"/>
    <xf numFmtId="0" fontId="0" fillId="3" borderId="10" xfId="0" quotePrefix="1" applyFill="1" applyBorder="1"/>
    <xf numFmtId="0" fontId="7" fillId="0" borderId="31" xfId="4" applyBorder="1"/>
    <xf numFmtId="44" fontId="4" fillId="0" borderId="32" xfId="1" applyFont="1" applyFill="1" applyBorder="1" applyAlignment="1"/>
    <xf numFmtId="0" fontId="3" fillId="0" borderId="29" xfId="4" applyFont="1" applyBorder="1"/>
    <xf numFmtId="0" fontId="1" fillId="0" borderId="13" xfId="0" applyFont="1" applyBorder="1" applyAlignment="1">
      <alignment horizontal="left"/>
    </xf>
    <xf numFmtId="0" fontId="0" fillId="3" borderId="11" xfId="0" applyFill="1" applyBorder="1" applyAlignment="1">
      <alignment horizontal="right" vertical="center"/>
    </xf>
    <xf numFmtId="164" fontId="11" fillId="2" borderId="10" xfId="0" applyNumberFormat="1" applyFont="1" applyFill="1" applyBorder="1" applyAlignment="1">
      <alignment horizontal="center"/>
    </xf>
    <xf numFmtId="0" fontId="4" fillId="3" borderId="65" xfId="4" applyFont="1" applyFill="1" applyBorder="1"/>
    <xf numFmtId="167" fontId="4" fillId="3" borderId="69" xfId="5" applyFill="1" applyBorder="1" applyAlignment="1" applyProtection="1"/>
    <xf numFmtId="0" fontId="1" fillId="0" borderId="5" xfId="0" applyFont="1" applyBorder="1" applyAlignment="1">
      <alignment horizontal="left"/>
    </xf>
    <xf numFmtId="0" fontId="0" fillId="0" borderId="70" xfId="0" applyBorder="1" applyAlignment="1">
      <alignment horizontal="left" indent="1"/>
    </xf>
    <xf numFmtId="0" fontId="0" fillId="3" borderId="15" xfId="0" quotePrefix="1" applyFill="1" applyBorder="1"/>
    <xf numFmtId="164" fontId="0" fillId="2" borderId="15" xfId="0" applyNumberFormat="1" applyFill="1" applyBorder="1" applyAlignment="1">
      <alignment horizontal="center"/>
    </xf>
    <xf numFmtId="0" fontId="4" fillId="3" borderId="71" xfId="4" quotePrefix="1" applyFont="1" applyFill="1" applyBorder="1"/>
    <xf numFmtId="167" fontId="4" fillId="3" borderId="72" xfId="5" applyFill="1" applyBorder="1" applyAlignment="1" applyProtection="1"/>
    <xf numFmtId="0" fontId="7" fillId="0" borderId="74" xfId="4" applyBorder="1"/>
    <xf numFmtId="167" fontId="3" fillId="0" borderId="24" xfId="4" applyNumberFormat="1" applyFont="1" applyBorder="1"/>
    <xf numFmtId="44" fontId="13" fillId="0" borderId="41" xfId="1" applyFont="1" applyBorder="1"/>
    <xf numFmtId="44" fontId="14" fillId="0" borderId="45" xfId="1" applyFont="1" applyBorder="1"/>
    <xf numFmtId="44" fontId="14" fillId="0" borderId="77" xfId="1" applyFont="1" applyBorder="1"/>
    <xf numFmtId="44" fontId="14" fillId="0" borderId="78" xfId="1" applyFont="1" applyBorder="1"/>
    <xf numFmtId="0" fontId="2" fillId="0" borderId="31" xfId="0" applyFont="1" applyBorder="1"/>
    <xf numFmtId="0" fontId="0" fillId="0" borderId="33" xfId="0" applyBorder="1"/>
    <xf numFmtId="44" fontId="0" fillId="0" borderId="24" xfId="0" applyNumberFormat="1" applyBorder="1"/>
    <xf numFmtId="44" fontId="14" fillId="6" borderId="77" xfId="1" applyFont="1" applyFill="1" applyBorder="1"/>
    <xf numFmtId="1" fontId="14" fillId="0" borderId="45" xfId="0" applyNumberFormat="1" applyFont="1" applyBorder="1"/>
    <xf numFmtId="44" fontId="14" fillId="0" borderId="45" xfId="0" applyNumberFormat="1" applyFont="1" applyBorder="1"/>
    <xf numFmtId="0" fontId="14" fillId="0" borderId="45" xfId="0" applyNumberFormat="1" applyFont="1" applyBorder="1"/>
    <xf numFmtId="0" fontId="14" fillId="0" borderId="0" xfId="0" applyFont="1"/>
    <xf numFmtId="0" fontId="1" fillId="0" borderId="0" xfId="0" applyFont="1" applyAlignment="1">
      <alignment horizontal="left"/>
    </xf>
    <xf numFmtId="0" fontId="2" fillId="0" borderId="79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3" xfId="0" quotePrefix="1" applyFont="1" applyBorder="1" applyAlignment="1">
      <alignment horizontal="right"/>
    </xf>
    <xf numFmtId="164" fontId="16" fillId="0" borderId="4" xfId="0" applyNumberFormat="1" applyFont="1" applyBorder="1" applyAlignment="1">
      <alignment horizontal="center"/>
    </xf>
    <xf numFmtId="167" fontId="4" fillId="0" borderId="0" xfId="5" applyFill="1" applyBorder="1" applyAlignment="1" applyProtection="1"/>
    <xf numFmtId="0" fontId="1" fillId="0" borderId="20" xfId="0" applyFont="1" applyBorder="1" applyAlignment="1">
      <alignment horizontal="right" vertical="center"/>
    </xf>
    <xf numFmtId="164" fontId="11" fillId="0" borderId="16" xfId="0" applyNumberFormat="1" applyFon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11" xfId="0" applyBorder="1" applyAlignment="1">
      <alignment horizontal="right" vertical="center" indent="1"/>
    </xf>
    <xf numFmtId="164" fontId="11" fillId="0" borderId="8" xfId="0" applyNumberFormat="1" applyFont="1" applyBorder="1" applyAlignment="1">
      <alignment horizontal="center"/>
    </xf>
    <xf numFmtId="0" fontId="7" fillId="0" borderId="0" xfId="4" quotePrefix="1"/>
    <xf numFmtId="0" fontId="0" fillId="0" borderId="70" xfId="0" applyBorder="1" applyAlignment="1">
      <alignment horizontal="right" vertical="center"/>
    </xf>
    <xf numFmtId="164" fontId="0" fillId="0" borderId="80" xfId="0" applyNumberFormat="1" applyBorder="1"/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44" fontId="0" fillId="2" borderId="9" xfId="1" quotePrefix="1" applyFont="1" applyFill="1" applyBorder="1"/>
    <xf numFmtId="44" fontId="0" fillId="2" borderId="10" xfId="1" quotePrefix="1" applyFont="1" applyFill="1" applyBorder="1"/>
    <xf numFmtId="44" fontId="0" fillId="0" borderId="0" xfId="1" applyFont="1"/>
    <xf numFmtId="0" fontId="3" fillId="0" borderId="24" xfId="4" applyFont="1" applyBorder="1" applyAlignment="1">
      <alignment horizontal="center"/>
    </xf>
    <xf numFmtId="44" fontId="2" fillId="0" borderId="24" xfId="1" applyFont="1" applyBorder="1"/>
    <xf numFmtId="0" fontId="0" fillId="0" borderId="24" xfId="0" applyBorder="1" applyAlignment="1">
      <alignment vertical="center" wrapText="1"/>
    </xf>
    <xf numFmtId="44" fontId="2" fillId="0" borderId="32" xfId="0" applyNumberFormat="1" applyFont="1" applyBorder="1"/>
    <xf numFmtId="44" fontId="0" fillId="0" borderId="28" xfId="0" applyNumberFormat="1" applyBorder="1"/>
    <xf numFmtId="44" fontId="0" fillId="0" borderId="30" xfId="0" applyNumberFormat="1" applyBorder="1"/>
    <xf numFmtId="44" fontId="0" fillId="0" borderId="54" xfId="0" applyNumberFormat="1" applyBorder="1"/>
    <xf numFmtId="0" fontId="4" fillId="0" borderId="13" xfId="4" applyFont="1" applyBorder="1"/>
    <xf numFmtId="0" fontId="5" fillId="0" borderId="83" xfId="0" applyFont="1" applyBorder="1" applyAlignment="1">
      <alignment horizontal="right" vertical="center" wrapText="1"/>
    </xf>
    <xf numFmtId="0" fontId="0" fillId="0" borderId="1" xfId="0" applyBorder="1"/>
    <xf numFmtId="0" fontId="0" fillId="0" borderId="3" xfId="0" applyBorder="1"/>
    <xf numFmtId="0" fontId="0" fillId="0" borderId="81" xfId="0" applyBorder="1"/>
    <xf numFmtId="1" fontId="7" fillId="6" borderId="67" xfId="4" applyNumberFormat="1" applyFill="1" applyBorder="1"/>
    <xf numFmtId="169" fontId="0" fillId="6" borderId="70" xfId="0" applyNumberFormat="1" applyFill="1" applyBorder="1" applyAlignment="1">
      <alignment horizontal="left" vertical="center"/>
    </xf>
    <xf numFmtId="44" fontId="0" fillId="6" borderId="9" xfId="1" applyFont="1" applyFill="1" applyBorder="1" applyAlignment="1">
      <alignment horizontal="right" vertical="center"/>
    </xf>
    <xf numFmtId="44" fontId="4" fillId="6" borderId="64" xfId="1" applyFont="1" applyFill="1" applyBorder="1" applyAlignment="1" applyProtection="1"/>
    <xf numFmtId="44" fontId="4" fillId="6" borderId="82" xfId="1" applyFont="1" applyFill="1" applyBorder="1" applyAlignment="1" applyProtection="1"/>
    <xf numFmtId="169" fontId="0" fillId="6" borderId="10" xfId="0" applyNumberFormat="1" applyFill="1" applyBorder="1" applyAlignment="1">
      <alignment horizontal="left" vertical="center"/>
    </xf>
    <xf numFmtId="44" fontId="0" fillId="6" borderId="24" xfId="1" applyFont="1" applyFill="1" applyBorder="1"/>
    <xf numFmtId="44" fontId="4" fillId="6" borderId="7" xfId="1" applyFont="1" applyFill="1" applyBorder="1" applyAlignment="1">
      <alignment vertical="center"/>
    </xf>
    <xf numFmtId="44" fontId="4" fillId="6" borderId="9" xfId="1" applyFont="1" applyFill="1" applyBorder="1" applyAlignment="1">
      <alignment vertical="center"/>
    </xf>
    <xf numFmtId="44" fontId="4" fillId="6" borderId="10" xfId="1" applyFont="1" applyFill="1" applyBorder="1" applyAlignment="1">
      <alignment vertical="center"/>
    </xf>
    <xf numFmtId="44" fontId="4" fillId="6" borderId="12" xfId="1" applyFont="1" applyFill="1" applyBorder="1" applyAlignment="1">
      <alignment vertical="center"/>
    </xf>
    <xf numFmtId="164" fontId="4" fillId="6" borderId="12" xfId="3" applyFont="1" applyFill="1" applyBorder="1" applyAlignment="1">
      <alignment vertical="center"/>
    </xf>
    <xf numFmtId="44" fontId="4" fillId="6" borderId="15" xfId="1" applyFont="1" applyFill="1" applyBorder="1" applyAlignment="1">
      <alignment vertical="center"/>
    </xf>
    <xf numFmtId="44" fontId="4" fillId="6" borderId="18" xfId="1" applyFont="1" applyFill="1" applyBorder="1" applyAlignment="1">
      <alignment vertical="center"/>
    </xf>
    <xf numFmtId="44" fontId="4" fillId="6" borderId="21" xfId="1" applyFont="1" applyFill="1" applyBorder="1" applyAlignment="1">
      <alignment vertical="center"/>
    </xf>
    <xf numFmtId="0" fontId="0" fillId="6" borderId="3" xfId="0" applyFill="1" applyBorder="1"/>
    <xf numFmtId="165" fontId="9" fillId="6" borderId="42" xfId="4" quotePrefix="1" applyNumberFormat="1" applyFont="1" applyFill="1" applyBorder="1" applyAlignment="1">
      <alignment horizontal="left" vertical="top" wrapText="1"/>
    </xf>
    <xf numFmtId="165" fontId="9" fillId="6" borderId="11" xfId="4" quotePrefix="1" applyNumberFormat="1" applyFont="1" applyFill="1" applyBorder="1" applyAlignment="1">
      <alignment horizontal="left" vertical="top" wrapText="1"/>
    </xf>
    <xf numFmtId="165" fontId="9" fillId="6" borderId="48" xfId="4" quotePrefix="1" applyNumberFormat="1" applyFont="1" applyFill="1" applyBorder="1" applyAlignment="1">
      <alignment horizontal="left" vertical="top" wrapText="1"/>
    </xf>
    <xf numFmtId="165" fontId="9" fillId="6" borderId="38" xfId="4" quotePrefix="1" applyNumberFormat="1" applyFont="1" applyFill="1" applyBorder="1" applyAlignment="1">
      <alignment horizontal="left" vertical="top" wrapText="1"/>
    </xf>
    <xf numFmtId="165" fontId="9" fillId="6" borderId="51" xfId="4" quotePrefix="1" applyNumberFormat="1" applyFont="1" applyFill="1" applyBorder="1" applyAlignment="1">
      <alignment horizontal="left" vertical="top" wrapText="1"/>
    </xf>
    <xf numFmtId="165" fontId="9" fillId="6" borderId="30" xfId="4" quotePrefix="1" applyNumberFormat="1" applyFont="1" applyFill="1" applyBorder="1" applyAlignment="1">
      <alignment horizontal="left" vertical="top" wrapText="1"/>
    </xf>
    <xf numFmtId="165" fontId="9" fillId="6" borderId="53" xfId="4" quotePrefix="1" applyNumberFormat="1" applyFont="1" applyFill="1" applyBorder="1" applyAlignment="1">
      <alignment horizontal="left" vertical="top" wrapText="1"/>
    </xf>
    <xf numFmtId="165" fontId="9" fillId="6" borderId="37" xfId="4" quotePrefix="1" applyNumberFormat="1" applyFont="1" applyFill="1" applyBorder="1" applyAlignment="1">
      <alignment horizontal="left" vertical="top" wrapText="1"/>
    </xf>
    <xf numFmtId="44" fontId="14" fillId="0" borderId="45" xfId="1" applyFont="1" applyFill="1" applyBorder="1"/>
    <xf numFmtId="0" fontId="1" fillId="0" borderId="41" xfId="4" applyFont="1" applyBorder="1"/>
    <xf numFmtId="44" fontId="0" fillId="0" borderId="0" xfId="1" applyFont="1" applyBorder="1"/>
    <xf numFmtId="0" fontId="1" fillId="0" borderId="0" xfId="4" applyFont="1" applyFill="1" applyBorder="1"/>
    <xf numFmtId="0" fontId="7" fillId="0" borderId="0" xfId="4" applyFill="1" applyBorder="1"/>
    <xf numFmtId="44" fontId="4" fillId="0" borderId="0" xfId="1" applyFont="1" applyFill="1" applyBorder="1" applyAlignment="1" applyProtection="1"/>
    <xf numFmtId="44" fontId="2" fillId="0" borderId="0" xfId="1" applyFont="1" applyFill="1" applyBorder="1"/>
    <xf numFmtId="44" fontId="0" fillId="0" borderId="0" xfId="1" applyFont="1" applyFill="1" applyBorder="1"/>
    <xf numFmtId="0" fontId="0" fillId="0" borderId="0" xfId="0" applyFill="1"/>
    <xf numFmtId="0" fontId="7" fillId="0" borderId="0" xfId="4" applyFill="1" applyAlignment="1">
      <alignment horizontal="center"/>
    </xf>
    <xf numFmtId="0" fontId="2" fillId="0" borderId="24" xfId="0" applyFont="1" applyBorder="1"/>
    <xf numFmtId="44" fontId="4" fillId="6" borderId="84" xfId="1" applyFont="1" applyFill="1" applyBorder="1" applyAlignment="1" applyProtection="1"/>
    <xf numFmtId="44" fontId="4" fillId="6" borderId="73" xfId="1" applyFont="1" applyFill="1" applyBorder="1" applyAlignment="1" applyProtection="1"/>
    <xf numFmtId="0" fontId="4" fillId="0" borderId="17" xfId="0" applyFont="1" applyBorder="1" applyAlignment="1">
      <alignment horizontal="left" vertical="center" wrapText="1" indent="1"/>
    </xf>
    <xf numFmtId="0" fontId="4" fillId="0" borderId="20" xfId="0" applyFont="1" applyBorder="1" applyAlignment="1">
      <alignment horizontal="left" vertical="center" wrapText="1" indent="1"/>
    </xf>
    <xf numFmtId="0" fontId="5" fillId="0" borderId="18" xfId="0" applyFont="1" applyBorder="1" applyAlignment="1">
      <alignment horizontal="left" vertical="center" wrapText="1" indent="1"/>
    </xf>
    <xf numFmtId="0" fontId="5" fillId="0" borderId="9" xfId="0" applyFont="1" applyBorder="1" applyAlignment="1">
      <alignment horizontal="left" vertical="center" wrapText="1" indent="1"/>
    </xf>
    <xf numFmtId="0" fontId="5" fillId="0" borderId="12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 indent="1"/>
    </xf>
    <xf numFmtId="165" fontId="9" fillId="0" borderId="41" xfId="4" applyNumberFormat="1" applyFont="1" applyBorder="1" applyAlignment="1">
      <alignment horizontal="center" vertical="center" wrapText="1"/>
    </xf>
    <xf numFmtId="165" fontId="9" fillId="0" borderId="45" xfId="4" applyNumberFormat="1" applyFont="1" applyBorder="1" applyAlignment="1">
      <alignment horizontal="center" vertical="center" wrapText="1"/>
    </xf>
    <xf numFmtId="165" fontId="9" fillId="0" borderId="32" xfId="4" applyNumberFormat="1" applyFont="1" applyBorder="1" applyAlignment="1">
      <alignment horizontal="center" vertical="center" wrapText="1"/>
    </xf>
    <xf numFmtId="0" fontId="8" fillId="0" borderId="39" xfId="4" applyFont="1" applyBorder="1" applyAlignment="1">
      <alignment horizontal="left"/>
    </xf>
    <xf numFmtId="0" fontId="8" fillId="0" borderId="40" xfId="4" applyFont="1" applyBorder="1" applyAlignment="1">
      <alignment horizontal="left"/>
    </xf>
    <xf numFmtId="0" fontId="3" fillId="0" borderId="34" xfId="4" applyFont="1" applyBorder="1" applyAlignment="1">
      <alignment horizontal="right"/>
    </xf>
    <xf numFmtId="0" fontId="2" fillId="0" borderId="0" xfId="0" applyFont="1" applyAlignment="1">
      <alignment horizontal="left" vertical="top" wrapText="1"/>
    </xf>
    <xf numFmtId="0" fontId="9" fillId="0" borderId="0" xfId="4" applyFont="1" applyAlignment="1">
      <alignment horizontal="left" vertical="top" wrapText="1"/>
    </xf>
    <xf numFmtId="0" fontId="3" fillId="0" borderId="0" xfId="4" applyFont="1" applyAlignment="1">
      <alignment horizontal="center"/>
    </xf>
    <xf numFmtId="0" fontId="14" fillId="0" borderId="27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1" fontId="7" fillId="0" borderId="29" xfId="4" applyNumberFormat="1" applyBorder="1" applyAlignment="1">
      <alignment horizontal="center"/>
    </xf>
    <xf numFmtId="1" fontId="7" fillId="0" borderId="43" xfId="4" applyNumberFormat="1" applyBorder="1" applyAlignment="1">
      <alignment horizontal="center"/>
    </xf>
    <xf numFmtId="1" fontId="7" fillId="0" borderId="44" xfId="4" applyNumberFormat="1" applyBorder="1" applyAlignment="1">
      <alignment horizontal="center"/>
    </xf>
    <xf numFmtId="167" fontId="3" fillId="0" borderId="1" xfId="5" applyFont="1" applyFill="1" applyBorder="1" applyAlignment="1">
      <alignment horizontal="right"/>
    </xf>
    <xf numFmtId="167" fontId="4" fillId="0" borderId="25" xfId="5" applyFill="1" applyBorder="1" applyAlignment="1">
      <alignment horizontal="right"/>
    </xf>
    <xf numFmtId="167" fontId="3" fillId="0" borderId="31" xfId="5" applyFont="1" applyFill="1" applyBorder="1" applyAlignment="1">
      <alignment horizontal="right"/>
    </xf>
    <xf numFmtId="167" fontId="4" fillId="0" borderId="33" xfId="5" applyFill="1" applyBorder="1" applyAlignment="1">
      <alignment horizontal="right"/>
    </xf>
    <xf numFmtId="0" fontId="7" fillId="0" borderId="29" xfId="4" applyBorder="1" applyAlignment="1">
      <alignment horizontal="center"/>
    </xf>
    <xf numFmtId="0" fontId="7" fillId="0" borderId="43" xfId="4" applyBorder="1" applyAlignment="1">
      <alignment horizontal="center"/>
    </xf>
    <xf numFmtId="0" fontId="7" fillId="0" borderId="44" xfId="4" applyBorder="1" applyAlignment="1">
      <alignment horizontal="center"/>
    </xf>
    <xf numFmtId="0" fontId="3" fillId="0" borderId="1" xfId="4" applyFont="1" applyBorder="1" applyAlignment="1">
      <alignment horizontal="left" indent="3"/>
    </xf>
    <xf numFmtId="0" fontId="3" fillId="0" borderId="25" xfId="4" applyFont="1" applyBorder="1" applyAlignment="1">
      <alignment horizontal="left" indent="3"/>
    </xf>
    <xf numFmtId="0" fontId="12" fillId="0" borderId="39" xfId="4" applyFont="1" applyBorder="1" applyAlignment="1">
      <alignment horizontal="left" vertical="center"/>
    </xf>
    <xf numFmtId="0" fontId="12" fillId="0" borderId="40" xfId="4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81" xfId="0" applyFont="1" applyBorder="1" applyAlignment="1">
      <alignment horizontal="center" vertical="center"/>
    </xf>
    <xf numFmtId="0" fontId="15" fillId="0" borderId="27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4" fillId="0" borderId="75" xfId="0" applyFont="1" applyBorder="1" applyAlignment="1">
      <alignment horizontal="left" vertical="center"/>
    </xf>
    <xf numFmtId="0" fontId="14" fillId="0" borderId="76" xfId="0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15" fontId="0" fillId="0" borderId="29" xfId="0" applyNumberFormat="1" applyBorder="1" applyAlignment="1">
      <alignment horizontal="left" vertical="center"/>
    </xf>
    <xf numFmtId="15" fontId="0" fillId="0" borderId="44" xfId="0" applyNumberFormat="1" applyBorder="1" applyAlignment="1">
      <alignment horizontal="left" vertical="center"/>
    </xf>
    <xf numFmtId="17" fontId="0" fillId="6" borderId="29" xfId="0" applyNumberFormat="1" applyFill="1" applyBorder="1" applyAlignment="1">
      <alignment horizontal="left" vertical="center"/>
    </xf>
    <xf numFmtId="0" fontId="0" fillId="6" borderId="44" xfId="0" applyFill="1" applyBorder="1" applyAlignment="1">
      <alignment horizontal="left" vertical="center"/>
    </xf>
    <xf numFmtId="17" fontId="0" fillId="6" borderId="23" xfId="0" applyNumberFormat="1" applyFill="1" applyBorder="1" applyAlignment="1">
      <alignment horizontal="left" vertical="center"/>
    </xf>
    <xf numFmtId="0" fontId="0" fillId="6" borderId="56" xfId="0" applyFill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81" xfId="0" applyFont="1" applyBorder="1" applyAlignment="1">
      <alignment horizontal="left" vertical="center"/>
    </xf>
    <xf numFmtId="0" fontId="18" fillId="0" borderId="27" xfId="0" applyFont="1" applyBorder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3" fillId="7" borderId="27" xfId="0" applyFont="1" applyFill="1" applyBorder="1" applyAlignment="1" applyProtection="1">
      <alignment horizontal="right" vertical="center" wrapText="1"/>
      <protection hidden="1"/>
    </xf>
    <xf numFmtId="170" fontId="4" fillId="8" borderId="79" xfId="0" applyNumberFormat="1" applyFont="1" applyFill="1" applyBorder="1" applyAlignment="1" applyProtection="1">
      <alignment vertical="center"/>
      <protection locked="0"/>
    </xf>
    <xf numFmtId="170" fontId="4" fillId="8" borderId="4" xfId="0" applyNumberFormat="1" applyFont="1" applyFill="1" applyBorder="1" applyAlignment="1" applyProtection="1">
      <alignment vertical="center"/>
      <protection locked="0"/>
    </xf>
    <xf numFmtId="0" fontId="3" fillId="7" borderId="0" xfId="0" applyFont="1" applyFill="1" applyAlignment="1" applyProtection="1">
      <alignment horizontal="right" vertical="center" indent="1"/>
      <protection hidden="1"/>
    </xf>
    <xf numFmtId="170" fontId="4" fillId="8" borderId="79" xfId="0" applyNumberFormat="1" applyFont="1" applyFill="1" applyBorder="1" applyAlignment="1" applyProtection="1">
      <alignment horizontal="left" vertical="center"/>
      <protection locked="0"/>
    </xf>
    <xf numFmtId="170" fontId="4" fillId="8" borderId="4" xfId="0" applyNumberFormat="1" applyFont="1" applyFill="1" applyBorder="1" applyAlignment="1" applyProtection="1">
      <alignment horizontal="left" vertical="center"/>
      <protection locked="0"/>
    </xf>
    <xf numFmtId="170" fontId="4" fillId="0" borderId="0" xfId="0" applyNumberFormat="1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center" vertical="center"/>
      <protection hidden="1"/>
    </xf>
    <xf numFmtId="0" fontId="19" fillId="0" borderId="0" xfId="0" applyFont="1" applyProtection="1">
      <protection hidden="1"/>
    </xf>
    <xf numFmtId="0" fontId="4" fillId="0" borderId="0" xfId="0" applyFont="1" applyAlignment="1" applyProtection="1">
      <alignment horizontal="left" vertical="top"/>
      <protection hidden="1"/>
    </xf>
    <xf numFmtId="0" fontId="4" fillId="9" borderId="0" xfId="0" applyFont="1" applyFill="1" applyAlignment="1" applyProtection="1">
      <alignment horizontal="left" vertical="top"/>
      <protection hidden="1"/>
    </xf>
    <xf numFmtId="0" fontId="4" fillId="8" borderId="79" xfId="0" applyFont="1" applyFill="1" applyBorder="1" applyProtection="1">
      <protection locked="0" hidden="1"/>
    </xf>
    <xf numFmtId="0" fontId="4" fillId="8" borderId="4" xfId="0" applyFont="1" applyFill="1" applyBorder="1" applyProtection="1">
      <protection locked="0" hidden="1"/>
    </xf>
    <xf numFmtId="170" fontId="4" fillId="8" borderId="9" xfId="0" applyNumberFormat="1" applyFont="1" applyFill="1" applyBorder="1" applyAlignment="1" applyProtection="1">
      <alignment horizontal="left" vertical="center"/>
      <protection locked="0"/>
    </xf>
    <xf numFmtId="16" fontId="4" fillId="8" borderId="79" xfId="0" applyNumberFormat="1" applyFont="1" applyFill="1" applyBorder="1" applyProtection="1">
      <protection locked="0" hidden="1"/>
    </xf>
    <xf numFmtId="16" fontId="4" fillId="8" borderId="4" xfId="0" applyNumberFormat="1" applyFont="1" applyFill="1" applyBorder="1" applyProtection="1">
      <protection locked="0" hidden="1"/>
    </xf>
    <xf numFmtId="16" fontId="4" fillId="0" borderId="0" xfId="0" applyNumberFormat="1" applyFont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20" fillId="9" borderId="0" xfId="0" applyFont="1" applyFill="1" applyProtection="1">
      <protection hidden="1"/>
    </xf>
    <xf numFmtId="0" fontId="3" fillId="0" borderId="27" xfId="0" applyFont="1" applyBorder="1" applyAlignment="1" applyProtection="1">
      <alignment horizontal="right" vertical="center" wrapText="1"/>
      <protection hidden="1"/>
    </xf>
    <xf numFmtId="16" fontId="4" fillId="0" borderId="0" xfId="0" applyNumberFormat="1" applyFont="1" applyProtection="1">
      <protection locked="0" hidden="1"/>
    </xf>
    <xf numFmtId="49" fontId="21" fillId="10" borderId="1" xfId="0" quotePrefix="1" applyNumberFormat="1" applyFont="1" applyFill="1" applyBorder="1" applyAlignment="1" applyProtection="1">
      <alignment vertical="center" wrapText="1"/>
      <protection hidden="1"/>
    </xf>
    <xf numFmtId="49" fontId="21" fillId="10" borderId="81" xfId="0" quotePrefix="1" applyNumberFormat="1" applyFont="1" applyFill="1" applyBorder="1" applyAlignment="1" applyProtection="1">
      <alignment vertical="center" wrapText="1"/>
      <protection hidden="1"/>
    </xf>
    <xf numFmtId="49" fontId="22" fillId="10" borderId="1" xfId="0" applyNumberFormat="1" applyFont="1" applyFill="1" applyBorder="1" applyAlignment="1" applyProtection="1">
      <alignment horizontal="center"/>
      <protection hidden="1"/>
    </xf>
    <xf numFmtId="49" fontId="22" fillId="10" borderId="25" xfId="0" applyNumberFormat="1" applyFont="1" applyFill="1" applyBorder="1" applyAlignment="1" applyProtection="1">
      <alignment horizontal="center"/>
      <protection hidden="1"/>
    </xf>
    <xf numFmtId="49" fontId="22" fillId="10" borderId="81" xfId="0" applyNumberFormat="1" applyFont="1" applyFill="1" applyBorder="1" applyAlignment="1" applyProtection="1">
      <alignment horizontal="center"/>
      <protection hidden="1"/>
    </xf>
    <xf numFmtId="49" fontId="23" fillId="10" borderId="31" xfId="0" quotePrefix="1" applyNumberFormat="1" applyFont="1" applyFill="1" applyBorder="1" applyAlignment="1" applyProtection="1">
      <alignment vertical="center" wrapText="1"/>
      <protection hidden="1"/>
    </xf>
    <xf numFmtId="49" fontId="23" fillId="10" borderId="24" xfId="0" quotePrefix="1" applyNumberFormat="1" applyFont="1" applyFill="1" applyBorder="1" applyAlignment="1" applyProtection="1">
      <alignment vertical="center" wrapText="1"/>
      <protection hidden="1"/>
    </xf>
    <xf numFmtId="49" fontId="22" fillId="2" borderId="79" xfId="0" applyNumberFormat="1" applyFont="1" applyFill="1" applyBorder="1" applyAlignment="1" applyProtection="1">
      <alignment horizontal="center" vertical="center"/>
      <protection hidden="1"/>
    </xf>
    <xf numFmtId="49" fontId="22" fillId="6" borderId="3" xfId="0" applyNumberFormat="1" applyFont="1" applyFill="1" applyBorder="1" applyAlignment="1" applyProtection="1">
      <alignment horizontal="center" vertical="center"/>
      <protection hidden="1"/>
    </xf>
    <xf numFmtId="49" fontId="22" fillId="11" borderId="3" xfId="0" applyNumberFormat="1" applyFont="1" applyFill="1" applyBorder="1" applyAlignment="1" applyProtection="1">
      <alignment horizontal="center" vertical="center"/>
      <protection hidden="1"/>
    </xf>
    <xf numFmtId="49" fontId="22" fillId="12" borderId="4" xfId="0" applyNumberFormat="1" applyFont="1" applyFill="1" applyBorder="1" applyAlignment="1" applyProtection="1">
      <alignment horizontal="center" vertical="center"/>
      <protection hidden="1"/>
    </xf>
    <xf numFmtId="49" fontId="23" fillId="10" borderId="39" xfId="0" applyNumberFormat="1" applyFont="1" applyFill="1" applyBorder="1" applyAlignment="1" applyProtection="1">
      <alignment horizontal="center" vertical="center" wrapText="1"/>
      <protection hidden="1"/>
    </xf>
    <xf numFmtId="49" fontId="24" fillId="0" borderId="41" xfId="0" applyNumberFormat="1" applyFont="1" applyBorder="1" applyAlignment="1" applyProtection="1">
      <alignment horizontal="left" vertical="center" wrapText="1"/>
      <protection hidden="1"/>
    </xf>
    <xf numFmtId="49" fontId="25" fillId="0" borderId="85" xfId="0" applyNumberFormat="1" applyFont="1" applyBorder="1" applyAlignment="1" applyProtection="1">
      <alignment horizontal="center" vertical="center" wrapText="1"/>
      <protection hidden="1"/>
    </xf>
    <xf numFmtId="49" fontId="25" fillId="0" borderId="18" xfId="0" applyNumberFormat="1" applyFont="1" applyBorder="1" applyAlignment="1" applyProtection="1">
      <alignment horizontal="center" vertical="center" wrapText="1"/>
      <protection hidden="1"/>
    </xf>
    <xf numFmtId="49" fontId="25" fillId="0" borderId="86" xfId="0" applyNumberFormat="1" applyFont="1" applyBorder="1" applyAlignment="1" applyProtection="1">
      <alignment horizontal="center" vertical="center" wrapText="1"/>
      <protection hidden="1"/>
    </xf>
    <xf numFmtId="49" fontId="23" fillId="10" borderId="41" xfId="0" applyNumberFormat="1" applyFont="1" applyFill="1" applyBorder="1" applyAlignment="1" applyProtection="1">
      <alignment horizontal="center" vertical="center"/>
      <protection hidden="1"/>
    </xf>
    <xf numFmtId="49" fontId="24" fillId="0" borderId="28" xfId="0" applyNumberFormat="1" applyFont="1" applyBorder="1" applyAlignment="1" applyProtection="1">
      <alignment horizontal="left" vertical="center" wrapText="1"/>
      <protection hidden="1"/>
    </xf>
    <xf numFmtId="49" fontId="25" fillId="0" borderId="42" xfId="0" applyNumberFormat="1" applyFont="1" applyBorder="1" applyAlignment="1" applyProtection="1">
      <alignment horizontal="center" vertical="center" wrapText="1"/>
      <protection hidden="1"/>
    </xf>
    <xf numFmtId="49" fontId="25" fillId="0" borderId="7" xfId="0" applyNumberFormat="1" applyFont="1" applyBorder="1" applyAlignment="1" applyProtection="1">
      <alignment horizontal="center" vertical="center" wrapText="1"/>
      <protection hidden="1"/>
    </xf>
    <xf numFmtId="49" fontId="26" fillId="0" borderId="7" xfId="0" applyNumberFormat="1" applyFont="1" applyBorder="1" applyAlignment="1" applyProtection="1">
      <alignment horizontal="center" vertical="center" wrapText="1"/>
      <protection hidden="1"/>
    </xf>
    <xf numFmtId="49" fontId="26" fillId="0" borderId="19" xfId="0" applyNumberFormat="1" applyFont="1" applyBorder="1" applyAlignment="1" applyProtection="1">
      <alignment horizontal="center" vertical="center" wrapText="1"/>
      <protection hidden="1"/>
    </xf>
    <xf numFmtId="49" fontId="23" fillId="10" borderId="32" xfId="0" applyNumberFormat="1" applyFont="1" applyFill="1" applyBorder="1" applyAlignment="1" applyProtection="1">
      <alignment horizontal="center" vertical="center"/>
      <protection hidden="1"/>
    </xf>
    <xf numFmtId="49" fontId="24" fillId="0" borderId="54" xfId="0" applyNumberFormat="1" applyFont="1" applyBorder="1" applyAlignment="1" applyProtection="1">
      <alignment horizontal="left" vertical="center" wrapText="1"/>
      <protection hidden="1"/>
    </xf>
    <xf numFmtId="49" fontId="25" fillId="0" borderId="53" xfId="0" applyNumberFormat="1" applyFont="1" applyBorder="1" applyAlignment="1" applyProtection="1">
      <alignment horizontal="center" vertical="center" wrapText="1"/>
      <protection hidden="1"/>
    </xf>
    <xf numFmtId="49" fontId="25" fillId="0" borderId="15" xfId="0" quotePrefix="1" applyNumberFormat="1" applyFont="1" applyBorder="1" applyAlignment="1" applyProtection="1">
      <alignment horizontal="center" vertical="center" wrapText="1"/>
      <protection hidden="1"/>
    </xf>
    <xf numFmtId="49" fontId="26" fillId="0" borderId="15" xfId="0" quotePrefix="1" applyNumberFormat="1" applyFont="1" applyBorder="1" applyAlignment="1" applyProtection="1">
      <alignment horizontal="center" vertical="center" wrapText="1"/>
      <protection hidden="1"/>
    </xf>
    <xf numFmtId="49" fontId="26" fillId="0" borderId="80" xfId="0" quotePrefix="1" applyNumberFormat="1" applyFont="1" applyBorder="1" applyAlignment="1" applyProtection="1">
      <alignment horizontal="center" vertical="center" wrapText="1"/>
      <protection hidden="1"/>
    </xf>
    <xf numFmtId="49" fontId="23" fillId="10" borderId="45" xfId="0" applyNumberFormat="1" applyFont="1" applyFill="1" applyBorder="1" applyAlignment="1" applyProtection="1">
      <alignment horizontal="center" vertical="center"/>
      <protection hidden="1"/>
    </xf>
    <xf numFmtId="49" fontId="24" fillId="0" borderId="49" xfId="0" applyNumberFormat="1" applyFont="1" applyBorder="1" applyAlignment="1" applyProtection="1">
      <alignment horizontal="left" vertical="center" wrapText="1"/>
      <protection hidden="1"/>
    </xf>
    <xf numFmtId="49" fontId="25" fillId="0" borderId="38" xfId="0" applyNumberFormat="1" applyFont="1" applyBorder="1" applyAlignment="1" applyProtection="1">
      <alignment horizontal="center" vertical="center" wrapText="1"/>
      <protection hidden="1"/>
    </xf>
    <xf numFmtId="49" fontId="25" fillId="0" borderId="9" xfId="0" applyNumberFormat="1" applyFont="1" applyBorder="1" applyAlignment="1" applyProtection="1">
      <alignment horizontal="center" vertical="center" wrapText="1"/>
      <protection hidden="1"/>
    </xf>
    <xf numFmtId="49" fontId="26" fillId="0" borderId="16" xfId="0" applyNumberFormat="1" applyFont="1" applyBorder="1" applyAlignment="1" applyProtection="1">
      <alignment horizontal="center" vertical="center" wrapText="1"/>
      <protection hidden="1"/>
    </xf>
    <xf numFmtId="49" fontId="24" fillId="0" borderId="30" xfId="0" applyNumberFormat="1" applyFont="1" applyBorder="1" applyAlignment="1" applyProtection="1">
      <alignment horizontal="left" vertical="center" wrapText="1"/>
      <protection hidden="1"/>
    </xf>
    <xf numFmtId="49" fontId="25" fillId="0" borderId="87" xfId="0" applyNumberFormat="1" applyFont="1" applyBorder="1" applyAlignment="1" applyProtection="1">
      <alignment horizontal="center" vertical="center" wrapText="1"/>
      <protection hidden="1"/>
    </xf>
    <xf numFmtId="49" fontId="25" fillId="0" borderId="10" xfId="0" applyNumberFormat="1" applyFont="1" applyBorder="1" applyAlignment="1" applyProtection="1">
      <alignment horizontal="center"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 wrapText="1"/>
      <protection hidden="1"/>
    </xf>
    <xf numFmtId="49" fontId="25" fillId="0" borderId="8" xfId="0" applyNumberFormat="1" applyFont="1" applyBorder="1" applyAlignment="1" applyProtection="1">
      <alignment horizontal="center" vertical="center" wrapText="1"/>
      <protection hidden="1"/>
    </xf>
    <xf numFmtId="49" fontId="25" fillId="0" borderId="15" xfId="0" applyNumberFormat="1" applyFont="1" applyBorder="1" applyAlignment="1" applyProtection="1">
      <alignment horizontal="center" vertical="center" wrapText="1"/>
      <protection hidden="1"/>
    </xf>
    <xf numFmtId="49" fontId="26" fillId="0" borderId="15" xfId="0" applyNumberFormat="1" applyFont="1" applyBorder="1" applyAlignment="1" applyProtection="1">
      <alignment horizontal="center" vertical="center" wrapText="1"/>
      <protection hidden="1"/>
    </xf>
    <xf numFmtId="49" fontId="26" fillId="0" borderId="80" xfId="0" applyNumberFormat="1" applyFont="1" applyBorder="1" applyAlignment="1" applyProtection="1">
      <alignment horizontal="center" vertical="center" wrapText="1"/>
      <protection hidden="1"/>
    </xf>
    <xf numFmtId="49" fontId="26" fillId="0" borderId="9" xfId="0" applyNumberFormat="1" applyFont="1" applyBorder="1" applyAlignment="1" applyProtection="1">
      <alignment horizontal="center" vertical="center" wrapText="1"/>
      <protection hidden="1"/>
    </xf>
    <xf numFmtId="49" fontId="24" fillId="0" borderId="57" xfId="0" applyNumberFormat="1" applyFont="1" applyBorder="1" applyAlignment="1" applyProtection="1">
      <alignment horizontal="left" vertical="center" wrapText="1"/>
      <protection hidden="1"/>
    </xf>
    <xf numFmtId="49" fontId="25" fillId="0" borderId="37" xfId="0" applyNumberFormat="1" applyFont="1" applyBorder="1" applyAlignment="1" applyProtection="1">
      <alignment horizontal="center" vertical="center" wrapText="1"/>
      <protection hidden="1"/>
    </xf>
    <xf numFmtId="49" fontId="25" fillId="0" borderId="12" xfId="0" applyNumberFormat="1" applyFont="1" applyBorder="1" applyAlignment="1" applyProtection="1">
      <alignment horizontal="center" vertical="center" wrapText="1"/>
      <protection hidden="1"/>
    </xf>
    <xf numFmtId="49" fontId="26" fillId="0" borderId="12" xfId="0" applyNumberFormat="1" applyFont="1" applyBorder="1" applyAlignment="1" applyProtection="1">
      <alignment horizontal="center" vertical="center" wrapText="1"/>
      <protection hidden="1"/>
    </xf>
    <xf numFmtId="49" fontId="25" fillId="0" borderId="88" xfId="0" applyNumberFormat="1" applyFont="1" applyBorder="1" applyAlignment="1" applyProtection="1">
      <alignment horizontal="center" vertical="center" wrapText="1"/>
      <protection hidden="1"/>
    </xf>
    <xf numFmtId="49" fontId="23" fillId="10" borderId="24" xfId="0" applyNumberFormat="1" applyFont="1" applyFill="1" applyBorder="1" applyAlignment="1" applyProtection="1">
      <alignment horizontal="center" vertical="center" wrapText="1"/>
      <protection hidden="1"/>
    </xf>
    <xf numFmtId="49" fontId="24" fillId="0" borderId="24" xfId="0" applyNumberFormat="1" applyFont="1" applyBorder="1" applyAlignment="1" applyProtection="1">
      <alignment horizontal="left" vertical="center" wrapText="1"/>
      <protection hidden="1"/>
    </xf>
    <xf numFmtId="49" fontId="25" fillId="0" borderId="89" xfId="0" applyNumberFormat="1" applyFont="1" applyBorder="1" applyAlignment="1" applyProtection="1">
      <alignment horizontal="center" vertical="center" wrapText="1"/>
      <protection hidden="1"/>
    </xf>
    <xf numFmtId="49" fontId="25" fillId="0" borderId="3" xfId="0" applyNumberFormat="1" applyFont="1" applyBorder="1" applyAlignment="1" applyProtection="1">
      <alignment horizontal="center" vertical="center" wrapText="1"/>
      <protection hidden="1"/>
    </xf>
    <xf numFmtId="49" fontId="25" fillId="0" borderId="4" xfId="0" applyNumberFormat="1" applyFont="1" applyBorder="1" applyAlignment="1" applyProtection="1">
      <alignment horizontal="center" vertical="center" wrapText="1"/>
      <protection hidden="1"/>
    </xf>
    <xf numFmtId="49" fontId="23" fillId="10" borderId="1" xfId="0" applyNumberFormat="1" applyFont="1" applyFill="1" applyBorder="1" applyAlignment="1" applyProtection="1">
      <alignment horizontal="center" vertical="center" wrapText="1"/>
      <protection hidden="1"/>
    </xf>
    <xf numFmtId="49" fontId="23" fillId="10" borderId="1" xfId="0" applyNumberFormat="1" applyFont="1" applyFill="1" applyBorder="1" applyAlignment="1" applyProtection="1">
      <alignment horizontal="center" vertical="center" wrapText="1"/>
      <protection hidden="1"/>
    </xf>
    <xf numFmtId="49" fontId="23" fillId="10" borderId="81" xfId="0" applyNumberFormat="1" applyFont="1" applyFill="1" applyBorder="1" applyAlignment="1" applyProtection="1">
      <alignment horizontal="center" vertical="center" wrapText="1"/>
      <protection hidden="1"/>
    </xf>
    <xf numFmtId="49" fontId="25" fillId="0" borderId="1" xfId="0" applyNumberFormat="1" applyFont="1" applyBorder="1" applyAlignment="1" applyProtection="1">
      <alignment horizontal="center" vertical="center" wrapText="1"/>
      <protection hidden="1"/>
    </xf>
    <xf numFmtId="49" fontId="25" fillId="0" borderId="81" xfId="0" applyNumberFormat="1" applyFont="1" applyBorder="1" applyAlignment="1" applyProtection="1">
      <alignment horizontal="center" vertical="center" wrapText="1"/>
      <protection hidden="1"/>
    </xf>
    <xf numFmtId="49" fontId="25" fillId="0" borderId="25" xfId="0" applyNumberFormat="1" applyFont="1" applyBorder="1" applyAlignment="1" applyProtection="1">
      <alignment horizontal="center" vertical="center" wrapText="1"/>
      <protection hidden="1"/>
    </xf>
    <xf numFmtId="171" fontId="27" fillId="0" borderId="27" xfId="0" applyNumberFormat="1" applyFont="1" applyBorder="1" applyAlignment="1" applyProtection="1">
      <alignment horizontal="center" vertical="center"/>
      <protection hidden="1"/>
    </xf>
    <xf numFmtId="0" fontId="28" fillId="10" borderId="31" xfId="0" applyFont="1" applyFill="1" applyBorder="1" applyAlignment="1" applyProtection="1">
      <alignment horizontal="right" vertical="center" indent="1"/>
      <protection hidden="1"/>
    </xf>
    <xf numFmtId="171" fontId="27" fillId="0" borderId="31" xfId="0" applyNumberFormat="1" applyFont="1" applyBorder="1" applyAlignment="1" applyProtection="1">
      <alignment horizontal="center" vertical="center"/>
      <protection hidden="1"/>
    </xf>
    <xf numFmtId="0" fontId="29" fillId="10" borderId="41" xfId="0" applyFont="1" applyFill="1" applyBorder="1" applyAlignment="1" applyProtection="1">
      <alignment horizontal="center" vertical="center" wrapText="1"/>
      <protection hidden="1"/>
    </xf>
    <xf numFmtId="0" fontId="30" fillId="0" borderId="42" xfId="0" applyFont="1" applyBorder="1" applyAlignment="1" applyProtection="1">
      <alignment horizontal="center" vertical="center"/>
      <protection locked="0" hidden="1"/>
    </xf>
    <xf numFmtId="0" fontId="30" fillId="0" borderId="7" xfId="0" applyFont="1" applyBorder="1" applyAlignment="1" applyProtection="1">
      <alignment horizontal="center" vertical="center"/>
      <protection locked="0" hidden="1"/>
    </xf>
    <xf numFmtId="0" fontId="30" fillId="0" borderId="19" xfId="0" applyFont="1" applyBorder="1" applyAlignment="1" applyProtection="1">
      <alignment horizontal="center" vertical="center"/>
      <protection locked="0" hidden="1"/>
    </xf>
    <xf numFmtId="0" fontId="31" fillId="10" borderId="1" xfId="0" applyFont="1" applyFill="1" applyBorder="1" applyProtection="1">
      <protection hidden="1"/>
    </xf>
    <xf numFmtId="0" fontId="29" fillId="10" borderId="32" xfId="0" applyFont="1" applyFill="1" applyBorder="1" applyAlignment="1" applyProtection="1">
      <alignment horizontal="center" vertical="center" wrapText="1"/>
      <protection hidden="1"/>
    </xf>
    <xf numFmtId="0" fontId="30" fillId="0" borderId="53" xfId="0" applyFont="1" applyBorder="1" applyAlignment="1" applyProtection="1">
      <alignment horizontal="center" vertical="center"/>
      <protection locked="0" hidden="1"/>
    </xf>
    <xf numFmtId="0" fontId="30" fillId="0" borderId="15" xfId="0" applyFont="1" applyBorder="1" applyAlignment="1" applyProtection="1">
      <alignment horizontal="center" vertical="center"/>
      <protection locked="0" hidden="1"/>
    </xf>
    <xf numFmtId="0" fontId="30" fillId="0" borderId="80" xfId="0" applyFont="1" applyBorder="1" applyAlignment="1" applyProtection="1">
      <alignment horizontal="center" vertical="center"/>
      <protection locked="0" hidden="1"/>
    </xf>
    <xf numFmtId="0" fontId="32" fillId="8" borderId="1" xfId="0" applyFont="1" applyFill="1" applyBorder="1" applyAlignment="1" applyProtection="1">
      <alignment horizontal="left" vertical="top" wrapText="1"/>
      <protection hidden="1"/>
    </xf>
    <xf numFmtId="0" fontId="32" fillId="8" borderId="33" xfId="0" applyFont="1" applyFill="1" applyBorder="1" applyAlignment="1" applyProtection="1">
      <alignment horizontal="left" vertical="top" wrapText="1"/>
      <protection hidden="1"/>
    </xf>
    <xf numFmtId="0" fontId="32" fillId="8" borderId="2" xfId="0" applyFont="1" applyFill="1" applyBorder="1" applyAlignment="1" applyProtection="1">
      <alignment horizontal="left" vertical="top" wrapText="1"/>
      <protection hidden="1"/>
    </xf>
    <xf numFmtId="0" fontId="32" fillId="8" borderId="89" xfId="0" applyFont="1" applyFill="1" applyBorder="1" applyAlignment="1" applyProtection="1">
      <alignment horizontal="left" vertical="top" wrapText="1"/>
      <protection hidden="1"/>
    </xf>
    <xf numFmtId="0" fontId="32" fillId="8" borderId="4" xfId="0" applyFont="1" applyFill="1" applyBorder="1" applyAlignment="1" applyProtection="1">
      <alignment horizontal="left" vertical="top" wrapText="1"/>
      <protection hidden="1"/>
    </xf>
    <xf numFmtId="0" fontId="0" fillId="13" borderId="0" xfId="0" applyFill="1"/>
    <xf numFmtId="49" fontId="23" fillId="10" borderId="0" xfId="0" quotePrefix="1" applyNumberFormat="1" applyFont="1" applyFill="1" applyAlignment="1" applyProtection="1">
      <alignment vertical="center" wrapText="1"/>
      <protection hidden="1"/>
    </xf>
    <xf numFmtId="49" fontId="22" fillId="2" borderId="22" xfId="0" applyNumberFormat="1" applyFont="1" applyFill="1" applyBorder="1" applyAlignment="1" applyProtection="1">
      <alignment horizontal="center" vertical="center"/>
      <protection hidden="1"/>
    </xf>
    <xf numFmtId="49" fontId="22" fillId="6" borderId="21" xfId="0" applyNumberFormat="1" applyFont="1" applyFill="1" applyBorder="1" applyAlignment="1" applyProtection="1">
      <alignment horizontal="center" vertical="center"/>
      <protection hidden="1"/>
    </xf>
    <xf numFmtId="49" fontId="22" fillId="11" borderId="21" xfId="0" applyNumberFormat="1" applyFont="1" applyFill="1" applyBorder="1" applyAlignment="1" applyProtection="1">
      <alignment horizontal="center" vertical="center"/>
      <protection hidden="1"/>
    </xf>
    <xf numFmtId="49" fontId="22" fillId="12" borderId="90" xfId="0" applyNumberFormat="1" applyFont="1" applyFill="1" applyBorder="1" applyAlignment="1" applyProtection="1">
      <alignment horizontal="center" vertical="center"/>
      <protection hidden="1"/>
    </xf>
    <xf numFmtId="49" fontId="23" fillId="0" borderId="39" xfId="0" applyNumberFormat="1" applyFont="1" applyBorder="1" applyAlignment="1" applyProtection="1">
      <alignment horizontal="center" vertical="center" wrapText="1"/>
      <protection hidden="1"/>
    </xf>
    <xf numFmtId="172" fontId="25" fillId="2" borderId="85" xfId="0" applyNumberFormat="1" applyFont="1" applyFill="1" applyBorder="1" applyAlignment="1" applyProtection="1">
      <alignment horizontal="center" vertical="center" wrapText="1"/>
      <protection hidden="1"/>
    </xf>
    <xf numFmtId="172" fontId="25" fillId="6" borderId="18" xfId="0" applyNumberFormat="1" applyFont="1" applyFill="1" applyBorder="1" applyAlignment="1" applyProtection="1">
      <alignment horizontal="center" vertical="center" wrapText="1"/>
      <protection hidden="1"/>
    </xf>
    <xf numFmtId="172" fontId="25" fillId="11" borderId="18" xfId="0" applyNumberFormat="1" applyFont="1" applyFill="1" applyBorder="1" applyAlignment="1" applyProtection="1">
      <alignment horizontal="center" vertical="center" wrapText="1"/>
      <protection hidden="1"/>
    </xf>
    <xf numFmtId="172" fontId="25" fillId="12" borderId="86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Alignment="1">
      <alignment horizontal="center" vertical="center" wrapText="1"/>
    </xf>
    <xf numFmtId="0" fontId="0" fillId="0" borderId="91" xfId="0" applyBorder="1" applyAlignment="1">
      <alignment horizontal="center" vertical="center" wrapText="1"/>
    </xf>
    <xf numFmtId="49" fontId="23" fillId="0" borderId="41" xfId="0" applyNumberFormat="1" applyFont="1" applyBorder="1" applyAlignment="1" applyProtection="1">
      <alignment horizontal="center" vertical="center"/>
      <protection hidden="1"/>
    </xf>
    <xf numFmtId="172" fontId="25" fillId="2" borderId="42" xfId="0" applyNumberFormat="1" applyFont="1" applyFill="1" applyBorder="1" applyAlignment="1" applyProtection="1">
      <alignment horizontal="center" vertical="center" wrapText="1"/>
      <protection hidden="1"/>
    </xf>
    <xf numFmtId="172" fontId="25" fillId="6" borderId="7" xfId="0" applyNumberFormat="1" applyFont="1" applyFill="1" applyBorder="1" applyAlignment="1" applyProtection="1">
      <alignment horizontal="center" vertical="center" wrapText="1"/>
      <protection hidden="1"/>
    </xf>
    <xf numFmtId="172" fontId="26" fillId="11" borderId="7" xfId="0" applyNumberFormat="1" applyFont="1" applyFill="1" applyBorder="1" applyAlignment="1" applyProtection="1">
      <alignment horizontal="center" vertical="center" wrapText="1"/>
      <protection hidden="1"/>
    </xf>
    <xf numFmtId="172" fontId="26" fillId="12" borderId="19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7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49" fontId="23" fillId="0" borderId="32" xfId="0" applyNumberFormat="1" applyFont="1" applyBorder="1" applyAlignment="1" applyProtection="1">
      <alignment horizontal="center" vertical="center"/>
      <protection hidden="1"/>
    </xf>
    <xf numFmtId="172" fontId="25" fillId="2" borderId="53" xfId="0" applyNumberFormat="1" applyFont="1" applyFill="1" applyBorder="1" applyAlignment="1" applyProtection="1">
      <alignment horizontal="center" vertical="center" wrapText="1"/>
      <protection hidden="1"/>
    </xf>
    <xf numFmtId="172" fontId="25" fillId="6" borderId="15" xfId="0" quotePrefix="1" applyNumberFormat="1" applyFont="1" applyFill="1" applyBorder="1" applyAlignment="1" applyProtection="1">
      <alignment horizontal="center" vertical="center" wrapText="1"/>
      <protection hidden="1"/>
    </xf>
    <xf numFmtId="172" fontId="26" fillId="11" borderId="15" xfId="0" quotePrefix="1" applyNumberFormat="1" applyFont="1" applyFill="1" applyBorder="1" applyAlignment="1" applyProtection="1">
      <alignment horizontal="center" vertical="center" wrapText="1"/>
      <protection hidden="1"/>
    </xf>
    <xf numFmtId="172" fontId="26" fillId="12" borderId="80" xfId="0" quotePrefix="1" applyNumberFormat="1" applyFont="1" applyFill="1" applyBorder="1" applyAlignment="1" applyProtection="1">
      <alignment horizontal="center" vertical="center" wrapText="1"/>
      <protection hidden="1"/>
    </xf>
    <xf numFmtId="49" fontId="23" fillId="0" borderId="45" xfId="0" applyNumberFormat="1" applyFont="1" applyBorder="1" applyAlignment="1" applyProtection="1">
      <alignment horizontal="center" vertical="center"/>
      <protection hidden="1"/>
    </xf>
    <xf numFmtId="172" fontId="25" fillId="2" borderId="38" xfId="0" applyNumberFormat="1" applyFont="1" applyFill="1" applyBorder="1" applyAlignment="1" applyProtection="1">
      <alignment horizontal="center" vertical="center" wrapText="1"/>
      <protection hidden="1"/>
    </xf>
    <xf numFmtId="172" fontId="25" fillId="6" borderId="9" xfId="0" applyNumberFormat="1" applyFont="1" applyFill="1" applyBorder="1" applyAlignment="1" applyProtection="1">
      <alignment horizontal="center" vertical="center" wrapText="1"/>
      <protection hidden="1"/>
    </xf>
    <xf numFmtId="172" fontId="25" fillId="11" borderId="9" xfId="0" applyNumberFormat="1" applyFont="1" applyFill="1" applyBorder="1" applyAlignment="1" applyProtection="1">
      <alignment horizontal="center" vertical="center" wrapText="1"/>
      <protection hidden="1"/>
    </xf>
    <xf numFmtId="172" fontId="26" fillId="12" borderId="16" xfId="0" applyNumberFormat="1" applyFont="1" applyFill="1" applyBorder="1" applyAlignment="1" applyProtection="1">
      <alignment horizontal="center" vertical="center" wrapText="1"/>
      <protection hidden="1"/>
    </xf>
    <xf numFmtId="172" fontId="25" fillId="2" borderId="87" xfId="0" applyNumberFormat="1" applyFont="1" applyFill="1" applyBorder="1" applyAlignment="1" applyProtection="1">
      <alignment horizontal="center" vertical="center" wrapText="1"/>
      <protection hidden="1"/>
    </xf>
    <xf numFmtId="172" fontId="25" fillId="6" borderId="10" xfId="0" applyNumberFormat="1" applyFont="1" applyFill="1" applyBorder="1" applyAlignment="1" applyProtection="1">
      <alignment horizontal="center" vertical="center" wrapText="1"/>
      <protection hidden="1"/>
    </xf>
    <xf numFmtId="172" fontId="26" fillId="11" borderId="10" xfId="0" applyNumberFormat="1" applyFont="1" applyFill="1" applyBorder="1" applyAlignment="1" applyProtection="1">
      <alignment horizontal="center" vertical="center" wrapText="1"/>
      <protection hidden="1"/>
    </xf>
    <xf numFmtId="172" fontId="25" fillId="12" borderId="8" xfId="0" applyNumberFormat="1" applyFont="1" applyFill="1" applyBorder="1" applyAlignment="1" applyProtection="1">
      <alignment horizontal="center" vertical="center" wrapText="1"/>
      <protection hidden="1"/>
    </xf>
    <xf numFmtId="172" fontId="25" fillId="11" borderId="7" xfId="0" applyNumberFormat="1" applyFont="1" applyFill="1" applyBorder="1" applyAlignment="1" applyProtection="1">
      <alignment horizontal="center" vertical="center" wrapText="1"/>
      <protection hidden="1"/>
    </xf>
    <xf numFmtId="172" fontId="25" fillId="6" borderId="15" xfId="0" applyNumberFormat="1" applyFont="1" applyFill="1" applyBorder="1" applyAlignment="1" applyProtection="1">
      <alignment horizontal="center" vertical="center" wrapText="1"/>
      <protection hidden="1"/>
    </xf>
    <xf numFmtId="172" fontId="26" fillId="11" borderId="15" xfId="0" applyNumberFormat="1" applyFont="1" applyFill="1" applyBorder="1" applyAlignment="1" applyProtection="1">
      <alignment horizontal="center" vertical="center" wrapText="1"/>
      <protection hidden="1"/>
    </xf>
    <xf numFmtId="172" fontId="26" fillId="12" borderId="80" xfId="0" applyNumberFormat="1" applyFont="1" applyFill="1" applyBorder="1" applyAlignment="1" applyProtection="1">
      <alignment horizontal="center" vertical="center" wrapText="1"/>
      <protection hidden="1"/>
    </xf>
    <xf numFmtId="172" fontId="26" fillId="6" borderId="9" xfId="0" applyNumberFormat="1" applyFont="1" applyFill="1" applyBorder="1" applyAlignment="1" applyProtection="1">
      <alignment horizontal="center" vertical="center" wrapText="1"/>
      <protection hidden="1"/>
    </xf>
    <xf numFmtId="172" fontId="26" fillId="11" borderId="9" xfId="0" applyNumberFormat="1" applyFont="1" applyFill="1" applyBorder="1" applyAlignment="1" applyProtection="1">
      <alignment horizontal="center" vertical="center" wrapText="1"/>
      <protection hidden="1"/>
    </xf>
    <xf numFmtId="172" fontId="25" fillId="2" borderId="37" xfId="0" applyNumberFormat="1" applyFont="1" applyFill="1" applyBorder="1" applyAlignment="1" applyProtection="1">
      <alignment horizontal="center" vertical="center" wrapText="1"/>
      <protection hidden="1"/>
    </xf>
    <xf numFmtId="172" fontId="25" fillId="6" borderId="12" xfId="0" applyNumberFormat="1" applyFont="1" applyFill="1" applyBorder="1" applyAlignment="1" applyProtection="1">
      <alignment horizontal="center" vertical="center" wrapText="1"/>
      <protection hidden="1"/>
    </xf>
    <xf numFmtId="172" fontId="26" fillId="11" borderId="12" xfId="0" applyNumberFormat="1" applyFont="1" applyFill="1" applyBorder="1" applyAlignment="1" applyProtection="1">
      <alignment horizontal="center" vertical="center" wrapText="1"/>
      <protection hidden="1"/>
    </xf>
    <xf numFmtId="172" fontId="25" fillId="12" borderId="88" xfId="0" applyNumberFormat="1" applyFont="1" applyFill="1" applyBorder="1" applyAlignment="1" applyProtection="1">
      <alignment horizontal="center" vertical="center" wrapText="1"/>
      <protection hidden="1"/>
    </xf>
    <xf numFmtId="49" fontId="23" fillId="0" borderId="24" xfId="0" applyNumberFormat="1" applyFont="1" applyBorder="1" applyAlignment="1" applyProtection="1">
      <alignment horizontal="center" vertical="center" wrapText="1"/>
      <protection hidden="1"/>
    </xf>
    <xf numFmtId="172" fontId="25" fillId="2" borderId="89" xfId="0" applyNumberFormat="1" applyFont="1" applyFill="1" applyBorder="1" applyAlignment="1" applyProtection="1">
      <alignment horizontal="center" vertical="center" wrapText="1"/>
      <protection hidden="1"/>
    </xf>
    <xf numFmtId="172" fontId="25" fillId="6" borderId="89" xfId="0" applyNumberFormat="1" applyFont="1" applyFill="1" applyBorder="1" applyAlignment="1" applyProtection="1">
      <alignment horizontal="center" vertical="center" wrapText="1"/>
      <protection hidden="1"/>
    </xf>
    <xf numFmtId="172" fontId="25" fillId="11" borderId="3" xfId="0" applyNumberFormat="1" applyFont="1" applyFill="1" applyBorder="1" applyAlignment="1" applyProtection="1">
      <alignment horizontal="center" vertical="center" wrapText="1"/>
      <protection hidden="1"/>
    </xf>
    <xf numFmtId="172" fontId="25" fillId="12" borderId="4" xfId="0" applyNumberFormat="1" applyFont="1" applyFill="1" applyBorder="1" applyAlignment="1" applyProtection="1">
      <alignment horizontal="center" vertical="center" wrapText="1"/>
      <protection hidden="1"/>
    </xf>
    <xf numFmtId="49" fontId="23" fillId="0" borderId="1" xfId="0" applyNumberFormat="1" applyFont="1" applyBorder="1" applyAlignment="1" applyProtection="1">
      <alignment horizontal="center" vertical="center" wrapText="1"/>
      <protection hidden="1"/>
    </xf>
    <xf numFmtId="172" fontId="25" fillId="6" borderId="3" xfId="0" applyNumberFormat="1" applyFont="1" applyFill="1" applyBorder="1" applyAlignment="1" applyProtection="1">
      <alignment horizontal="center" vertical="center" wrapText="1"/>
      <protection hidden="1"/>
    </xf>
    <xf numFmtId="49" fontId="23" fillId="0" borderId="1" xfId="0" applyNumberFormat="1" applyFont="1" applyBorder="1" applyAlignment="1" applyProtection="1">
      <alignment horizontal="center" vertical="center" wrapText="1"/>
      <protection hidden="1"/>
    </xf>
    <xf numFmtId="49" fontId="23" fillId="0" borderId="81" xfId="0" applyNumberFormat="1" applyFont="1" applyBorder="1" applyAlignment="1" applyProtection="1">
      <alignment horizontal="center" vertical="center" wrapText="1"/>
      <protection hidden="1"/>
    </xf>
    <xf numFmtId="172" fontId="25" fillId="6" borderId="1" xfId="0" applyNumberFormat="1" applyFont="1" applyFill="1" applyBorder="1" applyAlignment="1" applyProtection="1">
      <alignment horizontal="center" vertical="center" wrapText="1"/>
      <protection hidden="1"/>
    </xf>
    <xf numFmtId="172" fontId="25" fillId="6" borderId="81" xfId="0" applyNumberFormat="1" applyFont="1" applyFill="1" applyBorder="1" applyAlignment="1" applyProtection="1">
      <alignment horizontal="center" vertical="center" wrapText="1"/>
      <protection hidden="1"/>
    </xf>
    <xf numFmtId="172" fontId="25" fillId="12" borderId="25" xfId="0" applyNumberFormat="1" applyFont="1" applyFill="1" applyBorder="1" applyAlignment="1" applyProtection="1">
      <alignment horizontal="center" vertical="center" wrapText="1"/>
      <protection hidden="1"/>
    </xf>
    <xf numFmtId="172" fontId="25" fillId="12" borderId="8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31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79" xfId="0" applyBorder="1"/>
    <xf numFmtId="0" fontId="0" fillId="2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33" fillId="0" borderId="0" xfId="0" applyFont="1" applyProtection="1">
      <protection hidden="1"/>
    </xf>
    <xf numFmtId="0" fontId="34" fillId="3" borderId="0" xfId="0" applyFont="1" applyFill="1" applyAlignment="1">
      <alignment horizontal="center" vertical="center"/>
    </xf>
    <xf numFmtId="0" fontId="33" fillId="0" borderId="0" xfId="0" applyFont="1" applyAlignment="1" applyProtection="1">
      <alignment horizontal="left" vertical="top"/>
      <protection hidden="1"/>
    </xf>
    <xf numFmtId="0" fontId="3" fillId="7" borderId="27" xfId="0" applyFont="1" applyFill="1" applyBorder="1" applyAlignment="1" applyProtection="1">
      <alignment horizontal="left" vertical="center" wrapText="1"/>
      <protection hidden="1"/>
    </xf>
    <xf numFmtId="170" fontId="4" fillId="8" borderId="4" xfId="0" applyNumberFormat="1" applyFont="1" applyFill="1" applyBorder="1" applyAlignment="1" applyProtection="1">
      <alignment vertical="center"/>
      <protection locked="0"/>
    </xf>
    <xf numFmtId="0" fontId="4" fillId="8" borderId="4" xfId="0" applyFont="1" applyFill="1" applyBorder="1" applyProtection="1">
      <protection locked="0" hidden="1"/>
    </xf>
    <xf numFmtId="16" fontId="4" fillId="8" borderId="4" xfId="0" applyNumberFormat="1" applyFont="1" applyFill="1" applyBorder="1" applyProtection="1">
      <protection locked="0" hidden="1"/>
    </xf>
    <xf numFmtId="0" fontId="35" fillId="0" borderId="0" xfId="0" applyFont="1" applyAlignment="1">
      <alignment vertical="center" wrapText="1"/>
    </xf>
    <xf numFmtId="170" fontId="36" fillId="0" borderId="31" xfId="0" applyNumberFormat="1" applyFont="1" applyBorder="1" applyAlignment="1" applyProtection="1">
      <alignment horizontal="center" vertical="center"/>
      <protection locked="0" hidden="1"/>
    </xf>
    <xf numFmtId="170" fontId="36" fillId="0" borderId="33" xfId="0" applyNumberFormat="1" applyFont="1" applyBorder="1" applyAlignment="1" applyProtection="1">
      <alignment horizontal="center" vertical="center"/>
      <protection locked="0" hidden="1"/>
    </xf>
    <xf numFmtId="170" fontId="36" fillId="0" borderId="36" xfId="0" applyNumberFormat="1" applyFont="1" applyBorder="1" applyAlignment="1" applyProtection="1">
      <alignment horizontal="center" vertical="center"/>
      <protection locked="0" hidden="1"/>
    </xf>
    <xf numFmtId="0" fontId="37" fillId="3" borderId="33" xfId="0" applyFont="1" applyFill="1" applyBorder="1" applyAlignment="1">
      <alignment vertical="center" wrapText="1"/>
    </xf>
    <xf numFmtId="0" fontId="16" fillId="3" borderId="24" xfId="0" applyFont="1" applyFill="1" applyBorder="1" applyAlignment="1">
      <alignment horizontal="center" vertical="center" wrapText="1"/>
    </xf>
    <xf numFmtId="0" fontId="16" fillId="3" borderId="81" xfId="0" applyFont="1" applyFill="1" applyBorder="1" applyAlignment="1">
      <alignment horizontal="center" vertical="center" wrapText="1"/>
    </xf>
    <xf numFmtId="0" fontId="38" fillId="3" borderId="0" xfId="0" applyFont="1" applyFill="1" applyAlignment="1">
      <alignment vertical="center" wrapText="1"/>
    </xf>
    <xf numFmtId="0" fontId="38" fillId="0" borderId="0" xfId="0" applyFont="1" applyAlignment="1">
      <alignment vertical="center" wrapText="1"/>
    </xf>
    <xf numFmtId="0" fontId="39" fillId="14" borderId="1" xfId="0" applyFont="1" applyFill="1" applyBorder="1" applyAlignment="1">
      <alignment horizontal="left" vertical="center" wrapText="1" indent="1"/>
    </xf>
    <xf numFmtId="0" fontId="39" fillId="14" borderId="25" xfId="0" applyFont="1" applyFill="1" applyBorder="1" applyAlignment="1">
      <alignment horizontal="left" vertical="center" wrapText="1" indent="1"/>
    </xf>
    <xf numFmtId="0" fontId="39" fillId="14" borderId="81" xfId="0" applyFont="1" applyFill="1" applyBorder="1" applyAlignment="1">
      <alignment horizontal="left" vertical="center" wrapText="1" indent="1"/>
    </xf>
    <xf numFmtId="0" fontId="40" fillId="0" borderId="0" xfId="0" applyFont="1" applyAlignment="1" applyProtection="1">
      <alignment horizontal="center" vertical="center" wrapText="1"/>
      <protection hidden="1"/>
    </xf>
    <xf numFmtId="0" fontId="40" fillId="0" borderId="0" xfId="0" applyFont="1" applyAlignment="1" applyProtection="1">
      <alignment horizontal="center" vertical="center"/>
      <protection hidden="1"/>
    </xf>
    <xf numFmtId="0" fontId="41" fillId="10" borderId="32" xfId="0" applyFont="1" applyFill="1" applyBorder="1" applyAlignment="1">
      <alignment horizontal="left" vertical="center" wrapText="1" indent="1"/>
    </xf>
    <xf numFmtId="0" fontId="41" fillId="0" borderId="36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42" fillId="3" borderId="24" xfId="0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Alignment="1">
      <alignment vertical="center"/>
    </xf>
    <xf numFmtId="0" fontId="41" fillId="3" borderId="52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left" vertical="center" wrapText="1" indent="1"/>
    </xf>
    <xf numFmtId="0" fontId="41" fillId="3" borderId="24" xfId="0" applyFont="1" applyFill="1" applyBorder="1" applyAlignment="1">
      <alignment horizontal="center" vertical="center" wrapText="1"/>
    </xf>
    <xf numFmtId="0" fontId="41" fillId="3" borderId="36" xfId="0" applyFont="1" applyFill="1" applyBorder="1" applyAlignment="1">
      <alignment horizontal="center" vertical="center" wrapText="1"/>
    </xf>
    <xf numFmtId="0" fontId="41" fillId="3" borderId="31" xfId="0" applyFont="1" applyFill="1" applyBorder="1" applyAlignment="1">
      <alignment horizontal="center" vertical="center" wrapText="1"/>
    </xf>
    <xf numFmtId="0" fontId="41" fillId="3" borderId="1" xfId="0" applyFont="1" applyFill="1" applyBorder="1" applyAlignment="1">
      <alignment horizontal="center" vertical="center" wrapText="1"/>
    </xf>
    <xf numFmtId="0" fontId="37" fillId="0" borderId="40" xfId="0" applyFont="1" applyBorder="1" applyAlignment="1">
      <alignment wrapText="1"/>
    </xf>
    <xf numFmtId="0" fontId="37" fillId="0" borderId="91" xfId="0" applyFont="1" applyBorder="1" applyAlignment="1">
      <alignment wrapText="1"/>
    </xf>
    <xf numFmtId="0" fontId="43" fillId="0" borderId="32" xfId="0" applyFont="1" applyBorder="1" applyAlignment="1">
      <alignment horizontal="center" vertical="center" wrapText="1"/>
    </xf>
    <xf numFmtId="0" fontId="35" fillId="3" borderId="24" xfId="0" applyFont="1" applyFill="1" applyBorder="1" applyAlignment="1">
      <alignment horizontal="center" vertical="center" wrapText="1"/>
    </xf>
    <xf numFmtId="0" fontId="44" fillId="0" borderId="0" xfId="0" applyFont="1" applyProtection="1">
      <protection hidden="1"/>
    </xf>
    <xf numFmtId="0" fontId="39" fillId="14" borderId="27" xfId="0" applyFont="1" applyFill="1" applyBorder="1" applyAlignment="1">
      <alignment horizontal="left" vertical="center" wrapText="1" indent="1"/>
    </xf>
    <xf numFmtId="0" fontId="39" fillId="14" borderId="0" xfId="0" applyFont="1" applyFill="1" applyAlignment="1">
      <alignment horizontal="left" vertical="center" wrapText="1" indent="1"/>
    </xf>
    <xf numFmtId="0" fontId="39" fillId="14" borderId="33" xfId="0" applyFont="1" applyFill="1" applyBorder="1" applyAlignment="1">
      <alignment horizontal="left" vertical="center" wrapText="1" indent="1"/>
    </xf>
    <xf numFmtId="0" fontId="43" fillId="3" borderId="29" xfId="0" applyFont="1" applyFill="1" applyBorder="1" applyAlignment="1">
      <alignment horizontal="left" vertical="center" wrapText="1"/>
    </xf>
    <xf numFmtId="0" fontId="43" fillId="3" borderId="43" xfId="0" applyFont="1" applyFill="1" applyBorder="1" applyAlignment="1">
      <alignment horizontal="left" vertical="top" wrapText="1"/>
    </xf>
    <xf numFmtId="0" fontId="43" fillId="3" borderId="44" xfId="0" applyFont="1" applyFill="1" applyBorder="1" applyAlignment="1">
      <alignment horizontal="left" vertical="top" wrapText="1"/>
    </xf>
    <xf numFmtId="0" fontId="43" fillId="3" borderId="31" xfId="0" applyFont="1" applyFill="1" applyBorder="1" applyAlignment="1">
      <alignment horizontal="left" vertical="top" wrapText="1"/>
    </xf>
    <xf numFmtId="0" fontId="43" fillId="3" borderId="33" xfId="0" applyFont="1" applyFill="1" applyBorder="1" applyAlignment="1">
      <alignment horizontal="left" vertical="top" wrapText="1"/>
    </xf>
    <xf numFmtId="0" fontId="43" fillId="3" borderId="36" xfId="0" applyFont="1" applyFill="1" applyBorder="1" applyAlignment="1">
      <alignment horizontal="left" vertical="top" wrapText="1"/>
    </xf>
    <xf numFmtId="0" fontId="33" fillId="0" borderId="1" xfId="0" applyFont="1" applyBorder="1" applyProtection="1">
      <protection hidden="1"/>
    </xf>
    <xf numFmtId="0" fontId="43" fillId="3" borderId="25" xfId="0" applyFont="1" applyFill="1" applyBorder="1" applyAlignment="1">
      <alignment horizontal="center" vertical="center" wrapText="1"/>
    </xf>
    <xf numFmtId="0" fontId="43" fillId="3" borderId="81" xfId="0" applyFont="1" applyFill="1" applyBorder="1" applyAlignment="1">
      <alignment horizontal="center" vertical="center" wrapText="1"/>
    </xf>
    <xf numFmtId="0" fontId="43" fillId="3" borderId="33" xfId="0" applyFont="1" applyFill="1" applyBorder="1" applyAlignment="1">
      <alignment horizontal="center" vertical="center" wrapText="1"/>
    </xf>
    <xf numFmtId="0" fontId="43" fillId="3" borderId="36" xfId="0" applyFont="1" applyFill="1" applyBorder="1" applyAlignment="1">
      <alignment horizontal="center" vertical="center" wrapText="1"/>
    </xf>
    <xf numFmtId="0" fontId="41" fillId="3" borderId="25" xfId="0" applyFont="1" applyFill="1" applyBorder="1" applyAlignment="1">
      <alignment horizontal="right" vertical="center" wrapText="1" indent="1"/>
    </xf>
    <xf numFmtId="0" fontId="41" fillId="3" borderId="81" xfId="0" applyFont="1" applyFill="1" applyBorder="1" applyAlignment="1">
      <alignment horizontal="right" vertical="center" wrapText="1" indent="1"/>
    </xf>
    <xf numFmtId="0" fontId="45" fillId="5" borderId="91" xfId="0" applyFont="1" applyFill="1" applyBorder="1" applyAlignment="1" applyProtection="1">
      <alignment horizontal="center" vertical="center"/>
      <protection locked="0" hidden="1"/>
    </xf>
    <xf numFmtId="0" fontId="46" fillId="15" borderId="41" xfId="0" applyFont="1" applyFill="1" applyBorder="1" applyAlignment="1" applyProtection="1">
      <alignment horizontal="center" vertical="center"/>
      <protection locked="0" hidden="1"/>
    </xf>
    <xf numFmtId="0" fontId="33" fillId="0" borderId="1" xfId="0" applyFont="1" applyBorder="1" applyAlignment="1" applyProtection="1">
      <alignment horizontal="right"/>
      <protection hidden="1"/>
    </xf>
    <xf numFmtId="0" fontId="45" fillId="5" borderId="52" xfId="0" applyFont="1" applyFill="1" applyBorder="1" applyAlignment="1" applyProtection="1">
      <alignment horizontal="center" vertical="center"/>
      <protection locked="0" hidden="1"/>
    </xf>
    <xf numFmtId="0" fontId="46" fillId="15" borderId="45" xfId="0" applyFont="1" applyFill="1" applyBorder="1" applyAlignment="1" applyProtection="1">
      <alignment horizontal="center" vertical="center"/>
      <protection locked="0" hidden="1"/>
    </xf>
    <xf numFmtId="0" fontId="33" fillId="0" borderId="39" xfId="0" applyFont="1" applyBorder="1" applyProtection="1">
      <protection hidden="1"/>
    </xf>
    <xf numFmtId="0" fontId="41" fillId="0" borderId="40" xfId="0" applyFont="1" applyBorder="1" applyAlignment="1">
      <alignment horizontal="right" vertical="center" wrapText="1" indent="1"/>
    </xf>
    <xf numFmtId="0" fontId="41" fillId="0" borderId="81" xfId="0" applyFont="1" applyBorder="1" applyAlignment="1">
      <alignment horizontal="right" vertical="center" wrapText="1" indent="1"/>
    </xf>
    <xf numFmtId="0" fontId="45" fillId="5" borderId="36" xfId="0" applyFont="1" applyFill="1" applyBorder="1" applyAlignment="1" applyProtection="1">
      <alignment horizontal="center" vertical="center"/>
      <protection locked="0" hidden="1"/>
    </xf>
    <xf numFmtId="0" fontId="46" fillId="15" borderId="32" xfId="0" applyFont="1" applyFill="1" applyBorder="1" applyAlignment="1" applyProtection="1">
      <alignment horizontal="center" vertical="center"/>
      <protection locked="0" hidden="1"/>
    </xf>
    <xf numFmtId="0" fontId="33" fillId="0" borderId="91" xfId="0" applyFont="1" applyBorder="1" applyProtection="1">
      <protection hidden="1"/>
    </xf>
    <xf numFmtId="0" fontId="40" fillId="0" borderId="91" xfId="0" applyFont="1" applyBorder="1" applyAlignment="1" applyProtection="1">
      <alignment horizontal="left" vertical="center" indent="1"/>
      <protection hidden="1"/>
    </xf>
    <xf numFmtId="173" fontId="47" fillId="15" borderId="41" xfId="0" applyNumberFormat="1" applyFont="1" applyFill="1" applyBorder="1" applyAlignment="1" applyProtection="1">
      <alignment horizontal="center" vertical="center"/>
      <protection hidden="1"/>
    </xf>
    <xf numFmtId="0" fontId="48" fillId="0" borderId="41" xfId="0" applyFont="1" applyBorder="1" applyAlignment="1" applyProtection="1">
      <alignment horizontal="center" vertical="center" wrapText="1"/>
      <protection hidden="1"/>
    </xf>
    <xf numFmtId="173" fontId="49" fillId="0" borderId="27" xfId="0" applyNumberFormat="1" applyFont="1" applyBorder="1" applyAlignment="1" applyProtection="1">
      <alignment horizontal="center" vertical="center"/>
      <protection hidden="1"/>
    </xf>
    <xf numFmtId="0" fontId="33" fillId="0" borderId="52" xfId="0" applyFont="1" applyBorder="1" applyProtection="1">
      <protection hidden="1"/>
    </xf>
    <xf numFmtId="0" fontId="40" fillId="0" borderId="36" xfId="0" applyFont="1" applyBorder="1" applyAlignment="1" applyProtection="1">
      <alignment horizontal="left" vertical="center" indent="1"/>
      <protection hidden="1"/>
    </xf>
    <xf numFmtId="173" fontId="47" fillId="15" borderId="32" xfId="0" applyNumberFormat="1" applyFont="1" applyFill="1" applyBorder="1" applyAlignment="1" applyProtection="1">
      <alignment horizontal="center" vertical="center"/>
      <protection hidden="1"/>
    </xf>
    <xf numFmtId="0" fontId="48" fillId="0" borderId="32" xfId="0" applyFont="1" applyBorder="1" applyAlignment="1" applyProtection="1">
      <alignment horizontal="center" vertical="center" wrapText="1"/>
      <protection hidden="1"/>
    </xf>
    <xf numFmtId="14" fontId="42" fillId="0" borderId="27" xfId="0" applyNumberFormat="1" applyFont="1" applyBorder="1" applyAlignment="1" applyProtection="1">
      <alignment horizontal="center" wrapText="1"/>
      <protection locked="0"/>
    </xf>
    <xf numFmtId="14" fontId="42" fillId="0" borderId="25" xfId="0" applyNumberFormat="1" applyFont="1" applyBorder="1" applyAlignment="1" applyProtection="1">
      <alignment horizontal="center" vertical="center" wrapText="1"/>
      <protection locked="0"/>
    </xf>
    <xf numFmtId="14" fontId="10" fillId="0" borderId="1" xfId="0" applyNumberFormat="1" applyFont="1" applyBorder="1" applyAlignment="1" applyProtection="1">
      <alignment horizontal="center" wrapText="1"/>
      <protection locked="0"/>
    </xf>
    <xf numFmtId="14" fontId="10" fillId="0" borderId="81" xfId="0" applyNumberFormat="1" applyFont="1" applyBorder="1" applyAlignment="1" applyProtection="1">
      <alignment horizontal="center" wrapText="1"/>
      <protection locked="0"/>
    </xf>
    <xf numFmtId="0" fontId="50" fillId="3" borderId="52" xfId="0" applyFont="1" applyFill="1" applyBorder="1" applyAlignment="1">
      <alignment horizontal="left" vertical="center" wrapText="1"/>
    </xf>
    <xf numFmtId="0" fontId="42" fillId="0" borderId="91" xfId="0" applyFont="1" applyBorder="1" applyAlignment="1" applyProtection="1">
      <alignment horizontal="center" vertical="center" wrapText="1"/>
      <protection locked="0"/>
    </xf>
    <xf numFmtId="14" fontId="42" fillId="0" borderId="39" xfId="0" applyNumberFormat="1" applyFont="1" applyBorder="1" applyAlignment="1" applyProtection="1">
      <alignment horizontal="center" wrapText="1"/>
      <protection locked="0"/>
    </xf>
    <xf numFmtId="14" fontId="42" fillId="0" borderId="91" xfId="0" applyNumberFormat="1" applyFont="1" applyBorder="1" applyAlignment="1" applyProtection="1">
      <alignment horizontal="center" wrapText="1"/>
      <protection locked="0"/>
    </xf>
    <xf numFmtId="0" fontId="51" fillId="0" borderId="0" xfId="0" applyFont="1" applyProtection="1">
      <protection hidden="1"/>
    </xf>
    <xf numFmtId="14" fontId="42" fillId="0" borderId="31" xfId="0" applyNumberFormat="1" applyFont="1" applyBorder="1" applyAlignment="1" applyProtection="1">
      <alignment horizontal="center" wrapText="1"/>
      <protection locked="0"/>
    </xf>
    <xf numFmtId="0" fontId="50" fillId="3" borderId="36" xfId="0" applyFont="1" applyFill="1" applyBorder="1" applyAlignment="1">
      <alignment horizontal="left" vertical="center" wrapText="1"/>
    </xf>
    <xf numFmtId="0" fontId="42" fillId="0" borderId="36" xfId="0" applyFont="1" applyBorder="1" applyAlignment="1" applyProtection="1">
      <alignment horizontal="center" vertical="center" wrapText="1"/>
      <protection locked="0"/>
    </xf>
    <xf numFmtId="14" fontId="42" fillId="0" borderId="36" xfId="0" applyNumberFormat="1" applyFont="1" applyBorder="1" applyAlignment="1" applyProtection="1">
      <alignment horizontal="center" wrapText="1"/>
      <protection locked="0"/>
    </xf>
    <xf numFmtId="0" fontId="2" fillId="0" borderId="79" xfId="0" applyFont="1" applyBorder="1"/>
    <xf numFmtId="0" fontId="2" fillId="0" borderId="3" xfId="0" applyFont="1" applyBorder="1"/>
    <xf numFmtId="0" fontId="2" fillId="0" borderId="4" xfId="0" applyFont="1" applyBorder="1"/>
    <xf numFmtId="0" fontId="0" fillId="6" borderId="20" xfId="0" applyFill="1" applyBorder="1"/>
    <xf numFmtId="0" fontId="0" fillId="0" borderId="9" xfId="0" applyBorder="1"/>
    <xf numFmtId="0" fontId="0" fillId="0" borderId="18" xfId="0" applyBorder="1" applyAlignment="1">
      <alignment horizontal="center" vertical="center"/>
    </xf>
    <xf numFmtId="0" fontId="0" fillId="6" borderId="9" xfId="0" applyFill="1" applyBorder="1"/>
    <xf numFmtId="0" fontId="0" fillId="6" borderId="16" xfId="0" applyFill="1" applyBorder="1"/>
    <xf numFmtId="0" fontId="0" fillId="6" borderId="11" xfId="0" applyFill="1" applyBorder="1"/>
    <xf numFmtId="0" fontId="0" fillId="0" borderId="10" xfId="0" applyBorder="1"/>
    <xf numFmtId="0" fontId="0" fillId="0" borderId="21" xfId="0" applyBorder="1" applyAlignment="1">
      <alignment horizontal="center" vertical="center"/>
    </xf>
    <xf numFmtId="0" fontId="0" fillId="6" borderId="10" xfId="0" applyFill="1" applyBorder="1"/>
    <xf numFmtId="0" fontId="0" fillId="6" borderId="8" xfId="0" applyFill="1" applyBorder="1"/>
    <xf numFmtId="0" fontId="0" fillId="6" borderId="70" xfId="0" applyFill="1" applyBorder="1"/>
    <xf numFmtId="0" fontId="0" fillId="0" borderId="92" xfId="0" applyBorder="1" applyAlignment="1">
      <alignment horizontal="center" vertical="center"/>
    </xf>
    <xf numFmtId="0" fontId="0" fillId="6" borderId="15" xfId="0" applyFill="1" applyBorder="1"/>
    <xf numFmtId="0" fontId="0" fillId="6" borderId="80" xfId="0" applyFill="1" applyBorder="1"/>
    <xf numFmtId="0" fontId="2" fillId="0" borderId="29" xfId="0" applyFont="1" applyBorder="1"/>
    <xf numFmtId="0" fontId="2" fillId="0" borderId="43" xfId="0" applyFont="1" applyBorder="1"/>
    <xf numFmtId="0" fontId="2" fillId="0" borderId="41" xfId="0" applyFont="1" applyBorder="1"/>
    <xf numFmtId="0" fontId="2" fillId="0" borderId="28" xfId="0" applyFont="1" applyBorder="1"/>
    <xf numFmtId="0" fontId="0" fillId="6" borderId="29" xfId="0" applyFill="1" applyBorder="1"/>
    <xf numFmtId="0" fontId="0" fillId="6" borderId="43" xfId="0" applyFill="1" applyBorder="1"/>
    <xf numFmtId="0" fontId="0" fillId="6" borderId="41" xfId="0" applyFill="1" applyBorder="1"/>
    <xf numFmtId="0" fontId="2" fillId="0" borderId="57" xfId="0" applyFont="1" applyBorder="1"/>
    <xf numFmtId="0" fontId="0" fillId="6" borderId="23" xfId="0" applyFill="1" applyBorder="1"/>
    <xf numFmtId="0" fontId="0" fillId="6" borderId="55" xfId="0" applyFill="1" applyBorder="1"/>
    <xf numFmtId="0" fontId="0" fillId="6" borderId="54" xfId="0" applyFill="1" applyBorder="1"/>
    <xf numFmtId="0" fontId="2" fillId="0" borderId="54" xfId="0" applyFont="1" applyBorder="1"/>
    <xf numFmtId="0" fontId="0" fillId="0" borderId="0" xfId="0"/>
    <xf numFmtId="0" fontId="0" fillId="0" borderId="24" xfId="0" applyBorder="1"/>
    <xf numFmtId="0" fontId="0" fillId="0" borderId="25" xfId="0" applyBorder="1"/>
    <xf numFmtId="0" fontId="0" fillId="0" borderId="39" xfId="0" applyBorder="1"/>
    <xf numFmtId="0" fontId="0" fillId="6" borderId="40" xfId="0" applyFill="1" applyBorder="1"/>
    <xf numFmtId="0" fontId="0" fillId="0" borderId="31" xfId="0" applyBorder="1"/>
    <xf numFmtId="0" fontId="0" fillId="6" borderId="32" xfId="0" applyFill="1" applyBorder="1"/>
    <xf numFmtId="0" fontId="0" fillId="6" borderId="33" xfId="0" applyFill="1" applyBorder="1"/>
    <xf numFmtId="0" fontId="52" fillId="0" borderId="0" xfId="0" applyFont="1" applyAlignment="1">
      <alignment vertical="top" wrapText="1"/>
    </xf>
    <xf numFmtId="0" fontId="53" fillId="0" borderId="0" xfId="0" applyFont="1" applyAlignment="1">
      <alignment vertical="top" wrapText="1"/>
    </xf>
    <xf numFmtId="0" fontId="54" fillId="0" borderId="39" xfId="0" applyFont="1" applyBorder="1" applyAlignment="1">
      <alignment horizontal="center" vertical="center" wrapText="1"/>
    </xf>
    <xf numFmtId="0" fontId="54" fillId="0" borderId="40" xfId="0" applyFont="1" applyBorder="1" applyAlignment="1">
      <alignment horizontal="center" vertical="center" wrapText="1"/>
    </xf>
    <xf numFmtId="0" fontId="54" fillId="0" borderId="91" xfId="0" applyFont="1" applyBorder="1" applyAlignment="1">
      <alignment horizontal="center" vertical="center" wrapText="1"/>
    </xf>
    <xf numFmtId="0" fontId="55" fillId="16" borderId="5" xfId="0" applyFont="1" applyFill="1" applyBorder="1" applyAlignment="1">
      <alignment vertical="center" wrapText="1"/>
    </xf>
    <xf numFmtId="0" fontId="55" fillId="16" borderId="46" xfId="0" applyFont="1" applyFill="1" applyBorder="1" applyAlignment="1">
      <alignment vertical="center" wrapText="1"/>
    </xf>
    <xf numFmtId="0" fontId="55" fillId="16" borderId="47" xfId="0" applyFont="1" applyFill="1" applyBorder="1" applyAlignment="1">
      <alignment vertical="center" wrapText="1"/>
    </xf>
    <xf numFmtId="0" fontId="55" fillId="16" borderId="27" xfId="0" applyFont="1" applyFill="1" applyBorder="1" applyAlignment="1">
      <alignment vertical="center" wrapText="1"/>
    </xf>
    <xf numFmtId="0" fontId="55" fillId="16" borderId="0" xfId="0" applyFont="1" applyFill="1" applyAlignment="1">
      <alignment vertical="center" wrapText="1"/>
    </xf>
    <xf numFmtId="0" fontId="55" fillId="16" borderId="52" xfId="0" applyFont="1" applyFill="1" applyBorder="1" applyAlignment="1">
      <alignment vertical="center" wrapText="1"/>
    </xf>
    <xf numFmtId="0" fontId="56" fillId="16" borderId="27" xfId="0" applyFont="1" applyFill="1" applyBorder="1" applyAlignment="1">
      <alignment horizontal="right" wrapText="1"/>
    </xf>
    <xf numFmtId="0" fontId="56" fillId="6" borderId="93" xfId="0" applyFont="1" applyFill="1" applyBorder="1" applyAlignment="1" applyProtection="1">
      <alignment horizontal="left" indent="1"/>
      <protection locked="0"/>
    </xf>
    <xf numFmtId="0" fontId="56" fillId="16" borderId="0" xfId="0" applyFont="1" applyFill="1"/>
    <xf numFmtId="0" fontId="56" fillId="16" borderId="0" xfId="0" applyFont="1" applyFill="1" applyAlignment="1">
      <alignment horizontal="right" wrapText="1"/>
    </xf>
    <xf numFmtId="0" fontId="5" fillId="6" borderId="93" xfId="0" applyFont="1" applyFill="1" applyBorder="1" applyAlignment="1" applyProtection="1">
      <alignment horizontal="left" indent="1"/>
      <protection locked="0"/>
    </xf>
    <xf numFmtId="0" fontId="5" fillId="6" borderId="94" xfId="0" applyFont="1" applyFill="1" applyBorder="1" applyAlignment="1" applyProtection="1">
      <alignment horizontal="left" indent="1"/>
      <protection locked="0"/>
    </xf>
    <xf numFmtId="0" fontId="0" fillId="0" borderId="0" xfId="0" applyAlignment="1">
      <alignment horizontal="left" vertical="top"/>
    </xf>
    <xf numFmtId="0" fontId="5" fillId="6" borderId="93" xfId="0" applyFont="1" applyFill="1" applyBorder="1" applyAlignment="1" applyProtection="1">
      <alignment horizontal="left" wrapText="1" indent="1"/>
      <protection locked="0"/>
    </xf>
    <xf numFmtId="0" fontId="56" fillId="16" borderId="0" xfId="0" applyFont="1" applyFill="1" applyAlignment="1">
      <alignment horizontal="right" wrapText="1"/>
    </xf>
    <xf numFmtId="0" fontId="5" fillId="6" borderId="93" xfId="0" applyFont="1" applyFill="1" applyBorder="1" applyAlignment="1" applyProtection="1">
      <alignment horizontal="left" indent="1"/>
      <protection locked="0"/>
    </xf>
    <xf numFmtId="0" fontId="5" fillId="6" borderId="94" xfId="0" applyFont="1" applyFill="1" applyBorder="1" applyAlignment="1" applyProtection="1">
      <alignment horizontal="left" indent="1"/>
      <protection locked="0"/>
    </xf>
    <xf numFmtId="15" fontId="5" fillId="6" borderId="95" xfId="0" applyNumberFormat="1" applyFont="1" applyFill="1" applyBorder="1" applyAlignment="1" applyProtection="1">
      <alignment horizontal="left" indent="1"/>
      <protection locked="0"/>
    </xf>
    <xf numFmtId="15" fontId="5" fillId="16" borderId="0" xfId="0" applyNumberFormat="1" applyFont="1" applyFill="1" applyAlignment="1">
      <alignment horizontal="left" indent="1"/>
    </xf>
    <xf numFmtId="0" fontId="56" fillId="16" borderId="0" xfId="0" applyFont="1" applyFill="1" applyAlignment="1">
      <alignment wrapText="1"/>
    </xf>
    <xf numFmtId="15" fontId="5" fillId="16" borderId="0" xfId="0" applyNumberFormat="1" applyFont="1" applyFill="1" applyAlignment="1" applyProtection="1">
      <alignment horizontal="left" indent="1"/>
      <protection locked="0"/>
    </xf>
    <xf numFmtId="0" fontId="5" fillId="16" borderId="52" xfId="0" applyFont="1" applyFill="1" applyBorder="1" applyAlignment="1">
      <alignment wrapText="1"/>
    </xf>
    <xf numFmtId="15" fontId="5" fillId="16" borderId="95" xfId="0" applyNumberFormat="1" applyFont="1" applyFill="1" applyBorder="1" applyAlignment="1" applyProtection="1">
      <alignment horizontal="left" indent="1"/>
      <protection locked="0"/>
    </xf>
    <xf numFmtId="0" fontId="56" fillId="6" borderId="95" xfId="0" applyFont="1" applyFill="1" applyBorder="1" applyAlignment="1" applyProtection="1">
      <alignment horizontal="left" indent="1"/>
      <protection locked="0"/>
    </xf>
    <xf numFmtId="0" fontId="5" fillId="16" borderId="0" xfId="0" applyFont="1" applyFill="1" applyAlignment="1" applyProtection="1">
      <alignment horizontal="left" indent="1"/>
      <protection locked="0"/>
    </xf>
    <xf numFmtId="0" fontId="5" fillId="16" borderId="0" xfId="0" applyFont="1" applyFill="1" applyAlignment="1">
      <alignment wrapText="1"/>
    </xf>
    <xf numFmtId="0" fontId="56" fillId="16" borderId="27" xfId="0" applyFont="1" applyFill="1" applyBorder="1" applyAlignment="1">
      <alignment horizontal="right" vertical="center" wrapText="1"/>
    </xf>
    <xf numFmtId="0" fontId="57" fillId="6" borderId="6" xfId="0" applyFont="1" applyFill="1" applyBorder="1" applyAlignment="1" applyProtection="1">
      <alignment horizontal="center" vertical="center" wrapText="1"/>
      <protection locked="0"/>
    </xf>
    <xf numFmtId="0" fontId="57" fillId="6" borderId="46" xfId="0" applyFont="1" applyFill="1" applyBorder="1" applyAlignment="1" applyProtection="1">
      <alignment horizontal="center" vertical="center" wrapText="1"/>
      <protection locked="0"/>
    </xf>
    <xf numFmtId="0" fontId="57" fillId="6" borderId="87" xfId="0" applyFont="1" applyFill="1" applyBorder="1" applyAlignment="1" applyProtection="1">
      <alignment horizontal="center" vertical="center" wrapText="1"/>
      <protection locked="0"/>
    </xf>
    <xf numFmtId="0" fontId="57" fillId="16" borderId="96" xfId="0" applyFont="1" applyFill="1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58" fillId="16" borderId="29" xfId="0" applyFont="1" applyFill="1" applyBorder="1" applyAlignment="1">
      <alignment vertical="center" wrapText="1"/>
    </xf>
    <xf numFmtId="0" fontId="58" fillId="16" borderId="43" xfId="0" applyFont="1" applyFill="1" applyBorder="1" applyAlignment="1">
      <alignment vertical="center" wrapText="1"/>
    </xf>
    <xf numFmtId="0" fontId="59" fillId="0" borderId="43" xfId="0" applyFont="1" applyBorder="1"/>
    <xf numFmtId="0" fontId="59" fillId="0" borderId="44" xfId="0" applyFont="1" applyBorder="1"/>
    <xf numFmtId="0" fontId="55" fillId="2" borderId="10" xfId="0" applyFont="1" applyFill="1" applyBorder="1" applyAlignment="1">
      <alignment vertical="center" wrapText="1"/>
    </xf>
    <xf numFmtId="0" fontId="0" fillId="0" borderId="52" xfId="0" applyBorder="1"/>
    <xf numFmtId="0" fontId="3" fillId="16" borderId="27" xfId="0" applyFont="1" applyFill="1" applyBorder="1" applyAlignment="1">
      <alignment horizontal="right" vertical="center"/>
    </xf>
    <xf numFmtId="0" fontId="3" fillId="16" borderId="0" xfId="0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16" borderId="0" xfId="0" applyFill="1"/>
    <xf numFmtId="0" fontId="0" fillId="6" borderId="10" xfId="0" applyFill="1" applyBorder="1" applyAlignment="1">
      <alignment horizontal="center"/>
    </xf>
    <xf numFmtId="0" fontId="0" fillId="16" borderId="52" xfId="0" applyFill="1" applyBorder="1"/>
    <xf numFmtId="0" fontId="0" fillId="16" borderId="27" xfId="0" applyFill="1" applyBorder="1" applyAlignment="1">
      <alignment horizontal="right" vertical="center"/>
    </xf>
    <xf numFmtId="0" fontId="0" fillId="16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16" borderId="27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16" borderId="93" xfId="0" applyFill="1" applyBorder="1" applyProtection="1">
      <protection locked="0"/>
    </xf>
    <xf numFmtId="0" fontId="0" fillId="16" borderId="0" xfId="0" applyFill="1" applyAlignment="1">
      <alignment horizontal="right"/>
    </xf>
    <xf numFmtId="0" fontId="0" fillId="16" borderId="0" xfId="0" applyFill="1" applyProtection="1">
      <protection locked="0"/>
    </xf>
    <xf numFmtId="0" fontId="0" fillId="16" borderId="52" xfId="0" applyFill="1" applyBorder="1" applyProtection="1">
      <protection locked="0"/>
    </xf>
    <xf numFmtId="0" fontId="60" fillId="16" borderId="0" xfId="0" applyFont="1" applyFill="1" applyAlignment="1">
      <alignment wrapText="1"/>
    </xf>
    <xf numFmtId="0" fontId="56" fillId="16" borderId="35" xfId="0" applyFont="1" applyFill="1" applyBorder="1" applyAlignment="1">
      <alignment horizontal="right" wrapText="1"/>
    </xf>
    <xf numFmtId="0" fontId="60" fillId="16" borderId="35" xfId="0" applyFont="1" applyFill="1" applyBorder="1" applyAlignment="1">
      <alignment wrapText="1"/>
    </xf>
    <xf numFmtId="0" fontId="0" fillId="16" borderId="35" xfId="0" applyFill="1" applyBorder="1" applyAlignment="1">
      <alignment wrapText="1"/>
    </xf>
    <xf numFmtId="0" fontId="0" fillId="16" borderId="50" xfId="0" applyFill="1" applyBorder="1" applyAlignment="1">
      <alignment wrapText="1"/>
    </xf>
    <xf numFmtId="0" fontId="58" fillId="16" borderId="5" xfId="0" applyFont="1" applyFill="1" applyBorder="1" applyAlignment="1">
      <alignment vertical="center" wrapText="1"/>
    </xf>
    <xf numFmtId="0" fontId="58" fillId="16" borderId="46" xfId="0" applyFont="1" applyFill="1" applyBorder="1" applyAlignment="1">
      <alignment vertical="center" wrapText="1"/>
    </xf>
    <xf numFmtId="0" fontId="58" fillId="16" borderId="47" xfId="0" applyFont="1" applyFill="1" applyBorder="1" applyAlignment="1">
      <alignment vertical="center" wrapText="1"/>
    </xf>
    <xf numFmtId="0" fontId="61" fillId="16" borderId="27" xfId="0" applyFont="1" applyFill="1" applyBorder="1" applyAlignment="1">
      <alignment vertical="top" wrapText="1"/>
    </xf>
    <xf numFmtId="0" fontId="5" fillId="6" borderId="10" xfId="0" applyFont="1" applyFill="1" applyBorder="1" applyAlignment="1" applyProtection="1">
      <alignment horizontal="center" vertical="top" wrapText="1"/>
      <protection locked="0"/>
    </xf>
    <xf numFmtId="0" fontId="5" fillId="0" borderId="97" xfId="0" applyFont="1" applyBorder="1" applyAlignment="1" applyProtection="1">
      <alignment vertical="top" wrapText="1"/>
      <protection locked="0"/>
    </xf>
    <xf numFmtId="0" fontId="5" fillId="0" borderId="52" xfId="0" applyFont="1" applyBorder="1" applyAlignment="1" applyProtection="1">
      <alignment vertical="top" wrapText="1"/>
      <protection locked="0"/>
    </xf>
    <xf numFmtId="0" fontId="5" fillId="0" borderId="94" xfId="0" applyFont="1" applyBorder="1" applyAlignment="1" applyProtection="1">
      <alignment vertical="top" wrapText="1"/>
      <protection locked="0"/>
    </xf>
    <xf numFmtId="0" fontId="55" fillId="16" borderId="23" xfId="0" applyFont="1" applyFill="1" applyBorder="1" applyAlignment="1">
      <alignment vertical="center" wrapText="1"/>
    </xf>
    <xf numFmtId="0" fontId="55" fillId="16" borderId="55" xfId="0" applyFont="1" applyFill="1" applyBorder="1" applyAlignment="1">
      <alignment vertical="center" wrapText="1"/>
    </xf>
    <xf numFmtId="0" fontId="55" fillId="16" borderId="56" xfId="0" applyFont="1" applyFill="1" applyBorder="1" applyAlignment="1">
      <alignment vertical="center" wrapText="1"/>
    </xf>
    <xf numFmtId="0" fontId="55" fillId="16" borderId="39" xfId="0" applyFont="1" applyFill="1" applyBorder="1" applyAlignment="1">
      <alignment vertical="center" wrapText="1"/>
    </xf>
    <xf numFmtId="0" fontId="55" fillId="16" borderId="40" xfId="0" applyFont="1" applyFill="1" applyBorder="1" applyAlignment="1">
      <alignment vertical="center" wrapText="1"/>
    </xf>
    <xf numFmtId="0" fontId="55" fillId="16" borderId="91" xfId="0" applyFont="1" applyFill="1" applyBorder="1" applyAlignment="1">
      <alignment vertical="center" wrapText="1"/>
    </xf>
    <xf numFmtId="0" fontId="56" fillId="16" borderId="27" xfId="0" applyFont="1" applyFill="1" applyBorder="1" applyAlignment="1">
      <alignment horizontal="center" wrapText="1"/>
    </xf>
    <xf numFmtId="0" fontId="56" fillId="16" borderId="0" xfId="0" applyFont="1" applyFill="1" applyAlignment="1">
      <alignment horizontal="center" wrapText="1"/>
    </xf>
    <xf numFmtId="0" fontId="0" fillId="6" borderId="10" xfId="0" applyFill="1" applyBorder="1" applyAlignment="1" applyProtection="1">
      <alignment horizontal="center"/>
      <protection locked="0"/>
    </xf>
    <xf numFmtId="0" fontId="52" fillId="16" borderId="0" xfId="0" applyFont="1" applyFill="1" applyAlignment="1">
      <alignment wrapText="1"/>
    </xf>
    <xf numFmtId="0" fontId="52" fillId="16" borderId="52" xfId="0" applyFont="1" applyFill="1" applyBorder="1" applyAlignment="1">
      <alignment wrapText="1"/>
    </xf>
    <xf numFmtId="0" fontId="56" fillId="16" borderId="27" xfId="0" applyFont="1" applyFill="1" applyBorder="1" applyAlignment="1">
      <alignment horizontal="center" wrapText="1"/>
    </xf>
    <xf numFmtId="0" fontId="56" fillId="16" borderId="0" xfId="0" applyFont="1" applyFill="1" applyAlignment="1">
      <alignment horizontal="center" wrapText="1"/>
    </xf>
    <xf numFmtId="0" fontId="0" fillId="16" borderId="0" xfId="0" applyFill="1" applyAlignment="1" applyProtection="1">
      <alignment horizontal="center"/>
      <protection locked="0"/>
    </xf>
    <xf numFmtId="0" fontId="56" fillId="16" borderId="27" xfId="0" applyFont="1" applyFill="1" applyBorder="1" applyAlignment="1">
      <alignment horizontal="right" wrapText="1"/>
    </xf>
    <xf numFmtId="0" fontId="5" fillId="16" borderId="0" xfId="0" applyFont="1" applyFill="1" applyAlignment="1">
      <alignment horizontal="center" wrapText="1"/>
    </xf>
    <xf numFmtId="0" fontId="5" fillId="6" borderId="10" xfId="0" applyFont="1" applyFill="1" applyBorder="1" applyAlignment="1">
      <alignment horizontal="center" wrapText="1"/>
    </xf>
    <xf numFmtId="0" fontId="5" fillId="16" borderId="52" xfId="0" applyFont="1" applyFill="1" applyBorder="1" applyAlignment="1">
      <alignment horizontal="center" wrapText="1"/>
    </xf>
    <xf numFmtId="0" fontId="56" fillId="16" borderId="27" xfId="0" applyFont="1" applyFill="1" applyBorder="1" applyAlignment="1">
      <alignment horizontal="right"/>
    </xf>
    <xf numFmtId="0" fontId="56" fillId="16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0" fillId="6" borderId="6" xfId="0" applyFill="1" applyBorder="1" applyAlignment="1" applyProtection="1">
      <alignment horizontal="left" indent="1"/>
      <protection locked="0"/>
    </xf>
    <xf numFmtId="0" fontId="0" fillId="6" borderId="87" xfId="0" applyFill="1" applyBorder="1" applyAlignment="1" applyProtection="1">
      <alignment horizontal="left" indent="1"/>
      <protection locked="0"/>
    </xf>
    <xf numFmtId="0" fontId="5" fillId="16" borderId="94" xfId="0" applyFont="1" applyFill="1" applyBorder="1" applyAlignment="1" applyProtection="1">
      <alignment horizontal="left" indent="1"/>
      <protection locked="0"/>
    </xf>
    <xf numFmtId="0" fontId="0" fillId="16" borderId="0" xfId="0" applyFill="1" applyAlignment="1">
      <alignment horizontal="right" wrapText="1"/>
    </xf>
    <xf numFmtId="0" fontId="0" fillId="16" borderId="0" xfId="0" applyFill="1" applyAlignment="1">
      <alignment horizontal="left" wrapText="1"/>
    </xf>
    <xf numFmtId="0" fontId="5" fillId="16" borderId="0" xfId="0" applyFont="1" applyFill="1" applyAlignment="1">
      <alignment horizontal="left" wrapText="1"/>
    </xf>
    <xf numFmtId="0" fontId="5" fillId="16" borderId="52" xfId="0" applyFont="1" applyFill="1" applyBorder="1" applyAlignment="1">
      <alignment horizontal="left" wrapText="1"/>
    </xf>
    <xf numFmtId="0" fontId="5" fillId="6" borderId="17" xfId="0" applyFont="1" applyFill="1" applyBorder="1" applyAlignment="1" applyProtection="1">
      <alignment horizontal="center" vertical="top" wrapText="1"/>
      <protection locked="0"/>
    </xf>
    <xf numFmtId="0" fontId="55" fillId="6" borderId="12" xfId="0" applyFont="1" applyFill="1" applyBorder="1" applyAlignment="1">
      <alignment horizontal="center" vertical="center" wrapText="1"/>
    </xf>
    <xf numFmtId="0" fontId="5" fillId="0" borderId="0" xfId="0" applyFont="1" applyAlignment="1" applyProtection="1">
      <alignment horizontal="center" vertical="top" wrapText="1"/>
      <protection locked="0"/>
    </xf>
    <xf numFmtId="0" fontId="5" fillId="6" borderId="20" xfId="0" applyFont="1" applyFill="1" applyBorder="1" applyAlignment="1" applyProtection="1">
      <alignment horizontal="center" vertical="top" wrapText="1"/>
      <protection locked="0"/>
    </xf>
    <xf numFmtId="0" fontId="55" fillId="6" borderId="9" xfId="0" applyFont="1" applyFill="1" applyBorder="1" applyAlignment="1">
      <alignment horizontal="center" vertical="center" wrapText="1"/>
    </xf>
    <xf numFmtId="0" fontId="5" fillId="0" borderId="27" xfId="0" applyFont="1" applyBorder="1" applyAlignment="1" applyProtection="1">
      <alignment horizontal="center" vertical="top" wrapText="1"/>
      <protection locked="0"/>
    </xf>
    <xf numFmtId="0" fontId="55" fillId="0" borderId="27" xfId="0" applyFont="1" applyBorder="1" applyAlignment="1" applyProtection="1">
      <alignment horizontal="center" vertical="top" wrapText="1"/>
      <protection locked="0"/>
    </xf>
    <xf numFmtId="0" fontId="55" fillId="0" borderId="0" xfId="0" applyFont="1" applyAlignment="1" applyProtection="1">
      <alignment horizontal="center" vertical="top" wrapText="1"/>
      <protection locked="0"/>
    </xf>
    <xf numFmtId="0" fontId="62" fillId="2" borderId="26" xfId="0" applyFont="1" applyFill="1" applyBorder="1" applyAlignment="1" applyProtection="1">
      <alignment horizontal="center" vertical="center" wrapText="1"/>
      <protection locked="0"/>
    </xf>
    <xf numFmtId="0" fontId="62" fillId="2" borderId="12" xfId="0" applyFont="1" applyFill="1" applyBorder="1" applyAlignment="1" applyProtection="1">
      <alignment horizontal="center" vertical="center" wrapText="1"/>
      <protection locked="0"/>
    </xf>
    <xf numFmtId="0" fontId="62" fillId="2" borderId="37" xfId="0" applyFont="1" applyFill="1" applyBorder="1" applyAlignment="1" applyProtection="1">
      <alignment horizontal="center" vertical="center" wrapText="1"/>
      <protection locked="0"/>
    </xf>
    <xf numFmtId="0" fontId="62" fillId="2" borderId="13" xfId="0" applyFont="1" applyFill="1" applyBorder="1" applyAlignment="1" applyProtection="1">
      <alignment horizontal="center" vertical="center" wrapText="1"/>
      <protection locked="0"/>
    </xf>
    <xf numFmtId="0" fontId="62" fillId="2" borderId="9" xfId="0" applyFont="1" applyFill="1" applyBorder="1" applyAlignment="1" applyProtection="1">
      <alignment horizontal="center" vertical="center" wrapText="1"/>
      <protection locked="0"/>
    </xf>
    <xf numFmtId="0" fontId="62" fillId="2" borderId="38" xfId="0" applyFont="1" applyFill="1" applyBorder="1" applyAlignment="1" applyProtection="1">
      <alignment horizontal="center" vertical="center" wrapText="1"/>
      <protection locked="0"/>
    </xf>
    <xf numFmtId="0" fontId="56" fillId="16" borderId="31" xfId="0" applyFont="1" applyFill="1" applyBorder="1" applyAlignment="1">
      <alignment horizontal="right" wrapText="1"/>
    </xf>
    <xf numFmtId="0" fontId="5" fillId="16" borderId="33" xfId="0" applyFont="1" applyFill="1" applyBorder="1" applyAlignment="1">
      <alignment wrapText="1"/>
    </xf>
    <xf numFmtId="0" fontId="5" fillId="16" borderId="36" xfId="0" applyFont="1" applyFill="1" applyBorder="1" applyAlignment="1">
      <alignment wrapText="1"/>
    </xf>
    <xf numFmtId="0" fontId="55" fillId="16" borderId="29" xfId="0" applyFont="1" applyFill="1" applyBorder="1" applyAlignment="1">
      <alignment vertical="center" wrapText="1"/>
    </xf>
    <xf numFmtId="0" fontId="55" fillId="16" borderId="43" xfId="0" applyFont="1" applyFill="1" applyBorder="1" applyAlignment="1">
      <alignment vertical="center" wrapText="1"/>
    </xf>
    <xf numFmtId="0" fontId="55" fillId="16" borderId="44" xfId="0" applyFont="1" applyFill="1" applyBorder="1" applyAlignment="1">
      <alignment vertical="center" wrapText="1"/>
    </xf>
    <xf numFmtId="0" fontId="60" fillId="6" borderId="11" xfId="0" applyFont="1" applyFill="1" applyBorder="1" applyAlignment="1">
      <alignment wrapText="1"/>
    </xf>
    <xf numFmtId="0" fontId="60" fillId="6" borderId="10" xfId="0" applyFont="1" applyFill="1" applyBorder="1" applyAlignment="1">
      <alignment wrapText="1"/>
    </xf>
    <xf numFmtId="0" fontId="60" fillId="6" borderId="6" xfId="0" applyFont="1" applyFill="1" applyBorder="1" applyAlignment="1">
      <alignment wrapText="1"/>
    </xf>
    <xf numFmtId="0" fontId="60" fillId="6" borderId="5" xfId="0" applyFont="1" applyFill="1" applyBorder="1" applyAlignment="1">
      <alignment wrapText="1"/>
    </xf>
    <xf numFmtId="0" fontId="60" fillId="6" borderId="46" xfId="0" applyFont="1" applyFill="1" applyBorder="1" applyAlignment="1">
      <alignment wrapText="1"/>
    </xf>
    <xf numFmtId="0" fontId="60" fillId="6" borderId="47" xfId="0" applyFont="1" applyFill="1" applyBorder="1" applyAlignment="1">
      <alignment wrapText="1"/>
    </xf>
    <xf numFmtId="0" fontId="56" fillId="6" borderId="11" xfId="0" applyFont="1" applyFill="1" applyBorder="1" applyAlignment="1">
      <alignment horizontal="right" wrapText="1"/>
    </xf>
    <xf numFmtId="0" fontId="56" fillId="6" borderId="10" xfId="0" applyFont="1" applyFill="1" applyBorder="1" applyAlignment="1">
      <alignment horizontal="right" wrapText="1"/>
    </xf>
    <xf numFmtId="0" fontId="56" fillId="6" borderId="6" xfId="0" applyFont="1" applyFill="1" applyBorder="1" applyAlignment="1">
      <alignment horizontal="right" wrapText="1"/>
    </xf>
    <xf numFmtId="0" fontId="60" fillId="6" borderId="13" xfId="0" applyFont="1" applyFill="1" applyBorder="1" applyAlignment="1">
      <alignment wrapText="1"/>
    </xf>
    <xf numFmtId="0" fontId="60" fillId="6" borderId="35" xfId="0" applyFont="1" applyFill="1" applyBorder="1" applyAlignment="1">
      <alignment wrapText="1"/>
    </xf>
    <xf numFmtId="0" fontId="60" fillId="6" borderId="50" xfId="0" applyFont="1" applyFill="1" applyBorder="1" applyAlignment="1">
      <alignment wrapText="1"/>
    </xf>
    <xf numFmtId="0" fontId="56" fillId="16" borderId="26" xfId="0" applyFont="1" applyFill="1" applyBorder="1" applyAlignment="1">
      <alignment horizontal="right" wrapText="1"/>
    </xf>
    <xf numFmtId="0" fontId="5" fillId="6" borderId="98" xfId="0" applyFont="1" applyFill="1" applyBorder="1" applyAlignment="1" applyProtection="1">
      <alignment horizontal="left" indent="1"/>
      <protection locked="0"/>
    </xf>
    <xf numFmtId="0" fontId="5" fillId="6" borderId="99" xfId="0" applyFont="1" applyFill="1" applyBorder="1" applyAlignment="1" applyProtection="1">
      <alignment horizontal="left" indent="1"/>
      <protection locked="0"/>
    </xf>
    <xf numFmtId="0" fontId="60" fillId="16" borderId="33" xfId="0" applyFont="1" applyFill="1" applyBorder="1" applyAlignment="1">
      <alignment wrapText="1"/>
    </xf>
    <xf numFmtId="0" fontId="60" fillId="16" borderId="31" xfId="0" applyFont="1" applyFill="1" applyBorder="1" applyAlignment="1">
      <alignment wrapText="1"/>
    </xf>
    <xf numFmtId="0" fontId="60" fillId="16" borderId="36" xfId="0" applyFont="1" applyFill="1" applyBorder="1" applyAlignment="1">
      <alignment wrapText="1"/>
    </xf>
    <xf numFmtId="0" fontId="55" fillId="16" borderId="13" xfId="0" applyFont="1" applyFill="1" applyBorder="1" applyAlignment="1">
      <alignment vertical="center" wrapText="1"/>
    </xf>
    <xf numFmtId="0" fontId="55" fillId="16" borderId="35" xfId="0" applyFont="1" applyFill="1" applyBorder="1" applyAlignment="1">
      <alignment vertical="center" wrapText="1"/>
    </xf>
    <xf numFmtId="0" fontId="55" fillId="16" borderId="50" xfId="0" applyFont="1" applyFill="1" applyBorder="1" applyAlignment="1">
      <alignment vertical="center" wrapText="1"/>
    </xf>
    <xf numFmtId="0" fontId="0" fillId="6" borderId="11" xfId="0" applyFill="1" applyBorder="1"/>
    <xf numFmtId="0" fontId="0" fillId="6" borderId="10" xfId="0" applyFill="1" applyBorder="1"/>
    <xf numFmtId="0" fontId="0" fillId="6" borderId="6" xfId="0" applyFill="1" applyBorder="1"/>
    <xf numFmtId="0" fontId="0" fillId="6" borderId="8" xfId="0" applyFill="1" applyBorder="1"/>
    <xf numFmtId="0" fontId="63" fillId="16" borderId="0" xfId="0" applyFont="1" applyFill="1" applyAlignment="1">
      <alignment horizontal="center" wrapText="1"/>
    </xf>
    <xf numFmtId="0" fontId="56" fillId="6" borderId="11" xfId="0" applyFont="1" applyFill="1" applyBorder="1" applyAlignment="1">
      <alignment horizontal="right" vertical="center" wrapText="1"/>
    </xf>
    <xf numFmtId="0" fontId="56" fillId="6" borderId="10" xfId="0" applyFont="1" applyFill="1" applyBorder="1" applyAlignment="1">
      <alignment horizontal="right" vertical="center" wrapText="1"/>
    </xf>
    <xf numFmtId="0" fontId="56" fillId="6" borderId="6" xfId="0" applyFont="1" applyFill="1" applyBorder="1" applyAlignment="1">
      <alignment horizontal="right" vertical="center" wrapText="1"/>
    </xf>
    <xf numFmtId="0" fontId="60" fillId="6" borderId="0" xfId="0" applyFont="1" applyFill="1" applyAlignment="1">
      <alignment wrapText="1"/>
    </xf>
    <xf numFmtId="0" fontId="5" fillId="16" borderId="27" xfId="0" applyFont="1" applyFill="1" applyBorder="1" applyAlignment="1">
      <alignment horizontal="right" wrapText="1"/>
    </xf>
    <xf numFmtId="0" fontId="5" fillId="16" borderId="0" xfId="0" applyFont="1" applyFill="1" applyAlignment="1">
      <alignment horizontal="right" wrapText="1"/>
    </xf>
    <xf numFmtId="0" fontId="5" fillId="6" borderId="94" xfId="0" applyFont="1" applyFill="1" applyBorder="1" applyAlignment="1" applyProtection="1">
      <alignment horizontal="left" wrapText="1" indent="1"/>
      <protection locked="0"/>
    </xf>
    <xf numFmtId="0" fontId="56" fillId="16" borderId="13" xfId="0" applyFont="1" applyFill="1" applyBorder="1" applyAlignment="1">
      <alignment horizontal="right" wrapText="1"/>
    </xf>
    <xf numFmtId="0" fontId="60" fillId="6" borderId="35" xfId="0" applyFont="1" applyFill="1" applyBorder="1" applyAlignment="1">
      <alignment wrapText="1"/>
    </xf>
    <xf numFmtId="0" fontId="0" fillId="6" borderId="35" xfId="0" applyFill="1" applyBorder="1" applyAlignment="1">
      <alignment wrapText="1"/>
    </xf>
    <xf numFmtId="0" fontId="0" fillId="6" borderId="50" xfId="0" applyFill="1" applyBorder="1" applyAlignment="1">
      <alignment wrapText="1"/>
    </xf>
    <xf numFmtId="0" fontId="0" fillId="16" borderId="33" xfId="0" applyFill="1" applyBorder="1"/>
    <xf numFmtId="0" fontId="0" fillId="16" borderId="31" xfId="0" applyFill="1" applyBorder="1"/>
    <xf numFmtId="0" fontId="0" fillId="16" borderId="36" xfId="0" applyFill="1" applyBorder="1"/>
    <xf numFmtId="0" fontId="55" fillId="16" borderId="27" xfId="0" applyFont="1" applyFill="1" applyBorder="1" applyAlignment="1">
      <alignment horizontal="center" vertical="center" wrapText="1"/>
    </xf>
    <xf numFmtId="0" fontId="64" fillId="16" borderId="0" xfId="0" applyFont="1" applyFill="1" applyAlignment="1">
      <alignment horizontal="center" vertical="center" wrapText="1"/>
    </xf>
    <xf numFmtId="0" fontId="64" fillId="0" borderId="100" xfId="0" applyFont="1" applyBorder="1" applyAlignment="1" applyProtection="1">
      <alignment horizontal="center" vertical="center"/>
      <protection locked="0"/>
    </xf>
    <xf numFmtId="0" fontId="64" fillId="0" borderId="0" xfId="0" applyFont="1" applyAlignment="1" applyProtection="1">
      <alignment horizontal="center" vertical="center"/>
      <protection locked="0"/>
    </xf>
    <xf numFmtId="0" fontId="65" fillId="0" borderId="34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4" fillId="16" borderId="0" xfId="0" applyFont="1" applyFill="1" applyAlignment="1">
      <alignment vertical="center" wrapText="1"/>
    </xf>
    <xf numFmtId="0" fontId="55" fillId="6" borderId="1" xfId="0" applyFont="1" applyFill="1" applyBorder="1" applyAlignment="1">
      <alignment horizontal="center" vertical="center" wrapText="1"/>
    </xf>
    <xf numFmtId="0" fontId="55" fillId="6" borderId="24" xfId="0" applyFont="1" applyFill="1" applyBorder="1" applyAlignment="1">
      <alignment horizontal="center" vertical="center" wrapText="1"/>
    </xf>
    <xf numFmtId="0" fontId="56" fillId="6" borderId="81" xfId="0" applyFont="1" applyFill="1" applyBorder="1" applyAlignment="1" applyProtection="1">
      <alignment horizontal="center" vertical="center"/>
      <protection locked="0"/>
    </xf>
    <xf numFmtId="0" fontId="0" fillId="6" borderId="83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56" fillId="0" borderId="0" xfId="0" applyFont="1" applyAlignment="1" applyProtection="1">
      <alignment horizontal="center" vertical="center"/>
      <protection locked="0"/>
    </xf>
    <xf numFmtId="0" fontId="64" fillId="16" borderId="40" xfId="0" applyFont="1" applyFill="1" applyBorder="1" applyAlignment="1">
      <alignment horizontal="center" vertical="center" wrapText="1"/>
    </xf>
    <xf numFmtId="0" fontId="0" fillId="6" borderId="10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51" xfId="0" applyFill="1" applyBorder="1" applyAlignment="1">
      <alignment horizontal="center"/>
    </xf>
    <xf numFmtId="0" fontId="0" fillId="0" borderId="52" xfId="0" applyBorder="1" applyAlignment="1">
      <alignment horizontal="center"/>
    </xf>
    <xf numFmtId="0" fontId="55" fillId="16" borderId="0" xfId="0" applyFont="1" applyFill="1" applyAlignment="1">
      <alignment horizontal="center" vertical="center" wrapText="1"/>
    </xf>
    <xf numFmtId="0" fontId="66" fillId="0" borderId="0" xfId="0" applyFont="1" applyAlignment="1">
      <alignment horizontal="center"/>
    </xf>
    <xf numFmtId="0" fontId="64" fillId="16" borderId="0" xfId="0" applyFont="1" applyFill="1" applyAlignment="1">
      <alignment horizontal="center" vertical="center" wrapText="1"/>
    </xf>
    <xf numFmtId="0" fontId="55" fillId="16" borderId="0" xfId="0" applyFont="1" applyFill="1" applyAlignment="1">
      <alignment horizontal="center" vertical="center" wrapText="1"/>
    </xf>
    <xf numFmtId="0" fontId="0" fillId="0" borderId="27" xfId="0" applyBorder="1"/>
    <xf numFmtId="0" fontId="56" fillId="6" borderId="1" xfId="0" applyFont="1" applyFill="1" applyBorder="1" applyAlignment="1" applyProtection="1">
      <alignment horizontal="center" vertical="center"/>
      <protection locked="0"/>
    </xf>
    <xf numFmtId="0" fontId="56" fillId="6" borderId="81" xfId="0" applyFont="1" applyFill="1" applyBorder="1" applyAlignment="1" applyProtection="1">
      <alignment horizontal="center" vertical="center"/>
      <protection locked="0"/>
    </xf>
    <xf numFmtId="0" fontId="6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81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55" fillId="16" borderId="31" xfId="0" applyFont="1" applyFill="1" applyBorder="1" applyAlignment="1">
      <alignment horizontal="center" vertical="center" wrapText="1"/>
    </xf>
    <xf numFmtId="0" fontId="55" fillId="16" borderId="33" xfId="0" applyFont="1" applyFill="1" applyBorder="1" applyAlignment="1">
      <alignment horizontal="center" vertical="center" wrapText="1"/>
    </xf>
    <xf numFmtId="0" fontId="56" fillId="2" borderId="10" xfId="0" applyFont="1" applyFill="1" applyBorder="1" applyAlignment="1">
      <alignment horizontal="center" vertical="center" wrapText="1"/>
    </xf>
    <xf numFmtId="0" fontId="56" fillId="16" borderId="0" xfId="0" applyFont="1" applyFill="1" applyAlignment="1">
      <alignment vertical="center" wrapText="1"/>
    </xf>
    <xf numFmtId="0" fontId="56" fillId="6" borderId="0" xfId="0" applyFont="1" applyFill="1" applyAlignment="1">
      <alignment horizontal="right" wrapText="1"/>
    </xf>
    <xf numFmtId="0" fontId="5" fillId="16" borderId="98" xfId="0" applyFont="1" applyFill="1" applyBorder="1" applyAlignment="1" applyProtection="1">
      <alignment horizontal="left" wrapText="1" indent="1"/>
      <protection locked="0"/>
    </xf>
    <xf numFmtId="0" fontId="5" fillId="16" borderId="99" xfId="0" applyFont="1" applyFill="1" applyBorder="1" applyAlignment="1" applyProtection="1">
      <alignment horizontal="left" wrapText="1" indent="1"/>
      <protection locked="0"/>
    </xf>
    <xf numFmtId="0" fontId="0" fillId="6" borderId="93" xfId="0" applyFill="1" applyBorder="1" applyAlignment="1" applyProtection="1">
      <alignment horizontal="left" indent="1"/>
      <protection locked="0"/>
    </xf>
    <xf numFmtId="0" fontId="0" fillId="6" borderId="94" xfId="0" applyFill="1" applyBorder="1" applyAlignment="1" applyProtection="1">
      <alignment horizontal="left" indent="1"/>
      <protection locked="0"/>
    </xf>
    <xf numFmtId="15" fontId="0" fillId="6" borderId="95" xfId="0" applyNumberFormat="1" applyFill="1" applyBorder="1" applyAlignment="1" applyProtection="1">
      <alignment horizontal="center"/>
      <protection locked="0"/>
    </xf>
    <xf numFmtId="0" fontId="56" fillId="16" borderId="0" xfId="0" applyFont="1" applyFill="1" applyAlignment="1">
      <alignment horizontal="right"/>
    </xf>
    <xf numFmtId="18" fontId="5" fillId="6" borderId="95" xfId="0" applyNumberFormat="1" applyFont="1" applyFill="1" applyBorder="1" applyAlignment="1" applyProtection="1">
      <alignment horizontal="center"/>
      <protection locked="0"/>
    </xf>
    <xf numFmtId="0" fontId="56" fillId="16" borderId="102" xfId="0" applyFont="1" applyFill="1" applyBorder="1" applyAlignment="1">
      <alignment horizontal="right" wrapText="1"/>
    </xf>
    <xf numFmtId="0" fontId="0" fillId="16" borderId="102" xfId="0" applyFill="1" applyBorder="1" applyAlignment="1">
      <alignment horizontal="right" wrapText="1"/>
    </xf>
    <xf numFmtId="0" fontId="0" fillId="6" borderId="95" xfId="0" applyFill="1" applyBorder="1" applyAlignment="1" applyProtection="1">
      <alignment horizontal="left" indent="1"/>
      <protection locked="0"/>
    </xf>
    <xf numFmtId="0" fontId="0" fillId="6" borderId="96" xfId="0" applyFill="1" applyBorder="1" applyAlignment="1" applyProtection="1">
      <alignment horizontal="left" indent="1"/>
      <protection locked="0"/>
    </xf>
    <xf numFmtId="174" fontId="5" fillId="6" borderId="93" xfId="0" applyNumberFormat="1" applyFont="1" applyFill="1" applyBorder="1" applyAlignment="1" applyProtection="1">
      <alignment horizontal="center"/>
      <protection locked="0"/>
    </xf>
    <xf numFmtId="174" fontId="4" fillId="6" borderId="93" xfId="0" applyNumberFormat="1" applyFont="1" applyFill="1" applyBorder="1" applyAlignment="1" applyProtection="1">
      <alignment horizontal="center"/>
      <protection locked="0"/>
    </xf>
    <xf numFmtId="0" fontId="56" fillId="16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6" fillId="16" borderId="102" xfId="0" applyFont="1" applyFill="1" applyBorder="1" applyAlignment="1">
      <alignment horizontal="right"/>
    </xf>
    <xf numFmtId="0" fontId="5" fillId="6" borderId="95" xfId="0" applyFont="1" applyFill="1" applyBorder="1" applyAlignment="1" applyProtection="1">
      <alignment horizontal="left" indent="1"/>
      <protection locked="0"/>
    </xf>
    <xf numFmtId="0" fontId="4" fillId="6" borderId="96" xfId="0" applyFont="1" applyFill="1" applyBorder="1" applyAlignment="1" applyProtection="1">
      <alignment horizontal="left" indent="1"/>
      <protection locked="0"/>
    </xf>
    <xf numFmtId="0" fontId="56" fillId="16" borderId="52" xfId="0" applyFont="1" applyFill="1" applyBorder="1" applyAlignment="1">
      <alignment horizontal="right" wrapText="1"/>
    </xf>
    <xf numFmtId="0" fontId="56" fillId="16" borderId="26" xfId="0" applyFont="1" applyFill="1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0" fontId="56" fillId="16" borderId="34" xfId="0" applyFont="1" applyFill="1" applyBorder="1" applyAlignment="1">
      <alignment horizontal="right" wrapText="1"/>
    </xf>
    <xf numFmtId="0" fontId="4" fillId="6" borderId="98" xfId="0" applyFont="1" applyFill="1" applyBorder="1" applyAlignment="1" applyProtection="1">
      <alignment horizontal="left" indent="1"/>
      <protection locked="0"/>
    </xf>
    <xf numFmtId="0" fontId="4" fillId="6" borderId="99" xfId="0" applyFont="1" applyFill="1" applyBorder="1" applyAlignment="1" applyProtection="1">
      <alignment horizontal="left" indent="1"/>
      <protection locked="0"/>
    </xf>
    <xf numFmtId="0" fontId="56" fillId="16" borderId="27" xfId="0" applyFont="1" applyFill="1" applyBorder="1" applyAlignment="1">
      <alignment horizontal="right" vertical="center" wrapText="1"/>
    </xf>
    <xf numFmtId="0" fontId="0" fillId="16" borderId="0" xfId="0" applyFill="1" applyAlignment="1">
      <alignment horizontal="right" vertical="center" wrapText="1"/>
    </xf>
    <xf numFmtId="0" fontId="56" fillId="6" borderId="0" xfId="0" applyFont="1" applyFill="1" applyAlignment="1">
      <alignment horizontal="right" vertical="center" wrapText="1"/>
    </xf>
    <xf numFmtId="0" fontId="56" fillId="16" borderId="0" xfId="0" applyFont="1" applyFill="1" applyAlignment="1">
      <alignment horizontal="right" vertical="center" wrapText="1"/>
    </xf>
    <xf numFmtId="0" fontId="5" fillId="16" borderId="96" xfId="0" applyFont="1" applyFill="1" applyBorder="1" applyAlignment="1" applyProtection="1">
      <alignment horizontal="left" vertical="center" indent="1"/>
      <protection locked="0"/>
    </xf>
    <xf numFmtId="0" fontId="56" fillId="16" borderId="31" xfId="0" applyFont="1" applyFill="1" applyBorder="1" applyAlignment="1">
      <alignment horizontal="right" vertical="center" wrapText="1"/>
    </xf>
    <xf numFmtId="0" fontId="0" fillId="16" borderId="33" xfId="0" applyFill="1" applyBorder="1" applyAlignment="1">
      <alignment horizontal="right" vertical="center" wrapText="1"/>
    </xf>
    <xf numFmtId="0" fontId="56" fillId="16" borderId="33" xfId="0" applyFont="1" applyFill="1" applyBorder="1" applyAlignment="1">
      <alignment horizontal="right" vertical="center" wrapText="1"/>
    </xf>
    <xf numFmtId="0" fontId="56" fillId="16" borderId="36" xfId="0" applyFont="1" applyFill="1" applyBorder="1" applyAlignment="1">
      <alignment horizontal="right" vertical="center" wrapText="1"/>
    </xf>
    <xf numFmtId="0" fontId="0" fillId="17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10" xfId="0" applyFill="1" applyBorder="1"/>
    <xf numFmtId="0" fontId="55" fillId="16" borderId="26" xfId="0" applyFont="1" applyFill="1" applyBorder="1" applyAlignment="1">
      <alignment horizontal="center" vertical="center" wrapText="1"/>
    </xf>
    <xf numFmtId="0" fontId="55" fillId="16" borderId="37" xfId="0" applyFont="1" applyFill="1" applyBorder="1" applyAlignment="1">
      <alignment horizontal="center" vertical="center" wrapText="1"/>
    </xf>
    <xf numFmtId="0" fontId="52" fillId="6" borderId="6" xfId="0" applyFont="1" applyFill="1" applyBorder="1" applyAlignment="1">
      <alignment horizontal="center" wrapText="1"/>
    </xf>
    <xf numFmtId="0" fontId="52" fillId="6" borderId="87" xfId="0" applyFont="1" applyFill="1" applyBorder="1" applyAlignment="1">
      <alignment horizontal="center" wrapText="1"/>
    </xf>
    <xf numFmtId="0" fontId="67" fillId="0" borderId="0" xfId="0" applyFont="1"/>
    <xf numFmtId="0" fontId="2" fillId="0" borderId="29" xfId="0" applyFont="1" applyBorder="1"/>
    <xf numFmtId="0" fontId="2" fillId="0" borderId="43" xfId="0" applyFont="1" applyBorder="1"/>
    <xf numFmtId="0" fontId="2" fillId="0" borderId="91" xfId="0" applyFont="1" applyBorder="1"/>
    <xf numFmtId="0" fontId="2" fillId="0" borderId="39" xfId="0" applyFont="1" applyBorder="1"/>
    <xf numFmtId="0" fontId="2" fillId="0" borderId="5" xfId="0" applyFont="1" applyBorder="1"/>
    <xf numFmtId="0" fontId="0" fillId="6" borderId="30" xfId="0" applyFill="1" applyBorder="1"/>
    <xf numFmtId="0" fontId="0" fillId="6" borderId="46" xfId="0" applyFill="1" applyBorder="1"/>
    <xf numFmtId="0" fontId="0" fillId="6" borderId="29" xfId="0" applyFill="1" applyBorder="1"/>
    <xf numFmtId="0" fontId="0" fillId="6" borderId="28" xfId="0" applyFill="1" applyBorder="1"/>
    <xf numFmtId="0" fontId="0" fillId="6" borderId="43" xfId="0" applyFill="1" applyBorder="1"/>
    <xf numFmtId="0" fontId="0" fillId="6" borderId="45" xfId="0" applyFill="1" applyBorder="1"/>
    <xf numFmtId="0" fontId="0" fillId="6" borderId="23" xfId="0" applyFill="1" applyBorder="1"/>
    <xf numFmtId="0" fontId="0" fillId="6" borderId="55" xfId="0" applyFill="1" applyBorder="1"/>
    <xf numFmtId="0" fontId="0" fillId="6" borderId="36" xfId="0" applyFill="1" applyBorder="1"/>
    <xf numFmtId="0" fontId="68" fillId="0" borderId="29" xfId="0" applyFont="1" applyBorder="1" applyAlignment="1">
      <alignment horizontal="center" vertical="center"/>
    </xf>
    <xf numFmtId="0" fontId="68" fillId="0" borderId="43" xfId="0" applyFont="1" applyBorder="1" applyAlignment="1">
      <alignment horizontal="center" vertical="center"/>
    </xf>
    <xf numFmtId="0" fontId="68" fillId="0" borderId="42" xfId="0" applyFont="1" applyBorder="1" applyAlignment="1">
      <alignment horizontal="center" vertical="center"/>
    </xf>
    <xf numFmtId="0" fontId="68" fillId="0" borderId="103" xfId="0" applyFont="1" applyBorder="1" applyAlignment="1">
      <alignment horizontal="center" vertical="center"/>
    </xf>
    <xf numFmtId="0" fontId="68" fillId="0" borderId="44" xfId="0" applyFont="1" applyBorder="1" applyAlignment="1">
      <alignment horizontal="center" vertical="center"/>
    </xf>
    <xf numFmtId="0" fontId="68" fillId="0" borderId="2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51" xfId="0" applyBorder="1" applyAlignment="1">
      <alignment vertical="center"/>
    </xf>
    <xf numFmtId="0" fontId="68" fillId="0" borderId="104" xfId="0" applyFont="1" applyBorder="1" applyAlignment="1">
      <alignment vertical="center"/>
    </xf>
    <xf numFmtId="0" fontId="0" fillId="0" borderId="105" xfId="0" applyBorder="1" applyAlignment="1">
      <alignment vertical="center"/>
    </xf>
    <xf numFmtId="0" fontId="57" fillId="0" borderId="106" xfId="0" applyFont="1" applyBorder="1" applyAlignment="1">
      <alignment horizontal="right" vertical="center"/>
    </xf>
    <xf numFmtId="0" fontId="68" fillId="0" borderId="107" xfId="0" applyFont="1" applyBorder="1" applyAlignment="1">
      <alignment vertical="center"/>
    </xf>
    <xf numFmtId="0" fontId="0" fillId="0" borderId="108" xfId="0" applyBorder="1" applyAlignment="1">
      <alignment vertical="center"/>
    </xf>
    <xf numFmtId="0" fontId="57" fillId="0" borderId="109" xfId="0" applyFont="1" applyBorder="1" applyAlignment="1">
      <alignment horizontal="right" vertical="center"/>
    </xf>
    <xf numFmtId="0" fontId="68" fillId="0" borderId="13" xfId="0" applyFont="1" applyBorder="1" applyAlignment="1">
      <alignment vertical="center"/>
    </xf>
    <xf numFmtId="0" fontId="0" fillId="0" borderId="35" xfId="0" applyBorder="1" applyAlignment="1">
      <alignment vertical="center"/>
    </xf>
    <xf numFmtId="46" fontId="3" fillId="0" borderId="35" xfId="0" quotePrefix="1" applyNumberFormat="1" applyFont="1" applyBorder="1" applyAlignment="1">
      <alignment vertical="center"/>
    </xf>
    <xf numFmtId="0" fontId="68" fillId="0" borderId="35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49" fontId="3" fillId="0" borderId="38" xfId="0" applyNumberFormat="1" applyFont="1" applyBorder="1" applyAlignment="1">
      <alignment vertical="center"/>
    </xf>
    <xf numFmtId="0" fontId="68" fillId="0" borderId="14" xfId="0" applyFont="1" applyBorder="1" applyAlignment="1">
      <alignment vertical="center"/>
    </xf>
    <xf numFmtId="0" fontId="24" fillId="0" borderId="110" xfId="0" applyFont="1" applyBorder="1" applyAlignment="1">
      <alignment horizontal="center" vertical="center" wrapText="1"/>
    </xf>
    <xf numFmtId="0" fontId="24" fillId="0" borderId="11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/>
    </xf>
    <xf numFmtId="0" fontId="68" fillId="0" borderId="46" xfId="0" applyFont="1" applyBorder="1" applyAlignment="1">
      <alignment horizontal="center" vertical="center"/>
    </xf>
    <xf numFmtId="0" fontId="68" fillId="0" borderId="87" xfId="0" applyFont="1" applyBorder="1" applyAlignment="1">
      <alignment horizontal="center" vertical="center"/>
    </xf>
    <xf numFmtId="0" fontId="68" fillId="0" borderId="6" xfId="0" applyFont="1" applyBorder="1" applyAlignment="1">
      <alignment horizontal="center" vertical="center"/>
    </xf>
    <xf numFmtId="0" fontId="68" fillId="0" borderId="47" xfId="0" applyFont="1" applyBorder="1" applyAlignment="1">
      <alignment horizontal="center" vertical="center"/>
    </xf>
    <xf numFmtId="0" fontId="69" fillId="0" borderId="26" xfId="0" applyFont="1" applyBorder="1" applyAlignment="1">
      <alignment horizontal="center" vertical="center" wrapText="1"/>
    </xf>
    <xf numFmtId="0" fontId="69" fillId="0" borderId="3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57" fillId="0" borderId="83" xfId="0" applyFont="1" applyBorder="1" applyAlignment="1">
      <alignment horizontal="center" vertical="center" wrapText="1"/>
    </xf>
    <xf numFmtId="0" fontId="57" fillId="0" borderId="34" xfId="0" applyFont="1" applyBorder="1" applyAlignment="1">
      <alignment horizontal="center" vertical="center" wrapText="1"/>
    </xf>
    <xf numFmtId="0" fontId="57" fillId="0" borderId="58" xfId="0" applyFont="1" applyBorder="1" applyAlignment="1">
      <alignment horizontal="center" vertical="center" wrapText="1"/>
    </xf>
    <xf numFmtId="0" fontId="69" fillId="0" borderId="27" xfId="0" applyFont="1" applyBorder="1" applyAlignment="1">
      <alignment horizontal="center" vertical="center" wrapText="1"/>
    </xf>
    <xf numFmtId="0" fontId="69" fillId="0" borderId="0" xfId="0" applyFont="1" applyAlignment="1">
      <alignment horizontal="center" vertical="center" wrapText="1"/>
    </xf>
    <xf numFmtId="0" fontId="69" fillId="0" borderId="51" xfId="0" applyFont="1" applyBorder="1" applyAlignment="1">
      <alignment horizontal="center" vertical="center" wrapText="1"/>
    </xf>
    <xf numFmtId="0" fontId="57" fillId="0" borderId="101" xfId="0" applyFont="1" applyBorder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57" fillId="0" borderId="52" xfId="0" applyFont="1" applyBorder="1" applyAlignment="1">
      <alignment horizontal="center" vertical="center" wrapText="1"/>
    </xf>
    <xf numFmtId="175" fontId="0" fillId="0" borderId="110" xfId="0" applyNumberFormat="1" applyBorder="1" applyAlignment="1">
      <alignment vertical="center"/>
    </xf>
    <xf numFmtId="175" fontId="0" fillId="0" borderId="110" xfId="0" applyNumberFormat="1" applyBorder="1" applyAlignment="1">
      <alignment horizontal="center" vertical="center"/>
    </xf>
    <xf numFmtId="175" fontId="0" fillId="0" borderId="38" xfId="0" applyNumberFormat="1" applyBorder="1" applyAlignment="1">
      <alignment vertical="center"/>
    </xf>
    <xf numFmtId="0" fontId="68" fillId="0" borderId="26" xfId="0" applyFont="1" applyBorder="1" applyAlignment="1">
      <alignment horizontal="center" vertical="center"/>
    </xf>
    <xf numFmtId="0" fontId="68" fillId="0" borderId="34" xfId="0" applyFont="1" applyBorder="1" applyAlignment="1">
      <alignment horizontal="center" vertical="center"/>
    </xf>
    <xf numFmtId="0" fontId="68" fillId="0" borderId="58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68" fillId="0" borderId="35" xfId="0" applyFont="1" applyBorder="1" applyAlignment="1">
      <alignment horizontal="right" vertical="center"/>
    </xf>
    <xf numFmtId="176" fontId="4" fillId="0" borderId="35" xfId="0" applyNumberFormat="1" applyFont="1" applyBorder="1" applyAlignment="1">
      <alignment vertical="center"/>
    </xf>
    <xf numFmtId="0" fontId="0" fillId="0" borderId="50" xfId="0" applyBorder="1" applyAlignment="1">
      <alignment vertical="center"/>
    </xf>
    <xf numFmtId="0" fontId="4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6" fontId="4" fillId="0" borderId="0" xfId="0" applyNumberFormat="1" applyFont="1" applyAlignment="1">
      <alignment vertical="center"/>
    </xf>
    <xf numFmtId="0" fontId="68" fillId="0" borderId="0" xfId="0" applyFont="1" applyAlignment="1">
      <alignment vertical="center"/>
    </xf>
    <xf numFmtId="0" fontId="0" fillId="0" borderId="34" xfId="0" applyBorder="1" applyAlignment="1">
      <alignment horizontal="center" vertical="center"/>
    </xf>
    <xf numFmtId="0" fontId="68" fillId="0" borderId="34" xfId="0" applyFont="1" applyBorder="1" applyAlignment="1">
      <alignment horizontal="right" vertical="center"/>
    </xf>
    <xf numFmtId="176" fontId="4" fillId="0" borderId="34" xfId="0" applyNumberFormat="1" applyFont="1" applyBorder="1"/>
    <xf numFmtId="176" fontId="0" fillId="0" borderId="34" xfId="0" applyNumberFormat="1" applyBorder="1"/>
    <xf numFmtId="176" fontId="0" fillId="0" borderId="34" xfId="0" applyNumberFormat="1" applyBorder="1" applyAlignment="1">
      <alignment vertical="center"/>
    </xf>
    <xf numFmtId="0" fontId="0" fillId="0" borderId="58" xfId="0" applyBorder="1" applyAlignment="1">
      <alignment vertical="center"/>
    </xf>
    <xf numFmtId="0" fontId="68" fillId="0" borderId="112" xfId="0" applyFont="1" applyBorder="1" applyAlignment="1">
      <alignment vertical="center"/>
    </xf>
    <xf numFmtId="0" fontId="68" fillId="0" borderId="113" xfId="0" applyFont="1" applyBorder="1" applyAlignment="1">
      <alignment vertical="center"/>
    </xf>
    <xf numFmtId="0" fontId="5" fillId="0" borderId="0" xfId="0" applyFont="1"/>
    <xf numFmtId="0" fontId="0" fillId="0" borderId="113" xfId="0" applyBorder="1" applyAlignment="1">
      <alignment vertical="center"/>
    </xf>
    <xf numFmtId="0" fontId="68" fillId="0" borderId="0" xfId="0" applyFont="1" applyAlignment="1">
      <alignment horizontal="right" vertical="center"/>
    </xf>
    <xf numFmtId="0" fontId="70" fillId="0" borderId="0" xfId="0" applyFont="1"/>
    <xf numFmtId="0" fontId="0" fillId="0" borderId="114" xfId="0" applyBorder="1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176" fontId="0" fillId="0" borderId="0" xfId="0" applyNumberFormat="1" applyAlignment="1">
      <alignment vertical="center"/>
    </xf>
    <xf numFmtId="0" fontId="0" fillId="0" borderId="52" xfId="0" applyBorder="1" applyAlignment="1">
      <alignment vertical="center"/>
    </xf>
    <xf numFmtId="176" fontId="4" fillId="0" borderId="113" xfId="0" applyNumberFormat="1" applyFont="1" applyBorder="1" applyAlignment="1">
      <alignment vertical="center"/>
    </xf>
    <xf numFmtId="0" fontId="68" fillId="0" borderId="113" xfId="0" applyFont="1" applyBorder="1" applyAlignment="1">
      <alignment horizontal="right" vertical="center"/>
    </xf>
    <xf numFmtId="176" fontId="0" fillId="0" borderId="113" xfId="0" applyNumberFormat="1" applyBorder="1" applyAlignment="1">
      <alignment vertical="center"/>
    </xf>
    <xf numFmtId="0" fontId="68" fillId="0" borderId="26" xfId="0" applyFont="1" applyBorder="1" applyAlignment="1">
      <alignment vertical="center"/>
    </xf>
    <xf numFmtId="0" fontId="0" fillId="0" borderId="34" xfId="0" applyBorder="1" applyAlignment="1">
      <alignment horizontal="left" vertical="center"/>
    </xf>
    <xf numFmtId="0" fontId="0" fillId="0" borderId="113" xfId="0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4" fillId="0" borderId="113" xfId="0" applyFont="1" applyBorder="1" applyAlignment="1">
      <alignment vertical="center"/>
    </xf>
    <xf numFmtId="176" fontId="4" fillId="0" borderId="113" xfId="0" applyNumberFormat="1" applyFont="1" applyBorder="1" applyAlignment="1">
      <alignment horizontal="center" vertical="center"/>
    </xf>
    <xf numFmtId="0" fontId="0" fillId="0" borderId="34" xfId="0" applyBorder="1" applyAlignment="1">
      <alignment vertical="center"/>
    </xf>
    <xf numFmtId="0" fontId="68" fillId="0" borderId="34" xfId="0" applyFont="1" applyBorder="1" applyAlignment="1">
      <alignment vertical="center"/>
    </xf>
    <xf numFmtId="176" fontId="57" fillId="0" borderId="0" xfId="0" applyNumberFormat="1" applyFont="1" applyAlignment="1">
      <alignment vertical="center"/>
    </xf>
    <xf numFmtId="176" fontId="0" fillId="0" borderId="52" xfId="0" applyNumberFormat="1" applyBorder="1" applyAlignment="1">
      <alignment horizontal="center" vertical="center"/>
    </xf>
    <xf numFmtId="0" fontId="0" fillId="0" borderId="27" xfId="0" applyBorder="1" applyAlignment="1">
      <alignment vertical="center"/>
    </xf>
    <xf numFmtId="177" fontId="0" fillId="0" borderId="0" xfId="0" applyNumberFormat="1" applyAlignment="1">
      <alignment vertical="center"/>
    </xf>
    <xf numFmtId="0" fontId="0" fillId="0" borderId="13" xfId="0" applyBorder="1" applyAlignment="1">
      <alignment vertical="center"/>
    </xf>
    <xf numFmtId="177" fontId="0" fillId="0" borderId="35" xfId="0" applyNumberFormat="1" applyBorder="1" applyAlignment="1">
      <alignment vertical="center"/>
    </xf>
    <xf numFmtId="176" fontId="0" fillId="0" borderId="35" xfId="0" applyNumberFormat="1" applyBorder="1" applyAlignment="1">
      <alignment horizontal="center" vertical="center"/>
    </xf>
    <xf numFmtId="0" fontId="68" fillId="0" borderId="5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49" fontId="6" fillId="0" borderId="34" xfId="0" applyNumberFormat="1" applyFont="1" applyBorder="1" applyAlignment="1">
      <alignment horizontal="center" vertical="center"/>
    </xf>
    <xf numFmtId="176" fontId="0" fillId="0" borderId="34" xfId="0" applyNumberFormat="1" applyBorder="1" applyAlignment="1">
      <alignment horizontal="left" vertical="center"/>
    </xf>
    <xf numFmtId="177" fontId="0" fillId="0" borderId="34" xfId="0" applyNumberFormat="1" applyBorder="1" applyAlignment="1">
      <alignment vertical="center"/>
    </xf>
    <xf numFmtId="49" fontId="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1" fontId="4" fillId="0" borderId="0" xfId="0" applyNumberFormat="1" applyFont="1" applyAlignment="1">
      <alignment horizontal="right" vertical="center"/>
    </xf>
    <xf numFmtId="176" fontId="0" fillId="0" borderId="52" xfId="0" applyNumberFormat="1" applyBorder="1" applyAlignment="1">
      <alignment horizontal="left" vertical="center"/>
    </xf>
    <xf numFmtId="0" fontId="4" fillId="0" borderId="34" xfId="0" applyFont="1" applyBorder="1" applyAlignment="1">
      <alignment horizontal="left" vertical="top" wrapText="1"/>
    </xf>
    <xf numFmtId="176" fontId="0" fillId="0" borderId="52" xfId="0" applyNumberFormat="1" applyBorder="1" applyAlignment="1">
      <alignment horizontal="right" vertical="center"/>
    </xf>
    <xf numFmtId="0" fontId="57" fillId="0" borderId="27" xfId="0" applyFont="1" applyBorder="1" applyAlignment="1">
      <alignment vertical="center"/>
    </xf>
    <xf numFmtId="0" fontId="57" fillId="0" borderId="0" xfId="0" applyFont="1" applyAlignment="1">
      <alignment vertical="center"/>
    </xf>
    <xf numFmtId="176" fontId="57" fillId="0" borderId="0" xfId="0" applyNumberFormat="1" applyFont="1" applyAlignment="1">
      <alignment horizontal="center" vertical="center"/>
    </xf>
    <xf numFmtId="176" fontId="57" fillId="0" borderId="52" xfId="0" applyNumberFormat="1" applyFont="1" applyBorder="1" applyAlignment="1">
      <alignment horizontal="center" vertical="center"/>
    </xf>
    <xf numFmtId="0" fontId="57" fillId="0" borderId="0" xfId="0" applyFont="1" applyAlignment="1">
      <alignment vertical="center" wrapText="1"/>
    </xf>
    <xf numFmtId="0" fontId="57" fillId="0" borderId="0" xfId="0" applyFont="1" applyAlignment="1">
      <alignment horizontal="left" vertical="center"/>
    </xf>
    <xf numFmtId="0" fontId="0" fillId="0" borderId="31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6" xfId="0" applyBorder="1" applyAlignment="1">
      <alignment vertical="center"/>
    </xf>
    <xf numFmtId="0" fontId="71" fillId="18" borderId="115" xfId="0" applyFont="1" applyFill="1" applyBorder="1" applyAlignment="1">
      <alignment vertical="center" wrapText="1"/>
    </xf>
    <xf numFmtId="0" fontId="72" fillId="0" borderId="116" xfId="0" applyFont="1" applyBorder="1" applyAlignment="1">
      <alignment vertical="center" wrapText="1"/>
    </xf>
    <xf numFmtId="0" fontId="72" fillId="0" borderId="117" xfId="0" applyFont="1" applyBorder="1" applyAlignment="1">
      <alignment vertical="center" wrapText="1"/>
    </xf>
    <xf numFmtId="0" fontId="72" fillId="0" borderId="118" xfId="0" applyFont="1" applyBorder="1" applyAlignment="1">
      <alignment vertical="center" wrapText="1"/>
    </xf>
    <xf numFmtId="0" fontId="73" fillId="18" borderId="116" xfId="0" applyFont="1" applyFill="1" applyBorder="1" applyAlignment="1">
      <alignment vertical="center" wrapText="1"/>
    </xf>
    <xf numFmtId="0" fontId="73" fillId="18" borderId="119" xfId="0" applyFont="1" applyFill="1" applyBorder="1" applyAlignment="1">
      <alignment vertical="center" wrapText="1"/>
    </xf>
    <xf numFmtId="0" fontId="72" fillId="0" borderId="120" xfId="0" applyFont="1" applyBorder="1" applyAlignment="1">
      <alignment vertical="center" wrapText="1"/>
    </xf>
    <xf numFmtId="0" fontId="72" fillId="0" borderId="119" xfId="0" applyFont="1" applyBorder="1" applyAlignment="1">
      <alignment vertical="center" wrapText="1"/>
    </xf>
    <xf numFmtId="0" fontId="73" fillId="18" borderId="121" xfId="0" applyFont="1" applyFill="1" applyBorder="1" applyAlignment="1">
      <alignment vertical="center" wrapText="1"/>
    </xf>
    <xf numFmtId="0" fontId="72" fillId="0" borderId="122" xfId="0" applyFont="1" applyBorder="1" applyAlignment="1">
      <alignment vertical="center" wrapText="1"/>
    </xf>
    <xf numFmtId="0" fontId="72" fillId="0" borderId="123" xfId="0" applyFont="1" applyBorder="1" applyAlignment="1">
      <alignment vertical="center" wrapText="1"/>
    </xf>
    <xf numFmtId="0" fontId="72" fillId="0" borderId="124" xfId="0" applyFont="1" applyBorder="1" applyAlignment="1">
      <alignment vertical="center" wrapText="1"/>
    </xf>
    <xf numFmtId="0" fontId="73" fillId="18" borderId="122" xfId="0" applyFont="1" applyFill="1" applyBorder="1" applyAlignment="1">
      <alignment vertical="center" wrapText="1"/>
    </xf>
    <xf numFmtId="0" fontId="73" fillId="18" borderId="125" xfId="0" applyFont="1" applyFill="1" applyBorder="1" applyAlignment="1">
      <alignment vertical="center" wrapText="1"/>
    </xf>
    <xf numFmtId="0" fontId="72" fillId="0" borderId="126" xfId="0" applyFont="1" applyBorder="1" applyAlignment="1">
      <alignment vertical="center" wrapText="1"/>
    </xf>
    <xf numFmtId="0" fontId="72" fillId="0" borderId="125" xfId="0" applyFont="1" applyBorder="1" applyAlignment="1">
      <alignment vertical="center" wrapText="1"/>
    </xf>
    <xf numFmtId="0" fontId="71" fillId="18" borderId="127" xfId="0" applyFont="1" applyFill="1" applyBorder="1" applyAlignment="1">
      <alignment vertical="center" wrapText="1"/>
    </xf>
    <xf numFmtId="0" fontId="71" fillId="18" borderId="128" xfId="0" applyFont="1" applyFill="1" applyBorder="1" applyAlignment="1">
      <alignment vertical="center" wrapText="1"/>
    </xf>
    <xf numFmtId="0" fontId="71" fillId="18" borderId="129" xfId="0" applyFont="1" applyFill="1" applyBorder="1" applyAlignment="1">
      <alignment vertical="center" wrapText="1"/>
    </xf>
    <xf numFmtId="0" fontId="73" fillId="18" borderId="130" xfId="0" applyFont="1" applyFill="1" applyBorder="1" applyAlignment="1">
      <alignment horizontal="center" vertical="center" wrapText="1"/>
    </xf>
    <xf numFmtId="0" fontId="73" fillId="18" borderId="131" xfId="0" applyFont="1" applyFill="1" applyBorder="1" applyAlignment="1">
      <alignment horizontal="center" vertical="center" wrapText="1"/>
    </xf>
    <xf numFmtId="0" fontId="73" fillId="18" borderId="128" xfId="0" applyFont="1" applyFill="1" applyBorder="1" applyAlignment="1">
      <alignment horizontal="center" vertical="center" wrapText="1"/>
    </xf>
    <xf numFmtId="0" fontId="73" fillId="18" borderId="129" xfId="0" applyFont="1" applyFill="1" applyBorder="1" applyAlignment="1">
      <alignment horizontal="center" vertical="center" wrapText="1"/>
    </xf>
    <xf numFmtId="0" fontId="73" fillId="18" borderId="132" xfId="0" applyFont="1" applyFill="1" applyBorder="1" applyAlignment="1">
      <alignment horizontal="center" vertical="center" wrapText="1"/>
    </xf>
    <xf numFmtId="0" fontId="71" fillId="18" borderId="133" xfId="0" applyFont="1" applyFill="1" applyBorder="1" applyAlignment="1">
      <alignment vertical="center" wrapText="1"/>
    </xf>
    <xf numFmtId="0" fontId="71" fillId="18" borderId="33" xfId="0" applyFont="1" applyFill="1" applyBorder="1" applyAlignment="1">
      <alignment vertical="center" wrapText="1"/>
    </xf>
    <xf numFmtId="0" fontId="71" fillId="18" borderId="36" xfId="0" applyFont="1" applyFill="1" applyBorder="1" applyAlignment="1">
      <alignment vertical="center" wrapText="1"/>
    </xf>
    <xf numFmtId="0" fontId="73" fillId="18" borderId="32" xfId="0" applyFont="1" applyFill="1" applyBorder="1" applyAlignment="1">
      <alignment horizontal="center" vertical="center" wrapText="1"/>
    </xf>
    <xf numFmtId="0" fontId="73" fillId="18" borderId="31" xfId="0" applyFont="1" applyFill="1" applyBorder="1" applyAlignment="1">
      <alignment horizontal="center" vertical="center" wrapText="1"/>
    </xf>
    <xf numFmtId="0" fontId="73" fillId="18" borderId="33" xfId="0" applyFont="1" applyFill="1" applyBorder="1" applyAlignment="1">
      <alignment horizontal="center" vertical="center" wrapText="1"/>
    </xf>
    <xf numFmtId="0" fontId="73" fillId="18" borderId="36" xfId="0" applyFont="1" applyFill="1" applyBorder="1" applyAlignment="1">
      <alignment horizontal="center" vertical="center" wrapText="1"/>
    </xf>
    <xf numFmtId="0" fontId="73" fillId="18" borderId="134" xfId="0" applyFont="1" applyFill="1" applyBorder="1" applyAlignment="1">
      <alignment horizontal="center" vertical="center" wrapText="1"/>
    </xf>
    <xf numFmtId="0" fontId="74" fillId="9" borderId="135" xfId="0" applyFont="1" applyFill="1" applyBorder="1" applyAlignment="1">
      <alignment vertical="center" wrapText="1"/>
    </xf>
    <xf numFmtId="0" fontId="74" fillId="9" borderId="25" xfId="0" applyFont="1" applyFill="1" applyBorder="1" applyAlignment="1">
      <alignment vertical="center" wrapText="1"/>
    </xf>
    <xf numFmtId="0" fontId="74" fillId="9" borderId="81" xfId="0" applyFont="1" applyFill="1" applyBorder="1" applyAlignment="1">
      <alignment vertical="center" wrapText="1"/>
    </xf>
    <xf numFmtId="0" fontId="75" fillId="0" borderId="36" xfId="0" applyFont="1" applyBorder="1" applyAlignment="1">
      <alignment horizontal="center" vertical="center" wrapText="1"/>
    </xf>
    <xf numFmtId="0" fontId="76" fillId="0" borderId="1" xfId="0" applyFont="1" applyBorder="1" applyAlignment="1">
      <alignment horizontal="center" vertical="center" wrapText="1"/>
    </xf>
    <xf numFmtId="0" fontId="76" fillId="0" borderId="25" xfId="0" applyFont="1" applyBorder="1" applyAlignment="1">
      <alignment horizontal="center" vertical="center" wrapText="1"/>
    </xf>
    <xf numFmtId="0" fontId="76" fillId="0" borderId="81" xfId="0" applyFont="1" applyBorder="1" applyAlignment="1">
      <alignment horizontal="center" vertical="center" wrapText="1"/>
    </xf>
    <xf numFmtId="0" fontId="72" fillId="0" borderId="1" xfId="0" applyFont="1" applyBorder="1" applyAlignment="1">
      <alignment horizontal="center" vertical="center" wrapText="1"/>
    </xf>
    <xf numFmtId="0" fontId="72" fillId="0" borderId="136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5" xfId="0" applyFont="1" applyBorder="1" applyAlignment="1">
      <alignment horizontal="center" vertical="center" wrapText="1"/>
    </xf>
    <xf numFmtId="0" fontId="75" fillId="0" borderId="81" xfId="0" applyFont="1" applyBorder="1" applyAlignment="1">
      <alignment horizontal="center" vertical="center" wrapText="1"/>
    </xf>
    <xf numFmtId="0" fontId="76" fillId="0" borderId="36" xfId="0" applyFont="1" applyBorder="1" applyAlignment="1">
      <alignment horizontal="center" vertical="center" wrapText="1"/>
    </xf>
    <xf numFmtId="0" fontId="73" fillId="18" borderId="137" xfId="0" applyFont="1" applyFill="1" applyBorder="1" applyAlignment="1">
      <alignment vertical="center" wrapText="1"/>
    </xf>
    <xf numFmtId="0" fontId="73" fillId="18" borderId="40" xfId="0" applyFont="1" applyFill="1" applyBorder="1" applyAlignment="1">
      <alignment vertical="center" wrapText="1"/>
    </xf>
    <xf numFmtId="0" fontId="73" fillId="18" borderId="91" xfId="0" applyFont="1" applyFill="1" applyBorder="1" applyAlignment="1">
      <alignment vertical="center" wrapText="1"/>
    </xf>
    <xf numFmtId="0" fontId="73" fillId="18" borderId="41" xfId="0" applyFont="1" applyFill="1" applyBorder="1" applyAlignment="1">
      <alignment horizontal="center" vertical="center" wrapText="1"/>
    </xf>
    <xf numFmtId="0" fontId="73" fillId="18" borderId="39" xfId="0" applyFont="1" applyFill="1" applyBorder="1" applyAlignment="1">
      <alignment horizontal="center" vertical="center" wrapText="1"/>
    </xf>
    <xf numFmtId="0" fontId="73" fillId="18" borderId="40" xfId="0" applyFont="1" applyFill="1" applyBorder="1" applyAlignment="1">
      <alignment horizontal="center" vertical="center" wrapText="1"/>
    </xf>
    <xf numFmtId="0" fontId="73" fillId="18" borderId="91" xfId="0" applyFont="1" applyFill="1" applyBorder="1" applyAlignment="1">
      <alignment horizontal="center" vertical="center" wrapText="1"/>
    </xf>
    <xf numFmtId="0" fontId="73" fillId="18" borderId="138" xfId="0" applyFont="1" applyFill="1" applyBorder="1" applyAlignment="1">
      <alignment horizontal="center" vertical="center" wrapText="1"/>
    </xf>
    <xf numFmtId="0" fontId="73" fillId="18" borderId="133" xfId="0" applyFont="1" applyFill="1" applyBorder="1" applyAlignment="1">
      <alignment vertical="center" wrapText="1"/>
    </xf>
    <xf numFmtId="0" fontId="73" fillId="18" borderId="33" xfId="0" applyFont="1" applyFill="1" applyBorder="1" applyAlignment="1">
      <alignment vertical="center" wrapText="1"/>
    </xf>
    <xf numFmtId="0" fontId="73" fillId="18" borderId="36" xfId="0" applyFont="1" applyFill="1" applyBorder="1" applyAlignment="1">
      <alignment vertical="center" wrapText="1"/>
    </xf>
    <xf numFmtId="0" fontId="73" fillId="18" borderId="135" xfId="0" applyFont="1" applyFill="1" applyBorder="1" applyAlignment="1">
      <alignment vertical="center" wrapText="1"/>
    </xf>
    <xf numFmtId="0" fontId="73" fillId="18" borderId="25" xfId="0" applyFont="1" applyFill="1" applyBorder="1" applyAlignment="1">
      <alignment vertical="center" wrapText="1"/>
    </xf>
    <xf numFmtId="0" fontId="73" fillId="18" borderId="81" xfId="0" applyFont="1" applyFill="1" applyBorder="1" applyAlignment="1">
      <alignment vertical="center" wrapText="1"/>
    </xf>
    <xf numFmtId="0" fontId="73" fillId="18" borderId="36" xfId="0" applyFont="1" applyFill="1" applyBorder="1" applyAlignment="1">
      <alignment horizontal="center" vertical="center" wrapText="1"/>
    </xf>
    <xf numFmtId="0" fontId="73" fillId="18" borderId="1" xfId="0" applyFont="1" applyFill="1" applyBorder="1" applyAlignment="1">
      <alignment horizontal="center" vertical="center" wrapText="1"/>
    </xf>
    <xf numFmtId="0" fontId="73" fillId="18" borderId="25" xfId="0" applyFont="1" applyFill="1" applyBorder="1" applyAlignment="1">
      <alignment horizontal="center" vertical="center" wrapText="1"/>
    </xf>
    <xf numFmtId="0" fontId="73" fillId="18" borderId="81" xfId="0" applyFont="1" applyFill="1" applyBorder="1" applyAlignment="1">
      <alignment horizontal="center" vertical="center" wrapText="1"/>
    </xf>
    <xf numFmtId="0" fontId="73" fillId="18" borderId="136" xfId="0" applyFont="1" applyFill="1" applyBorder="1" applyAlignment="1">
      <alignment horizontal="center" vertical="center" wrapText="1"/>
    </xf>
    <xf numFmtId="0" fontId="72" fillId="0" borderId="81" xfId="0" applyFont="1" applyBorder="1" applyAlignment="1">
      <alignment horizontal="center" vertical="center" wrapText="1"/>
    </xf>
    <xf numFmtId="0" fontId="74" fillId="9" borderId="137" xfId="0" applyFont="1" applyFill="1" applyBorder="1" applyAlignment="1">
      <alignment vertical="center" wrapText="1"/>
    </xf>
    <xf numFmtId="0" fontId="74" fillId="9" borderId="40" xfId="0" applyFont="1" applyFill="1" applyBorder="1" applyAlignment="1">
      <alignment vertical="center" wrapText="1"/>
    </xf>
    <xf numFmtId="0" fontId="74" fillId="9" borderId="91" xfId="0" applyFont="1" applyFill="1" applyBorder="1" applyAlignment="1">
      <alignment vertical="center" wrapText="1"/>
    </xf>
    <xf numFmtId="0" fontId="75" fillId="0" borderId="41" xfId="0" applyFont="1" applyBorder="1" applyAlignment="1">
      <alignment horizontal="center" vertical="center" wrapText="1"/>
    </xf>
    <xf numFmtId="0" fontId="76" fillId="0" borderId="39" xfId="0" applyFont="1" applyBorder="1" applyAlignment="1">
      <alignment horizontal="center" vertical="center" wrapText="1"/>
    </xf>
    <xf numFmtId="0" fontId="76" fillId="0" borderId="40" xfId="0" applyFont="1" applyBorder="1" applyAlignment="1">
      <alignment horizontal="center" vertical="center" wrapText="1"/>
    </xf>
    <xf numFmtId="0" fontId="76" fillId="0" borderId="91" xfId="0" applyFont="1" applyBorder="1" applyAlignment="1">
      <alignment horizontal="center" vertical="center" wrapText="1"/>
    </xf>
    <xf numFmtId="0" fontId="72" fillId="0" borderId="39" xfId="0" applyFont="1" applyBorder="1" applyAlignment="1">
      <alignment horizontal="center" vertical="center" wrapText="1"/>
    </xf>
    <xf numFmtId="0" fontId="72" fillId="0" borderId="91" xfId="0" applyFont="1" applyBorder="1" applyAlignment="1">
      <alignment horizontal="center" vertical="center" wrapText="1"/>
    </xf>
    <xf numFmtId="0" fontId="74" fillId="9" borderId="133" xfId="0" applyFont="1" applyFill="1" applyBorder="1" applyAlignment="1">
      <alignment vertical="center" wrapText="1"/>
    </xf>
    <xf numFmtId="0" fontId="74" fillId="9" borderId="33" xfId="0" applyFont="1" applyFill="1" applyBorder="1" applyAlignment="1">
      <alignment vertical="center" wrapText="1"/>
    </xf>
    <xf numFmtId="0" fontId="74" fillId="9" borderId="36" xfId="0" applyFont="1" applyFill="1" applyBorder="1" applyAlignment="1">
      <alignment vertical="center" wrapText="1"/>
    </xf>
    <xf numFmtId="0" fontId="75" fillId="0" borderId="32" xfId="0" applyFont="1" applyBorder="1" applyAlignment="1">
      <alignment horizontal="center" vertical="center" wrapText="1"/>
    </xf>
    <xf numFmtId="0" fontId="76" fillId="0" borderId="31" xfId="0" applyFont="1" applyBorder="1" applyAlignment="1">
      <alignment horizontal="center" vertical="center" wrapText="1"/>
    </xf>
    <xf numFmtId="0" fontId="76" fillId="0" borderId="33" xfId="0" applyFont="1" applyBorder="1" applyAlignment="1">
      <alignment horizontal="center" vertical="center" wrapText="1"/>
    </xf>
    <xf numFmtId="0" fontId="76" fillId="0" borderId="36" xfId="0" applyFont="1" applyBorder="1" applyAlignment="1">
      <alignment horizontal="center" vertical="center" wrapText="1"/>
    </xf>
    <xf numFmtId="0" fontId="72" fillId="0" borderId="31" xfId="0" applyFont="1" applyBorder="1" applyAlignment="1">
      <alignment horizontal="center" vertical="center" wrapText="1"/>
    </xf>
    <xf numFmtId="0" fontId="72" fillId="0" borderId="36" xfId="0" applyFont="1" applyBorder="1" applyAlignment="1">
      <alignment horizontal="center" vertical="center" wrapText="1"/>
    </xf>
    <xf numFmtId="0" fontId="74" fillId="9" borderId="139" xfId="0" applyFont="1" applyFill="1" applyBorder="1" applyAlignment="1">
      <alignment vertical="center" wrapText="1"/>
    </xf>
    <xf numFmtId="0" fontId="74" fillId="9" borderId="0" xfId="0" applyFont="1" applyFill="1" applyAlignment="1">
      <alignment vertical="center" wrapText="1"/>
    </xf>
    <xf numFmtId="0" fontId="74" fillId="9" borderId="52" xfId="0" applyFont="1" applyFill="1" applyBorder="1" applyAlignment="1">
      <alignment vertical="center" wrapText="1"/>
    </xf>
    <xf numFmtId="0" fontId="75" fillId="0" borderId="45" xfId="0" applyFont="1" applyBorder="1" applyAlignment="1">
      <alignment horizontal="center" vertical="center" wrapText="1"/>
    </xf>
    <xf numFmtId="0" fontId="76" fillId="0" borderId="27" xfId="0" applyFont="1" applyBorder="1" applyAlignment="1">
      <alignment horizontal="center" vertical="center" wrapText="1"/>
    </xf>
    <xf numFmtId="0" fontId="76" fillId="0" borderId="0" xfId="0" applyFont="1" applyAlignment="1">
      <alignment horizontal="center" vertical="center" wrapText="1"/>
    </xf>
    <xf numFmtId="0" fontId="76" fillId="0" borderId="52" xfId="0" applyFont="1" applyBorder="1" applyAlignment="1">
      <alignment horizontal="center" vertical="center" wrapText="1"/>
    </xf>
    <xf numFmtId="0" fontId="72" fillId="0" borderId="27" xfId="0" applyFont="1" applyBorder="1" applyAlignment="1">
      <alignment horizontal="center" vertical="center" wrapText="1"/>
    </xf>
    <xf numFmtId="0" fontId="72" fillId="0" borderId="52" xfId="0" applyFont="1" applyBorder="1" applyAlignment="1">
      <alignment horizontal="center" vertical="center" wrapText="1"/>
    </xf>
    <xf numFmtId="0" fontId="72" fillId="0" borderId="1" xfId="0" applyFont="1" applyBorder="1" applyAlignment="1">
      <alignment vertical="center" wrapText="1"/>
    </xf>
    <xf numFmtId="0" fontId="72" fillId="0" borderId="136" xfId="0" applyFont="1" applyBorder="1" applyAlignment="1">
      <alignment vertical="center" wrapText="1"/>
    </xf>
    <xf numFmtId="0" fontId="76" fillId="0" borderId="41" xfId="0" applyFont="1" applyBorder="1" applyAlignment="1">
      <alignment horizontal="center" vertical="center" wrapText="1"/>
    </xf>
    <xf numFmtId="0" fontId="75" fillId="0" borderId="39" xfId="0" applyFont="1" applyBorder="1" applyAlignment="1">
      <alignment horizontal="center" vertical="center" wrapText="1"/>
    </xf>
    <xf numFmtId="0" fontId="75" fillId="0" borderId="40" xfId="0" applyFont="1" applyBorder="1" applyAlignment="1">
      <alignment horizontal="center" vertical="center" wrapText="1"/>
    </xf>
    <xf numFmtId="0" fontId="75" fillId="0" borderId="91" xfId="0" applyFont="1" applyBorder="1" applyAlignment="1">
      <alignment horizontal="center" vertical="center" wrapText="1"/>
    </xf>
    <xf numFmtId="0" fontId="72" fillId="0" borderId="39" xfId="0" applyFont="1" applyBorder="1" applyAlignment="1">
      <alignment vertical="center" wrapText="1"/>
    </xf>
    <xf numFmtId="0" fontId="72" fillId="0" borderId="138" xfId="0" applyFont="1" applyBorder="1" applyAlignment="1">
      <alignment vertical="center" wrapText="1"/>
    </xf>
    <xf numFmtId="0" fontId="77" fillId="9" borderId="133" xfId="0" applyFont="1" applyFill="1" applyBorder="1" applyAlignment="1">
      <alignment vertical="center" wrapText="1"/>
    </xf>
    <xf numFmtId="0" fontId="77" fillId="9" borderId="33" xfId="0" applyFont="1" applyFill="1" applyBorder="1" applyAlignment="1">
      <alignment vertical="center" wrapText="1"/>
    </xf>
    <xf numFmtId="0" fontId="77" fillId="9" borderId="36" xfId="0" applyFont="1" applyFill="1" applyBorder="1" applyAlignment="1">
      <alignment vertical="center" wrapText="1"/>
    </xf>
    <xf numFmtId="0" fontId="76" fillId="0" borderId="32" xfId="0" applyFont="1" applyBorder="1" applyAlignment="1">
      <alignment horizontal="center" vertical="center" wrapText="1"/>
    </xf>
    <xf numFmtId="0" fontId="75" fillId="0" borderId="31" xfId="0" applyFont="1" applyBorder="1" applyAlignment="1">
      <alignment horizontal="center" vertical="center" wrapText="1"/>
    </xf>
    <xf numFmtId="0" fontId="75" fillId="0" borderId="33" xfId="0" applyFont="1" applyBorder="1" applyAlignment="1">
      <alignment horizontal="center" vertical="center" wrapText="1"/>
    </xf>
    <xf numFmtId="0" fontId="75" fillId="0" borderId="36" xfId="0" applyFont="1" applyBorder="1" applyAlignment="1">
      <alignment horizontal="center" vertical="center" wrapText="1"/>
    </xf>
    <xf numFmtId="0" fontId="72" fillId="0" borderId="31" xfId="0" applyFont="1" applyBorder="1" applyAlignment="1">
      <alignment vertical="center" wrapText="1"/>
    </xf>
    <xf numFmtId="0" fontId="72" fillId="0" borderId="134" xfId="0" applyFont="1" applyBorder="1" applyAlignment="1">
      <alignment vertical="center" wrapText="1"/>
    </xf>
    <xf numFmtId="0" fontId="78" fillId="0" borderId="123" xfId="0" applyFont="1" applyBorder="1" applyAlignment="1">
      <alignment vertical="center" wrapText="1"/>
    </xf>
    <xf numFmtId="0" fontId="79" fillId="0" borderId="123" xfId="0" applyFont="1" applyBorder="1" applyAlignment="1">
      <alignment horizontal="center" vertical="center" wrapText="1"/>
    </xf>
    <xf numFmtId="0" fontId="80" fillId="0" borderId="127" xfId="0" applyFont="1" applyBorder="1" applyAlignment="1">
      <alignment vertical="center" wrapText="1"/>
    </xf>
    <xf numFmtId="0" fontId="80" fillId="0" borderId="128" xfId="0" applyFont="1" applyBorder="1" applyAlignment="1">
      <alignment vertical="center" wrapText="1"/>
    </xf>
    <xf numFmtId="0" fontId="80" fillId="0" borderId="132" xfId="0" applyFont="1" applyBorder="1" applyAlignment="1">
      <alignment vertical="center" wrapText="1"/>
    </xf>
    <xf numFmtId="0" fontId="80" fillId="0" borderId="139" xfId="0" applyFont="1" applyBorder="1" applyAlignment="1">
      <alignment vertical="center" wrapText="1"/>
    </xf>
    <xf numFmtId="0" fontId="80" fillId="0" borderId="0" xfId="0" applyFont="1" applyAlignment="1">
      <alignment vertical="center" wrapText="1"/>
    </xf>
    <xf numFmtId="0" fontId="80" fillId="0" borderId="140" xfId="0" applyFont="1" applyBorder="1" applyAlignment="1">
      <alignment vertical="center" wrapText="1"/>
    </xf>
    <xf numFmtId="0" fontId="80" fillId="0" borderId="141" xfId="0" applyFont="1" applyBorder="1" applyAlignment="1">
      <alignment vertical="center" wrapText="1"/>
    </xf>
    <xf numFmtId="0" fontId="80" fillId="0" borderId="76" xfId="0" applyFont="1" applyBorder="1" applyAlignment="1">
      <alignment vertical="center" wrapText="1"/>
    </xf>
    <xf numFmtId="0" fontId="80" fillId="0" borderId="142" xfId="0" applyFont="1" applyBorder="1" applyAlignment="1">
      <alignment vertical="center" wrapText="1"/>
    </xf>
    <xf numFmtId="0" fontId="78" fillId="0" borderId="143" xfId="0" applyFont="1" applyBorder="1" applyAlignment="1">
      <alignment vertical="center" wrapText="1"/>
    </xf>
    <xf numFmtId="0" fontId="79" fillId="0" borderId="143" xfId="0" applyFont="1" applyBorder="1" applyAlignment="1">
      <alignment horizontal="center" vertical="center" wrapText="1"/>
    </xf>
    <xf numFmtId="0" fontId="73" fillId="18" borderId="127" xfId="0" applyFont="1" applyFill="1" applyBorder="1" applyAlignment="1">
      <alignment horizontal="center" vertical="center" wrapText="1"/>
    </xf>
    <xf numFmtId="0" fontId="73" fillId="18" borderId="140" xfId="0" applyFont="1" applyFill="1" applyBorder="1" applyAlignment="1">
      <alignment horizontal="center" vertical="center" wrapText="1"/>
    </xf>
    <xf numFmtId="0" fontId="73" fillId="18" borderId="133" xfId="0" applyFont="1" applyFill="1" applyBorder="1" applyAlignment="1">
      <alignment horizontal="center" vertical="center" wrapText="1"/>
    </xf>
    <xf numFmtId="0" fontId="73" fillId="18" borderId="134" xfId="0" applyFont="1" applyFill="1" applyBorder="1" applyAlignment="1">
      <alignment horizontal="center" vertical="center" wrapText="1"/>
    </xf>
    <xf numFmtId="0" fontId="81" fillId="0" borderId="135" xfId="0" applyFont="1" applyBorder="1" applyAlignment="1">
      <alignment vertical="center" wrapText="1"/>
    </xf>
    <xf numFmtId="0" fontId="81" fillId="0" borderId="81" xfId="0" applyFont="1" applyBorder="1" applyAlignment="1">
      <alignment vertical="center" wrapText="1"/>
    </xf>
    <xf numFmtId="0" fontId="81" fillId="0" borderId="1" xfId="0" applyFont="1" applyBorder="1" applyAlignment="1">
      <alignment vertical="center" wrapText="1"/>
    </xf>
    <xf numFmtId="0" fontId="81" fillId="0" borderId="25" xfId="0" applyFont="1" applyBorder="1" applyAlignment="1">
      <alignment vertical="center" wrapText="1"/>
    </xf>
    <xf numFmtId="0" fontId="81" fillId="0" borderId="134" xfId="0" applyFont="1" applyBorder="1" applyAlignment="1">
      <alignment horizontal="center" vertical="center" wrapText="1"/>
    </xf>
    <xf numFmtId="0" fontId="81" fillId="0" borderId="126" xfId="0" applyFont="1" applyBorder="1" applyAlignment="1">
      <alignment vertical="center" wrapText="1"/>
    </xf>
    <xf numFmtId="0" fontId="81" fillId="0" borderId="124" xfId="0" applyFont="1" applyBorder="1" applyAlignment="1">
      <alignment vertical="center" wrapText="1"/>
    </xf>
    <xf numFmtId="0" fontId="81" fillId="0" borderId="122" xfId="0" applyFont="1" applyBorder="1" applyAlignment="1">
      <alignment vertical="center" wrapText="1"/>
    </xf>
    <xf numFmtId="0" fontId="81" fillId="0" borderId="123" xfId="0" applyFont="1" applyBorder="1" applyAlignment="1">
      <alignment vertical="center" wrapText="1"/>
    </xf>
    <xf numFmtId="0" fontId="81" fillId="0" borderId="142" xfId="0" applyFont="1" applyBorder="1" applyAlignment="1">
      <alignment horizontal="center" vertical="center" wrapText="1"/>
    </xf>
    <xf numFmtId="0" fontId="82" fillId="0" borderId="0" xfId="0" applyFont="1"/>
    <xf numFmtId="0" fontId="50" fillId="0" borderId="0" xfId="0" applyFont="1" applyAlignment="1">
      <alignment vertical="center"/>
    </xf>
    <xf numFmtId="0" fontId="83" fillId="0" borderId="0" xfId="0" applyFont="1"/>
    <xf numFmtId="0" fontId="50" fillId="0" borderId="0" xfId="0" applyFont="1" applyAlignment="1">
      <alignment horizontal="center" vertical="center"/>
    </xf>
    <xf numFmtId="0" fontId="84" fillId="0" borderId="83" xfId="0" applyFont="1" applyBorder="1"/>
    <xf numFmtId="0" fontId="84" fillId="0" borderId="34" xfId="0" applyFont="1" applyBorder="1"/>
    <xf numFmtId="0" fontId="84" fillId="0" borderId="37" xfId="0" applyFont="1" applyBorder="1"/>
    <xf numFmtId="0" fontId="84" fillId="19" borderId="12" xfId="0" applyFont="1" applyFill="1" applyBorder="1" applyAlignment="1" applyProtection="1">
      <alignment horizontal="center" vertical="center"/>
      <protection locked="0"/>
    </xf>
    <xf numFmtId="0" fontId="84" fillId="0" borderId="101" xfId="0" applyFont="1" applyBorder="1" applyAlignment="1">
      <alignment vertical="center"/>
    </xf>
    <xf numFmtId="0" fontId="84" fillId="0" borderId="0" xfId="0" applyFont="1" applyAlignment="1">
      <alignment vertical="center"/>
    </xf>
    <xf numFmtId="0" fontId="84" fillId="0" borderId="0" xfId="0" applyFont="1" applyAlignment="1">
      <alignment vertical="center"/>
    </xf>
    <xf numFmtId="0" fontId="50" fillId="0" borderId="0" xfId="0" applyFont="1" applyAlignment="1">
      <alignment horizontal="left" vertical="center"/>
    </xf>
    <xf numFmtId="0" fontId="84" fillId="0" borderId="0" xfId="0" applyFont="1"/>
    <xf numFmtId="0" fontId="84" fillId="0" borderId="14" xfId="0" applyFont="1" applyBorder="1"/>
    <xf numFmtId="0" fontId="84" fillId="0" borderId="35" xfId="0" applyFont="1" applyBorder="1"/>
    <xf numFmtId="0" fontId="84" fillId="0" borderId="38" xfId="0" applyFont="1" applyBorder="1"/>
    <xf numFmtId="0" fontId="84" fillId="19" borderId="9" xfId="0" applyFont="1" applyFill="1" applyBorder="1" applyAlignment="1" applyProtection="1">
      <alignment horizontal="center" vertical="center"/>
      <protection locked="0"/>
    </xf>
    <xf numFmtId="0" fontId="84" fillId="0" borderId="0" xfId="0" applyFont="1" applyAlignment="1" applyProtection="1">
      <alignment horizontal="center" vertical="center"/>
      <protection locked="0"/>
    </xf>
    <xf numFmtId="0" fontId="85" fillId="0" borderId="0" xfId="0" applyFont="1" applyAlignment="1">
      <alignment vertical="center"/>
    </xf>
    <xf numFmtId="0" fontId="86" fillId="0" borderId="0" xfId="0" applyFont="1"/>
    <xf numFmtId="0" fontId="87" fillId="0" borderId="0" xfId="0" applyFont="1" applyAlignment="1">
      <alignment horizontal="right" vertical="center"/>
    </xf>
    <xf numFmtId="0" fontId="84" fillId="0" borderId="0" xfId="0" applyFont="1" applyAlignment="1">
      <alignment horizontal="left" indent="1"/>
    </xf>
    <xf numFmtId="0" fontId="84" fillId="0" borderId="0" xfId="0" applyFont="1" applyAlignment="1">
      <alignment horizontal="center" vertical="center"/>
    </xf>
    <xf numFmtId="0" fontId="0" fillId="0" borderId="144" xfId="0" applyBorder="1" applyAlignment="1">
      <alignment vertical="center"/>
    </xf>
    <xf numFmtId="0" fontId="0" fillId="19" borderId="145" xfId="0" applyFill="1" applyBorder="1" applyAlignment="1" applyProtection="1">
      <alignment horizontal="left" vertical="center"/>
      <protection locked="0"/>
    </xf>
    <xf numFmtId="0" fontId="0" fillId="19" borderId="146" xfId="0" applyFill="1" applyBorder="1" applyAlignment="1" applyProtection="1">
      <alignment horizontal="left" vertical="center"/>
      <protection locked="0"/>
    </xf>
    <xf numFmtId="0" fontId="0" fillId="0" borderId="147" xfId="0" applyBorder="1" applyAlignment="1">
      <alignment vertical="center"/>
    </xf>
    <xf numFmtId="0" fontId="0" fillId="0" borderId="145" xfId="0" applyBorder="1" applyAlignment="1">
      <alignment vertical="center"/>
    </xf>
    <xf numFmtId="49" fontId="0" fillId="19" borderId="145" xfId="0" applyNumberFormat="1" applyFill="1" applyBorder="1" applyAlignment="1" applyProtection="1">
      <alignment horizontal="left" vertical="center"/>
      <protection locked="0"/>
    </xf>
    <xf numFmtId="0" fontId="0" fillId="19" borderId="145" xfId="0" applyFill="1" applyBorder="1" applyAlignment="1" applyProtection="1">
      <alignment horizontal="left" vertical="center"/>
      <protection locked="0"/>
    </xf>
    <xf numFmtId="0" fontId="0" fillId="19" borderId="24" xfId="0" applyFill="1" applyBorder="1" applyAlignment="1" applyProtection="1">
      <alignment horizontal="left" vertical="center"/>
      <protection locked="0"/>
    </xf>
    <xf numFmtId="0" fontId="50" fillId="0" borderId="0" xfId="0" applyFont="1" applyAlignment="1">
      <alignment horizontal="right" vertical="center"/>
    </xf>
    <xf numFmtId="0" fontId="0" fillId="0" borderId="8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8" xfId="0" applyBorder="1" applyAlignment="1">
      <alignment vertical="center"/>
    </xf>
    <xf numFmtId="0" fontId="0" fillId="19" borderId="46" xfId="0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19" borderId="149" xfId="0" applyFill="1" applyBorder="1" applyAlignment="1" applyProtection="1">
      <alignment horizontal="left" vertical="center"/>
      <protection locked="0"/>
    </xf>
    <xf numFmtId="0" fontId="0" fillId="0" borderId="10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78" fontId="84" fillId="0" borderId="0" xfId="0" applyNumberFormat="1" applyFont="1" applyAlignment="1" applyProtection="1">
      <alignment horizontal="center" vertical="center"/>
      <protection locked="0"/>
    </xf>
    <xf numFmtId="0" fontId="0" fillId="0" borderId="150" xfId="0" applyBorder="1" applyAlignment="1">
      <alignment vertical="center"/>
    </xf>
    <xf numFmtId="179" fontId="0" fillId="19" borderId="151" xfId="0" applyNumberFormat="1" applyFill="1" applyBorder="1" applyAlignment="1" applyProtection="1">
      <alignment horizontal="left" vertical="center"/>
      <protection locked="0"/>
    </xf>
    <xf numFmtId="0" fontId="0" fillId="0" borderId="151" xfId="0" applyBorder="1" applyAlignment="1">
      <alignment vertical="center"/>
    </xf>
    <xf numFmtId="0" fontId="0" fillId="0" borderId="152" xfId="0" applyBorder="1" applyAlignment="1">
      <alignment vertical="center"/>
    </xf>
    <xf numFmtId="0" fontId="0" fillId="0" borderId="151" xfId="0" applyBorder="1"/>
    <xf numFmtId="0" fontId="0" fillId="19" borderId="151" xfId="0" applyFill="1" applyBorder="1" applyAlignment="1" applyProtection="1">
      <alignment horizontal="left" vertical="center"/>
      <protection locked="0"/>
    </xf>
    <xf numFmtId="0" fontId="0" fillId="19" borderId="153" xfId="0" applyFill="1" applyBorder="1" applyAlignment="1" applyProtection="1">
      <alignment horizontal="left" vertical="center"/>
      <protection locked="0"/>
    </xf>
    <xf numFmtId="0" fontId="2" fillId="0" borderId="154" xfId="0" applyFont="1" applyBorder="1" applyAlignment="1">
      <alignment horizontal="center" vertical="center"/>
    </xf>
    <xf numFmtId="0" fontId="2" fillId="0" borderId="143" xfId="0" applyFont="1" applyBorder="1" applyAlignment="1">
      <alignment horizontal="center" vertical="center"/>
    </xf>
    <xf numFmtId="0" fontId="2" fillId="0" borderId="155" xfId="0" applyFont="1" applyBorder="1" applyAlignment="1">
      <alignment horizontal="center" vertical="center"/>
    </xf>
    <xf numFmtId="0" fontId="2" fillId="0" borderId="156" xfId="0" applyFont="1" applyBorder="1" applyAlignment="1">
      <alignment horizontal="center" vertical="center"/>
    </xf>
    <xf numFmtId="0" fontId="2" fillId="0" borderId="15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80" fontId="88" fillId="0" borderId="144" xfId="0" applyNumberFormat="1" applyFont="1" applyBorder="1" applyAlignment="1">
      <alignment horizontal="left" vertical="center"/>
    </xf>
    <xf numFmtId="180" fontId="88" fillId="0" borderId="145" xfId="0" applyNumberFormat="1" applyFont="1" applyBorder="1" applyAlignment="1">
      <alignment horizontal="left" vertical="center"/>
    </xf>
    <xf numFmtId="0" fontId="84" fillId="0" borderId="145" xfId="0" applyFont="1" applyBorder="1"/>
    <xf numFmtId="0" fontId="84" fillId="0" borderId="158" xfId="0" applyFont="1" applyBorder="1"/>
    <xf numFmtId="0" fontId="2" fillId="0" borderId="148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0" fillId="0" borderId="83" xfId="0" applyBorder="1" applyAlignment="1">
      <alignment vertical="center"/>
    </xf>
    <xf numFmtId="0" fontId="0" fillId="19" borderId="12" xfId="0" applyFill="1" applyBorder="1" applyAlignment="1" applyProtection="1">
      <alignment vertical="center"/>
      <protection locked="0"/>
    </xf>
    <xf numFmtId="0" fontId="89" fillId="20" borderId="83" xfId="0" applyFont="1" applyFill="1" applyBorder="1" applyAlignment="1" applyProtection="1">
      <alignment horizontal="left" vertical="top" wrapText="1"/>
      <protection locked="0"/>
    </xf>
    <xf numFmtId="0" fontId="89" fillId="20" borderId="34" xfId="0" applyFont="1" applyFill="1" applyBorder="1" applyAlignment="1" applyProtection="1">
      <alignment horizontal="left" vertical="top" wrapText="1"/>
      <protection locked="0"/>
    </xf>
    <xf numFmtId="0" fontId="89" fillId="20" borderId="159" xfId="0" applyFont="1" applyFill="1" applyBorder="1" applyAlignment="1" applyProtection="1">
      <alignment horizontal="left" vertical="top" wrapText="1"/>
      <protection locked="0"/>
    </xf>
    <xf numFmtId="0" fontId="0" fillId="19" borderId="160" xfId="0" applyFill="1" applyBorder="1" applyAlignment="1" applyProtection="1">
      <alignment horizontal="left" vertical="center"/>
      <protection locked="0"/>
    </xf>
    <xf numFmtId="0" fontId="0" fillId="0" borderId="83" xfId="0" applyBorder="1"/>
    <xf numFmtId="0" fontId="0" fillId="0" borderId="87" xfId="0" applyBorder="1" applyAlignment="1">
      <alignment vertical="center"/>
    </xf>
    <xf numFmtId="0" fontId="0" fillId="19" borderId="10" xfId="0" applyFill="1" applyBorder="1" applyAlignment="1" applyProtection="1">
      <alignment vertical="center"/>
      <protection locked="0"/>
    </xf>
    <xf numFmtId="0" fontId="89" fillId="20" borderId="101" xfId="0" applyFont="1" applyFill="1" applyBorder="1" applyAlignment="1" applyProtection="1">
      <alignment horizontal="left" vertical="top" wrapText="1"/>
      <protection locked="0"/>
    </xf>
    <xf numFmtId="0" fontId="89" fillId="20" borderId="0" xfId="0" applyFont="1" applyFill="1" applyAlignment="1" applyProtection="1">
      <alignment horizontal="left" vertical="top" wrapText="1"/>
      <protection locked="0"/>
    </xf>
    <xf numFmtId="0" fontId="89" fillId="20" borderId="140" xfId="0" applyFont="1" applyFill="1" applyBorder="1" applyAlignment="1" applyProtection="1">
      <alignment horizontal="left" vertical="top" wrapText="1"/>
      <protection locked="0"/>
    </xf>
    <xf numFmtId="0" fontId="0" fillId="19" borderId="148" xfId="0" applyFill="1" applyBorder="1" applyAlignment="1" applyProtection="1">
      <alignment horizontal="left"/>
      <protection locked="0"/>
    </xf>
    <xf numFmtId="0" fontId="0" fillId="19" borderId="161" xfId="0" applyFill="1" applyBorder="1" applyAlignment="1" applyProtection="1">
      <alignment horizontal="left"/>
      <protection locked="0"/>
    </xf>
    <xf numFmtId="0" fontId="0" fillId="0" borderId="14" xfId="0" applyBorder="1"/>
    <xf numFmtId="0" fontId="0" fillId="0" borderId="14" xfId="0" applyBorder="1" applyAlignment="1">
      <alignment vertical="center"/>
    </xf>
    <xf numFmtId="0" fontId="0" fillId="0" borderId="46" xfId="0" applyBorder="1" applyAlignment="1">
      <alignment horizontal="center" vertical="center"/>
    </xf>
    <xf numFmtId="0" fontId="0" fillId="19" borderId="9" xfId="0" applyFill="1" applyBorder="1" applyAlignment="1" applyProtection="1">
      <alignment vertical="center"/>
      <protection locked="0"/>
    </xf>
    <xf numFmtId="0" fontId="0" fillId="0" borderId="141" xfId="0" applyBorder="1" applyAlignment="1">
      <alignment horizontal="center" vertical="center" shrinkToFit="1"/>
    </xf>
    <xf numFmtId="0" fontId="0" fillId="0" borderId="76" xfId="0" applyBorder="1" applyAlignment="1">
      <alignment horizontal="center" vertical="center" shrinkToFit="1"/>
    </xf>
    <xf numFmtId="0" fontId="0" fillId="0" borderId="151" xfId="0" applyBorder="1" applyAlignment="1">
      <alignment horizontal="center" vertical="center" shrinkToFit="1"/>
    </xf>
    <xf numFmtId="0" fontId="0" fillId="0" borderId="162" xfId="0" applyBorder="1" applyAlignment="1">
      <alignment horizontal="center" vertical="center" shrinkToFit="1"/>
    </xf>
    <xf numFmtId="0" fontId="89" fillId="20" borderId="163" xfId="0" applyFont="1" applyFill="1" applyBorder="1" applyAlignment="1" applyProtection="1">
      <alignment horizontal="left" vertical="top" wrapText="1"/>
      <protection locked="0"/>
    </xf>
    <xf numFmtId="0" fontId="89" fillId="20" borderId="76" xfId="0" applyFont="1" applyFill="1" applyBorder="1" applyAlignment="1" applyProtection="1">
      <alignment horizontal="left" vertical="top" wrapText="1"/>
      <protection locked="0"/>
    </xf>
    <xf numFmtId="0" fontId="89" fillId="20" borderId="142" xfId="0" applyFont="1" applyFill="1" applyBorder="1" applyAlignment="1" applyProtection="1">
      <alignment horizontal="left" vertical="top" wrapText="1"/>
      <protection locked="0"/>
    </xf>
    <xf numFmtId="180" fontId="88" fillId="0" borderId="146" xfId="0" applyNumberFormat="1" applyFont="1" applyBorder="1" applyAlignment="1">
      <alignment horizontal="left" vertical="center"/>
    </xf>
    <xf numFmtId="0" fontId="90" fillId="0" borderId="0" xfId="0" applyFont="1"/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horizontal="left"/>
    </xf>
    <xf numFmtId="0" fontId="90" fillId="0" borderId="35" xfId="0" applyFont="1" applyBorder="1" applyAlignment="1">
      <alignment horizontal="center" vertical="top" wrapText="1"/>
    </xf>
    <xf numFmtId="0" fontId="90" fillId="0" borderId="46" xfId="0" applyFont="1" applyBorder="1" applyAlignment="1">
      <alignment horizontal="center" vertical="top" wrapText="1"/>
    </xf>
    <xf numFmtId="0" fontId="90" fillId="0" borderId="35" xfId="0" applyFont="1" applyBorder="1" applyAlignment="1">
      <alignment horizontal="center" vertical="top" wrapText="1"/>
    </xf>
    <xf numFmtId="0" fontId="90" fillId="0" borderId="0" xfId="0" applyFont="1" applyAlignment="1">
      <alignment horizontal="center" vertical="top" wrapText="1"/>
    </xf>
    <xf numFmtId="0" fontId="0" fillId="0" borderId="35" xfId="0" applyBorder="1"/>
    <xf numFmtId="0" fontId="0" fillId="0" borderId="0" xfId="0" applyAlignment="1">
      <alignment horizontal="right"/>
    </xf>
    <xf numFmtId="0" fontId="91" fillId="0" borderId="0" xfId="0" applyFont="1" applyAlignment="1">
      <alignment horizontal="right"/>
    </xf>
    <xf numFmtId="0" fontId="92" fillId="0" borderId="0" xfId="0" applyFont="1" applyAlignment="1">
      <alignment horizontal="left"/>
    </xf>
    <xf numFmtId="0" fontId="92" fillId="0" borderId="0" xfId="0" applyFont="1" applyAlignment="1">
      <alignment horizontal="right"/>
    </xf>
    <xf numFmtId="0" fontId="93" fillId="0" borderId="0" xfId="0" applyFont="1" applyAlignment="1">
      <alignment horizontal="left" vertical="center" wrapText="1" indent="1"/>
    </xf>
    <xf numFmtId="0" fontId="94" fillId="0" borderId="79" xfId="0" applyFont="1" applyBorder="1" applyAlignment="1">
      <alignment horizontal="left" vertical="center" wrapText="1" indent="1"/>
    </xf>
    <xf numFmtId="0" fontId="94" fillId="0" borderId="3" xfId="0" applyFont="1" applyBorder="1" applyAlignment="1">
      <alignment horizontal="left" vertical="center" wrapText="1" indent="1"/>
    </xf>
    <xf numFmtId="0" fontId="94" fillId="0" borderId="4" xfId="0" applyFont="1" applyBorder="1" applyAlignment="1">
      <alignment horizontal="left" vertical="center" wrapText="1" indent="1"/>
    </xf>
    <xf numFmtId="0" fontId="94" fillId="0" borderId="165" xfId="0" applyFont="1" applyBorder="1" applyAlignment="1">
      <alignment horizontal="left" vertical="center" wrapText="1" indent="1"/>
    </xf>
    <xf numFmtId="0" fontId="94" fillId="0" borderId="18" xfId="0" applyFont="1" applyBorder="1" applyAlignment="1">
      <alignment horizontal="left" vertical="center" wrapText="1" indent="1"/>
    </xf>
    <xf numFmtId="0" fontId="94" fillId="0" borderId="86" xfId="0" applyFont="1" applyBorder="1" applyAlignment="1">
      <alignment horizontal="left" vertical="center" wrapText="1" indent="1"/>
    </xf>
    <xf numFmtId="0" fontId="94" fillId="0" borderId="164" xfId="0" applyFont="1" applyBorder="1" applyAlignment="1">
      <alignment horizontal="left" vertical="center" wrapText="1" indent="1"/>
    </xf>
    <xf numFmtId="0" fontId="94" fillId="0" borderId="7" xfId="0" applyFont="1" applyBorder="1" applyAlignment="1">
      <alignment horizontal="left" vertical="center" wrapText="1" indent="1"/>
    </xf>
    <xf numFmtId="0" fontId="94" fillId="0" borderId="19" xfId="0" applyFont="1" applyBorder="1" applyAlignment="1">
      <alignment horizontal="left" vertical="center" wrapText="1" indent="1"/>
    </xf>
    <xf numFmtId="0" fontId="94" fillId="0" borderId="17" xfId="0" applyFont="1" applyBorder="1" applyAlignment="1">
      <alignment horizontal="left" vertical="center" wrapText="1" indent="1"/>
    </xf>
    <xf numFmtId="0" fontId="94" fillId="0" borderId="12" xfId="0" applyFont="1" applyBorder="1" applyAlignment="1">
      <alignment horizontal="left" vertical="center" wrapText="1" indent="1"/>
    </xf>
    <xf numFmtId="0" fontId="94" fillId="0" borderId="88" xfId="0" applyFont="1" applyBorder="1" applyAlignment="1">
      <alignment horizontal="left" vertical="center" wrapText="1" indent="1"/>
    </xf>
    <xf numFmtId="0" fontId="94" fillId="0" borderId="20" xfId="0" applyFont="1" applyBorder="1" applyAlignment="1">
      <alignment horizontal="left" vertical="center" wrapText="1" indent="1"/>
    </xf>
    <xf numFmtId="0" fontId="94" fillId="0" borderId="9" xfId="0" applyFont="1" applyBorder="1" applyAlignment="1">
      <alignment horizontal="left" vertical="center" wrapText="1" indent="1"/>
    </xf>
    <xf numFmtId="0" fontId="94" fillId="0" borderId="16" xfId="0" applyFont="1" applyBorder="1" applyAlignment="1">
      <alignment horizontal="left" vertical="center" wrapText="1" indent="1"/>
    </xf>
    <xf numFmtId="0" fontId="94" fillId="0" borderId="70" xfId="0" applyFont="1" applyBorder="1" applyAlignment="1">
      <alignment horizontal="left" vertical="center" wrapText="1" indent="1"/>
    </xf>
    <xf numFmtId="0" fontId="94" fillId="0" borderId="15" xfId="0" applyFont="1" applyBorder="1" applyAlignment="1">
      <alignment horizontal="left" vertical="center" wrapText="1" indent="1"/>
    </xf>
    <xf numFmtId="0" fontId="94" fillId="0" borderId="80" xfId="0" applyFont="1" applyBorder="1" applyAlignment="1">
      <alignment horizontal="left" vertical="center" wrapText="1" indent="1"/>
    </xf>
    <xf numFmtId="0" fontId="94" fillId="0" borderId="22" xfId="0" applyFont="1" applyBorder="1" applyAlignment="1">
      <alignment horizontal="left" vertical="center" wrapText="1" indent="1"/>
    </xf>
    <xf numFmtId="0" fontId="94" fillId="0" borderId="21" xfId="0" applyFont="1" applyBorder="1" applyAlignment="1">
      <alignment horizontal="left" vertical="center" wrapText="1" indent="1"/>
    </xf>
    <xf numFmtId="0" fontId="94" fillId="0" borderId="90" xfId="0" applyFont="1" applyBorder="1" applyAlignment="1">
      <alignment horizontal="left" vertical="center" wrapText="1" indent="1"/>
    </xf>
    <xf numFmtId="0" fontId="83" fillId="0" borderId="20" xfId="0" applyFont="1" applyBorder="1"/>
    <xf numFmtId="0" fontId="83" fillId="0" borderId="9" xfId="0" applyFont="1" applyBorder="1"/>
    <xf numFmtId="0" fontId="83" fillId="0" borderId="16" xfId="0" applyFont="1" applyBorder="1"/>
    <xf numFmtId="0" fontId="83" fillId="0" borderId="70" xfId="0" applyFont="1" applyBorder="1"/>
    <xf numFmtId="0" fontId="83" fillId="0" borderId="15" xfId="0" applyFont="1" applyBorder="1"/>
    <xf numFmtId="0" fontId="83" fillId="0" borderId="80" xfId="0" applyFont="1" applyBorder="1"/>
    <xf numFmtId="0" fontId="86" fillId="0" borderId="0" xfId="0" applyFont="1"/>
    <xf numFmtId="0" fontId="98" fillId="0" borderId="0" xfId="0" applyFont="1" applyAlignment="1">
      <alignment vertical="center"/>
    </xf>
    <xf numFmtId="0" fontId="95" fillId="21" borderId="166" xfId="0" applyFont="1" applyFill="1" applyBorder="1" applyAlignment="1">
      <alignment vertical="center" wrapText="1"/>
    </xf>
    <xf numFmtId="0" fontId="96" fillId="21" borderId="167" xfId="0" applyFont="1" applyFill="1" applyBorder="1" applyAlignment="1">
      <alignment vertical="center" wrapText="1"/>
    </xf>
    <xf numFmtId="0" fontId="97" fillId="22" borderId="168" xfId="0" applyFont="1" applyFill="1" applyBorder="1" applyAlignment="1">
      <alignment vertical="center" wrapText="1"/>
    </xf>
    <xf numFmtId="0" fontId="97" fillId="0" borderId="168" xfId="0" applyFont="1" applyBorder="1" applyAlignment="1">
      <alignment vertical="center" wrapText="1"/>
    </xf>
    <xf numFmtId="0" fontId="97" fillId="0" borderId="36" xfId="0" applyFont="1" applyBorder="1" applyAlignment="1">
      <alignment vertical="center" wrapText="1"/>
    </xf>
    <xf numFmtId="0" fontId="96" fillId="21" borderId="24" xfId="0" applyFont="1" applyFill="1" applyBorder="1" applyAlignment="1">
      <alignment vertical="center" wrapText="1"/>
    </xf>
    <xf numFmtId="0" fontId="96" fillId="21" borderId="169" xfId="0" applyFont="1" applyFill="1" applyBorder="1" applyAlignment="1">
      <alignment vertical="center" wrapText="1"/>
    </xf>
    <xf numFmtId="0" fontId="97" fillId="22" borderId="170" xfId="0" applyFont="1" applyFill="1" applyBorder="1" applyAlignment="1">
      <alignment vertical="center" wrapText="1"/>
    </xf>
    <xf numFmtId="0" fontId="97" fillId="0" borderId="170" xfId="0" applyFont="1" applyBorder="1" applyAlignment="1">
      <alignment vertical="center" wrapText="1"/>
    </xf>
    <xf numFmtId="0" fontId="97" fillId="0" borderId="32" xfId="0" applyFont="1" applyBorder="1" applyAlignment="1">
      <alignment vertical="center" wrapText="1"/>
    </xf>
    <xf numFmtId="0" fontId="95" fillId="22" borderId="171" xfId="0" applyFont="1" applyFill="1" applyBorder="1" applyAlignment="1">
      <alignment vertical="center" wrapText="1"/>
    </xf>
    <xf numFmtId="0" fontId="95" fillId="0" borderId="171" xfId="0" applyFont="1" applyBorder="1" applyAlignment="1">
      <alignment vertical="center" wrapText="1"/>
    </xf>
    <xf numFmtId="0" fontId="95" fillId="0" borderId="31" xfId="0" applyFont="1" applyBorder="1" applyAlignment="1">
      <alignment vertical="center" wrapText="1"/>
    </xf>
    <xf numFmtId="0" fontId="15" fillId="0" borderId="41" xfId="0" applyFont="1" applyBorder="1" applyAlignment="1">
      <alignment horizontal="left" vertical="center"/>
    </xf>
    <xf numFmtId="0" fontId="15" fillId="0" borderId="32" xfId="0" applyFont="1" applyBorder="1" applyAlignment="1">
      <alignment horizontal="left" vertical="center"/>
    </xf>
    <xf numFmtId="0" fontId="15" fillId="0" borderId="45" xfId="0" applyFont="1" applyBorder="1" applyAlignment="1">
      <alignment horizontal="left" vertical="center"/>
    </xf>
    <xf numFmtId="0" fontId="15" fillId="0" borderId="45" xfId="0" applyFont="1" applyBorder="1" applyAlignment="1">
      <alignment horizontal="left" vertical="center"/>
    </xf>
    <xf numFmtId="0" fontId="15" fillId="0" borderId="41" xfId="0" applyFont="1" applyBorder="1" applyAlignment="1">
      <alignment horizontal="left" vertical="center"/>
    </xf>
  </cellXfs>
  <cellStyles count="6">
    <cellStyle name="Currency" xfId="1" builtinId="4"/>
    <cellStyle name="Currency 3 2" xfId="3" xr:uid="{9801ADFF-D11C-47D2-8116-375E60854CFF}"/>
    <cellStyle name="Currency 4" xfId="5" xr:uid="{09AE51C6-2EC7-41BF-BF7A-89A415F8B1AF}"/>
    <cellStyle name="Normal" xfId="0" builtinId="0"/>
    <cellStyle name="Normal 2" xfId="4" xr:uid="{DAEEADAA-8491-4ECA-ABA4-0376EF53E3F0}"/>
    <cellStyle name="Percent" xfId="2" builtinId="5"/>
  </cellStyles>
  <dxfs count="38">
    <dxf>
      <font>
        <color theme="0"/>
      </font>
      <fill>
        <patternFill patternType="none">
          <bgColor auto="1"/>
        </patternFill>
      </fill>
    </dxf>
    <dxf>
      <fill>
        <patternFill>
          <bgColor indexed="10"/>
        </patternFill>
      </fill>
    </dxf>
    <dxf>
      <font>
        <b/>
        <i val="0"/>
        <color rgb="FFFF0000"/>
      </font>
    </dxf>
    <dxf>
      <font>
        <color rgb="FF00B050"/>
      </font>
    </dxf>
    <dxf>
      <font>
        <color theme="0"/>
      </font>
      <fill>
        <patternFill patternType="none">
          <bgColor auto="1"/>
        </patternFill>
      </fill>
    </dxf>
    <dxf>
      <fill>
        <patternFill>
          <bgColor indexed="10"/>
        </patternFill>
      </fill>
    </dxf>
    <dxf>
      <font>
        <b/>
        <i val="0"/>
        <color rgb="FFFF0000"/>
      </font>
    </dxf>
    <dxf>
      <font>
        <color rgb="FF00B050"/>
      </font>
    </dxf>
    <dxf>
      <font>
        <color theme="0"/>
      </font>
      <fill>
        <patternFill patternType="none">
          <bgColor auto="1"/>
        </patternFill>
      </fill>
    </dxf>
    <dxf>
      <fill>
        <patternFill>
          <bgColor indexed="1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indexed="1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indexed="1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indexed="10"/>
        </patternFill>
      </fill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color theme="0"/>
      </font>
      <fill>
        <patternFill patternType="none">
          <bgColor auto="1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ProjectNam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46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CC113C-468B-40F6-B92B-0D1459E92658}"/>
            </a:ext>
          </a:extLst>
        </xdr:cNvPr>
        <xdr:cNvCxnSpPr/>
      </xdr:nvCxnSpPr>
      <xdr:spPr>
        <a:xfrm>
          <a:off x="11132820" y="0"/>
          <a:ext cx="0" cy="2070354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  <a:effectLst>
          <a:outerShdw blurRad="38100" dist="127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PrintsWithSheet="0"/>
  </xdr:twoCellAnchor>
  <xdr:twoCellAnchor>
    <xdr:from>
      <xdr:col>4</xdr:col>
      <xdr:colOff>0</xdr:colOff>
      <xdr:row>5</xdr:row>
      <xdr:rowOff>0</xdr:rowOff>
    </xdr:from>
    <xdr:to>
      <xdr:col>4</xdr:col>
      <xdr:colOff>252000</xdr:colOff>
      <xdr:row>5</xdr:row>
      <xdr:rowOff>257174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7859C7-11F5-4773-9CAF-B21D8C006929}"/>
            </a:ext>
          </a:extLst>
        </xdr:cNvPr>
        <xdr:cNvSpPr txBox="1"/>
      </xdr:nvSpPr>
      <xdr:spPr>
        <a:xfrm>
          <a:off x="8793480" y="2125980"/>
          <a:ext cx="252000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0" bIns="0" rtlCol="0" anchor="ctr" anchorCtr="0"/>
        <a:lstStyle/>
        <a:p>
          <a:endParaRPr lang="en-GB" sz="1200" b="1">
            <a:latin typeface="Georgia" panose="02040502050405020303" pitchFamily="18" charset="0"/>
          </a:endParaRPr>
        </a:p>
      </xdr:txBody>
    </xdr:sp>
    <xdr:clientData/>
  </xdr:twoCellAnchor>
  <xdr:twoCellAnchor>
    <xdr:from>
      <xdr:col>2</xdr:col>
      <xdr:colOff>480390</xdr:colOff>
      <xdr:row>40</xdr:row>
      <xdr:rowOff>0</xdr:rowOff>
    </xdr:from>
    <xdr:to>
      <xdr:col>5</xdr:col>
      <xdr:colOff>0</xdr:colOff>
      <xdr:row>41</xdr:row>
      <xdr:rowOff>0</xdr:rowOff>
    </xdr:to>
    <xdr:sp macro="" textlink="">
      <xdr:nvSpPr>
        <xdr:cNvPr id="4" name="TextBox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C9A9A2-B56D-4FE7-AE9A-23FC75DB9ED6}"/>
            </a:ext>
          </a:extLst>
        </xdr:cNvPr>
        <xdr:cNvSpPr txBox="1"/>
      </xdr:nvSpPr>
      <xdr:spPr>
        <a:xfrm>
          <a:off x="5159070" y="18478500"/>
          <a:ext cx="597375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2</xdr:col>
      <xdr:colOff>2570726</xdr:colOff>
      <xdr:row>43</xdr:row>
      <xdr:rowOff>0</xdr:rowOff>
    </xdr:from>
    <xdr:to>
      <xdr:col>3</xdr:col>
      <xdr:colOff>1932550</xdr:colOff>
      <xdr:row>43</xdr:row>
      <xdr:rowOff>200025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EEB1A54-3169-4A72-ACBD-91095A343F02}"/>
            </a:ext>
          </a:extLst>
        </xdr:cNvPr>
        <xdr:cNvSpPr txBox="1"/>
      </xdr:nvSpPr>
      <xdr:spPr>
        <a:xfrm>
          <a:off x="6738866" y="19537680"/>
          <a:ext cx="1929764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NZ" sz="1000" baseline="0"/>
            <a:t>Approved by</a:t>
          </a:r>
          <a:endParaRPr lang="en-NZ" sz="1000"/>
        </a:p>
      </xdr:txBody>
    </xdr:sp>
    <xdr:clientData/>
  </xdr:twoCellAnchor>
  <xdr:twoCellAnchor>
    <xdr:from>
      <xdr:col>2</xdr:col>
      <xdr:colOff>2571749</xdr:colOff>
      <xdr:row>42</xdr:row>
      <xdr:rowOff>0</xdr:rowOff>
    </xdr:from>
    <xdr:to>
      <xdr:col>3</xdr:col>
      <xdr:colOff>1933573</xdr:colOff>
      <xdr:row>42</xdr:row>
      <xdr:rowOff>176212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3037EDF-4059-4AD3-9D88-F0506B4FD0D5}"/>
            </a:ext>
          </a:extLst>
        </xdr:cNvPr>
        <xdr:cNvSpPr txBox="1"/>
      </xdr:nvSpPr>
      <xdr:spPr>
        <a:xfrm>
          <a:off x="6739889" y="19019520"/>
          <a:ext cx="1929764" cy="176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NZ" sz="1000" baseline="0"/>
            <a:t>Prepared by</a:t>
          </a:r>
          <a:endParaRPr lang="en-NZ" sz="1000"/>
        </a:p>
      </xdr:txBody>
    </xdr:sp>
    <xdr:clientData/>
  </xdr:twoCellAnchor>
  <xdr:twoCellAnchor>
    <xdr:from>
      <xdr:col>2</xdr:col>
      <xdr:colOff>8162</xdr:colOff>
      <xdr:row>43</xdr:row>
      <xdr:rowOff>0</xdr:rowOff>
    </xdr:from>
    <xdr:to>
      <xdr:col>2</xdr:col>
      <xdr:colOff>1564819</xdr:colOff>
      <xdr:row>43</xdr:row>
      <xdr:rowOff>200025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75EA4C5-3F33-46FC-8E3F-B9E6038ED2A0}"/>
            </a:ext>
          </a:extLst>
        </xdr:cNvPr>
        <xdr:cNvSpPr txBox="1"/>
      </xdr:nvSpPr>
      <xdr:spPr>
        <a:xfrm>
          <a:off x="4686842" y="19537680"/>
          <a:ext cx="1556657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NZ" sz="1000"/>
            <a:t>Date</a:t>
          </a:r>
        </a:p>
      </xdr:txBody>
    </xdr:sp>
    <xdr:clientData/>
  </xdr:twoCellAnchor>
  <xdr:twoCellAnchor>
    <xdr:from>
      <xdr:col>2</xdr:col>
      <xdr:colOff>8162</xdr:colOff>
      <xdr:row>42</xdr:row>
      <xdr:rowOff>0</xdr:rowOff>
    </xdr:from>
    <xdr:to>
      <xdr:col>2</xdr:col>
      <xdr:colOff>1564819</xdr:colOff>
      <xdr:row>42</xdr:row>
      <xdr:rowOff>200025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9120D90-26F4-43F6-998D-BCB3DC7D46EE}"/>
            </a:ext>
          </a:extLst>
        </xdr:cNvPr>
        <xdr:cNvSpPr txBox="1"/>
      </xdr:nvSpPr>
      <xdr:spPr>
        <a:xfrm>
          <a:off x="4686842" y="19019520"/>
          <a:ext cx="1556657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NZ" sz="1000"/>
            <a:t>Date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79</xdr:row>
      <xdr:rowOff>28575</xdr:rowOff>
    </xdr:from>
    <xdr:to>
      <xdr:col>12</xdr:col>
      <xdr:colOff>0</xdr:colOff>
      <xdr:row>80</xdr:row>
      <xdr:rowOff>19050</xdr:rowOff>
    </xdr:to>
    <xdr:sp macro="" textlink="">
      <xdr:nvSpPr>
        <xdr:cNvPr id="2" name="Rectangle 43">
          <a:extLst>
            <a:ext uri="{FF2B5EF4-FFF2-40B4-BE49-F238E27FC236}">
              <a16:creationId xmlns:a16="http://schemas.microsoft.com/office/drawing/2014/main" id="{BE6C5AE5-5D8E-4CAF-8591-6CAF0D0CA0D9}"/>
            </a:ext>
          </a:extLst>
        </xdr:cNvPr>
        <xdr:cNvSpPr>
          <a:spLocks noChangeArrowheads="1"/>
        </xdr:cNvSpPr>
      </xdr:nvSpPr>
      <xdr:spPr bwMode="auto">
        <a:xfrm>
          <a:off x="723900" y="18598515"/>
          <a:ext cx="10828020" cy="3714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195"/>
                </a:srgbClr>
              </a:solidFill>
            </a14:hiddenFill>
          </a:ext>
        </a:extLst>
      </xdr:spPr>
    </xdr:sp>
    <xdr:clientData/>
  </xdr:twoCellAnchor>
  <xdr:twoCellAnchor>
    <xdr:from>
      <xdr:col>1</xdr:col>
      <xdr:colOff>232410</xdr:colOff>
      <xdr:row>15</xdr:row>
      <xdr:rowOff>9525</xdr:rowOff>
    </xdr:from>
    <xdr:to>
      <xdr:col>11</xdr:col>
      <xdr:colOff>118110</xdr:colOff>
      <xdr:row>16</xdr:row>
      <xdr:rowOff>9525</xdr:rowOff>
    </xdr:to>
    <xdr:sp macro="" textlink="">
      <xdr:nvSpPr>
        <xdr:cNvPr id="3" name="Rectangle 38">
          <a:extLst>
            <a:ext uri="{FF2B5EF4-FFF2-40B4-BE49-F238E27FC236}">
              <a16:creationId xmlns:a16="http://schemas.microsoft.com/office/drawing/2014/main" id="{975492CF-447A-4162-99EA-073DFCE1D4D5}"/>
            </a:ext>
          </a:extLst>
        </xdr:cNvPr>
        <xdr:cNvSpPr>
          <a:spLocks noChangeArrowheads="1"/>
        </xdr:cNvSpPr>
      </xdr:nvSpPr>
      <xdr:spPr bwMode="auto">
        <a:xfrm>
          <a:off x="842010" y="4848225"/>
          <a:ext cx="1021842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219075</xdr:colOff>
      <xdr:row>17</xdr:row>
      <xdr:rowOff>9525</xdr:rowOff>
    </xdr:from>
    <xdr:to>
      <xdr:col>11</xdr:col>
      <xdr:colOff>95250</xdr:colOff>
      <xdr:row>17</xdr:row>
      <xdr:rowOff>342900</xdr:rowOff>
    </xdr:to>
    <xdr:sp macro="" textlink="">
      <xdr:nvSpPr>
        <xdr:cNvPr id="4" name="Rectangle 39">
          <a:extLst>
            <a:ext uri="{FF2B5EF4-FFF2-40B4-BE49-F238E27FC236}">
              <a16:creationId xmlns:a16="http://schemas.microsoft.com/office/drawing/2014/main" id="{AEEE4500-302D-4DAB-9BCB-CBCE8FDEDCAC}"/>
            </a:ext>
          </a:extLst>
        </xdr:cNvPr>
        <xdr:cNvSpPr>
          <a:spLocks noChangeArrowheads="1"/>
        </xdr:cNvSpPr>
      </xdr:nvSpPr>
      <xdr:spPr bwMode="auto">
        <a:xfrm>
          <a:off x="828675" y="5213985"/>
          <a:ext cx="1020889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E708-F2CC-4B16-9A3B-81E9B14367C7}">
  <dimension ref="B1:F34"/>
  <sheetViews>
    <sheetView tabSelected="1" workbookViewId="0">
      <selection activeCell="F9" sqref="F9"/>
    </sheetView>
  </sheetViews>
  <sheetFormatPr defaultRowHeight="14.4"/>
  <cols>
    <col min="2" max="2" width="46" customWidth="1"/>
    <col min="3" max="3" width="20.5546875" customWidth="1"/>
    <col min="4" max="4" width="18.88671875" customWidth="1"/>
  </cols>
  <sheetData>
    <row r="1" spans="2:6" ht="15" thickBot="1"/>
    <row r="2" spans="2:6">
      <c r="B2" s="1231" t="s">
        <v>110</v>
      </c>
      <c r="C2" s="284"/>
      <c r="D2" s="285"/>
    </row>
    <row r="3" spans="2:6" ht="15" thickBot="1">
      <c r="B3" s="1232"/>
      <c r="C3" s="286"/>
      <c r="D3" s="287"/>
    </row>
    <row r="4" spans="2:6" ht="16.2" thickBot="1">
      <c r="B4" s="1233" t="s">
        <v>111</v>
      </c>
      <c r="C4" s="288"/>
      <c r="D4" s="289"/>
      <c r="F4" t="s">
        <v>112</v>
      </c>
    </row>
    <row r="5" spans="2:6">
      <c r="B5" s="1231" t="s">
        <v>113</v>
      </c>
      <c r="C5" s="284"/>
      <c r="D5" s="285"/>
    </row>
    <row r="6" spans="2:6">
      <c r="B6" s="1234"/>
      <c r="C6" s="290"/>
      <c r="D6" s="291"/>
    </row>
    <row r="7" spans="2:6">
      <c r="B7" s="1234"/>
      <c r="C7" s="292"/>
      <c r="D7" s="293"/>
    </row>
    <row r="8" spans="2:6" ht="15" thickBot="1">
      <c r="B8" s="1232"/>
      <c r="C8" s="286"/>
      <c r="D8" s="287"/>
    </row>
    <row r="9" spans="2:6">
      <c r="B9" s="1231" t="s">
        <v>114</v>
      </c>
      <c r="C9" s="284"/>
      <c r="D9" s="285"/>
    </row>
    <row r="10" spans="2:6" ht="15" thickBot="1">
      <c r="B10" s="1232"/>
      <c r="C10" s="286"/>
      <c r="D10" s="287"/>
    </row>
    <row r="11" spans="2:6" ht="16.2" thickBot="1">
      <c r="B11" s="1235" t="s">
        <v>115</v>
      </c>
      <c r="C11" s="294"/>
      <c r="D11" s="295"/>
    </row>
    <row r="12" spans="2:6">
      <c r="B12" s="1231" t="s">
        <v>116</v>
      </c>
      <c r="C12" s="296"/>
      <c r="D12" s="297"/>
    </row>
    <row r="13" spans="2:6" ht="15" thickBot="1">
      <c r="B13" s="1232"/>
      <c r="C13" s="298"/>
      <c r="D13" s="299"/>
    </row>
    <row r="14" spans="2:6">
      <c r="B14" s="1231" t="s">
        <v>117</v>
      </c>
      <c r="C14" s="284"/>
      <c r="D14" s="285"/>
    </row>
    <row r="15" spans="2:6">
      <c r="B15" s="1234"/>
      <c r="C15" s="290"/>
      <c r="D15" s="291"/>
    </row>
    <row r="16" spans="2:6" ht="15" thickBot="1">
      <c r="B16" s="1234"/>
      <c r="C16" s="300"/>
      <c r="D16" s="301"/>
    </row>
    <row r="17" spans="2:4" ht="15" thickBot="1">
      <c r="B17" s="1232"/>
      <c r="C17" s="302"/>
      <c r="D17" s="303"/>
    </row>
    <row r="18" spans="2:4">
      <c r="B18" s="1231" t="s">
        <v>118</v>
      </c>
      <c r="C18" s="284"/>
      <c r="D18" s="285"/>
    </row>
    <row r="19" spans="2:4">
      <c r="B19" s="1234"/>
      <c r="C19" s="290"/>
      <c r="D19" s="291"/>
    </row>
    <row r="20" spans="2:4">
      <c r="B20" s="1234"/>
      <c r="C20" s="290"/>
      <c r="D20" s="291"/>
    </row>
    <row r="21" spans="2:4">
      <c r="B21" s="1234"/>
      <c r="C21" s="290"/>
      <c r="D21" s="291"/>
    </row>
    <row r="22" spans="2:4">
      <c r="B22" s="1234"/>
      <c r="C22" s="292"/>
      <c r="D22" s="293"/>
    </row>
    <row r="23" spans="2:4" ht="15" thickBot="1">
      <c r="B23" s="1232"/>
      <c r="C23" s="286"/>
      <c r="D23" s="287"/>
    </row>
    <row r="24" spans="2:4">
      <c r="B24" s="1231" t="s">
        <v>119</v>
      </c>
      <c r="C24" s="284"/>
      <c r="D24" s="285"/>
    </row>
    <row r="25" spans="2:4" ht="15" thickBot="1">
      <c r="B25" s="1232"/>
      <c r="C25" s="286"/>
      <c r="D25" s="287"/>
    </row>
    <row r="26" spans="2:4">
      <c r="B26" s="1231" t="s">
        <v>120</v>
      </c>
      <c r="C26" s="284"/>
      <c r="D26" s="285"/>
    </row>
    <row r="27" spans="2:4">
      <c r="B27" s="1234"/>
      <c r="C27" s="290"/>
      <c r="D27" s="291"/>
    </row>
    <row r="28" spans="2:4" ht="15" thickBot="1">
      <c r="B28" s="1232"/>
      <c r="C28" s="286"/>
      <c r="D28" s="287"/>
    </row>
    <row r="29" spans="2:4">
      <c r="B29" s="1231" t="s">
        <v>121</v>
      </c>
      <c r="C29" s="284"/>
      <c r="D29" s="285"/>
    </row>
    <row r="30" spans="2:4" ht="15" thickBot="1">
      <c r="B30" s="1232"/>
      <c r="C30" s="286"/>
      <c r="D30" s="287"/>
    </row>
    <row r="31" spans="2:4">
      <c r="B31" s="1231" t="s">
        <v>122</v>
      </c>
      <c r="C31" s="284"/>
      <c r="D31" s="285"/>
    </row>
    <row r="32" spans="2:4" ht="15" thickBot="1">
      <c r="B32" s="1232"/>
      <c r="C32" s="286"/>
      <c r="D32" s="287"/>
    </row>
    <row r="33" spans="2:4">
      <c r="B33" s="1231" t="s">
        <v>123</v>
      </c>
      <c r="C33" s="284"/>
      <c r="D33" s="285"/>
    </row>
    <row r="34" spans="2:4" ht="15" thickBot="1">
      <c r="B34" s="1232"/>
      <c r="C34" s="286"/>
      <c r="D34" s="287"/>
    </row>
  </sheetData>
  <mergeCells count="44">
    <mergeCell ref="B33:B34"/>
    <mergeCell ref="C33:D33"/>
    <mergeCell ref="C34:D34"/>
    <mergeCell ref="B29:B30"/>
    <mergeCell ref="C29:D29"/>
    <mergeCell ref="C30:D30"/>
    <mergeCell ref="B31:B32"/>
    <mergeCell ref="C31:D31"/>
    <mergeCell ref="C32:D32"/>
    <mergeCell ref="C22:D22"/>
    <mergeCell ref="C23:D23"/>
    <mergeCell ref="B24:B25"/>
    <mergeCell ref="C24:D24"/>
    <mergeCell ref="C25:D25"/>
    <mergeCell ref="B26:B28"/>
    <mergeCell ref="C26:D26"/>
    <mergeCell ref="C27:D27"/>
    <mergeCell ref="C28:D28"/>
    <mergeCell ref="B14:B17"/>
    <mergeCell ref="C14:D14"/>
    <mergeCell ref="C15:D15"/>
    <mergeCell ref="C16:D16"/>
    <mergeCell ref="C17:D17"/>
    <mergeCell ref="B18:B23"/>
    <mergeCell ref="C18:D18"/>
    <mergeCell ref="C19:D19"/>
    <mergeCell ref="C20:D20"/>
    <mergeCell ref="C21:D21"/>
    <mergeCell ref="B9:B10"/>
    <mergeCell ref="C9:D9"/>
    <mergeCell ref="C10:D10"/>
    <mergeCell ref="C11:D11"/>
    <mergeCell ref="B12:B13"/>
    <mergeCell ref="C12:D12"/>
    <mergeCell ref="C13:D13"/>
    <mergeCell ref="B2:B3"/>
    <mergeCell ref="C2:D2"/>
    <mergeCell ref="C3:D3"/>
    <mergeCell ref="C4:D4"/>
    <mergeCell ref="B5:B8"/>
    <mergeCell ref="C5:D5"/>
    <mergeCell ref="C6:D6"/>
    <mergeCell ref="C7:D7"/>
    <mergeCell ref="C8:D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A6B99-9AA3-410B-865A-A21E56CF66BC}">
  <dimension ref="A1:J44"/>
  <sheetViews>
    <sheetView topLeftCell="A17" workbookViewId="0">
      <selection activeCell="M1" sqref="M1"/>
    </sheetView>
  </sheetViews>
  <sheetFormatPr defaultRowHeight="14.4"/>
  <cols>
    <col min="1" max="1" width="10.44140625" customWidth="1"/>
    <col min="2" max="2" width="16.77734375" customWidth="1"/>
    <col min="3" max="3" width="9.77734375" bestFit="1" customWidth="1"/>
    <col min="4" max="4" width="12.21875" customWidth="1"/>
    <col min="5" max="5" width="5.5546875" customWidth="1"/>
    <col min="7" max="7" width="12.44140625" customWidth="1"/>
    <col min="9" max="9" width="12.44140625" customWidth="1"/>
    <col min="10" max="10" width="14.21875" customWidth="1"/>
  </cols>
  <sheetData>
    <row r="1" spans="1:10" ht="15" thickBot="1"/>
    <row r="2" spans="1:10">
      <c r="A2" s="842" t="s">
        <v>423</v>
      </c>
      <c r="B2" s="843"/>
      <c r="C2" s="843"/>
      <c r="D2" s="843"/>
      <c r="E2" s="843"/>
      <c r="F2" s="843"/>
      <c r="G2" s="844"/>
      <c r="H2" s="845" t="s">
        <v>424</v>
      </c>
      <c r="I2" s="843"/>
      <c r="J2" s="846"/>
    </row>
    <row r="3" spans="1:10">
      <c r="A3" s="847" t="s">
        <v>425</v>
      </c>
      <c r="B3" s="13"/>
      <c r="C3" s="848"/>
      <c r="D3" s="13"/>
      <c r="E3" s="13"/>
      <c r="F3" s="13"/>
      <c r="G3" s="849"/>
      <c r="H3" s="850" t="s">
        <v>426</v>
      </c>
      <c r="I3" s="851"/>
      <c r="J3" s="852" t="s">
        <v>427</v>
      </c>
    </row>
    <row r="4" spans="1:10">
      <c r="A4" s="847" t="s">
        <v>428</v>
      </c>
      <c r="B4" s="13"/>
      <c r="C4" s="848"/>
      <c r="D4" s="13"/>
      <c r="E4" s="13"/>
      <c r="F4" s="13"/>
      <c r="G4" s="849"/>
      <c r="H4" s="853" t="s">
        <v>429</v>
      </c>
      <c r="I4" s="854"/>
      <c r="J4" s="855" t="s">
        <v>427</v>
      </c>
    </row>
    <row r="5" spans="1:10">
      <c r="A5" s="856" t="s">
        <v>430</v>
      </c>
      <c r="B5" s="857"/>
      <c r="C5" s="858"/>
      <c r="D5" s="857"/>
      <c r="E5" s="859"/>
      <c r="F5" s="860"/>
      <c r="G5" s="861"/>
      <c r="H5" s="862" t="s">
        <v>431</v>
      </c>
      <c r="I5" s="863"/>
      <c r="J5" s="864"/>
    </row>
    <row r="6" spans="1:10">
      <c r="A6" s="865" t="s">
        <v>432</v>
      </c>
      <c r="B6" s="866"/>
      <c r="C6" s="866"/>
      <c r="D6" s="866"/>
      <c r="E6" s="866"/>
      <c r="F6" s="866"/>
      <c r="G6" s="867"/>
      <c r="H6" s="868" t="s">
        <v>433</v>
      </c>
      <c r="I6" s="866"/>
      <c r="J6" s="869"/>
    </row>
    <row r="7" spans="1:10" ht="16.5" customHeight="1">
      <c r="A7" s="870" t="s">
        <v>434</v>
      </c>
      <c r="B7" s="871"/>
      <c r="C7" s="871"/>
      <c r="D7" s="871"/>
      <c r="E7" s="871"/>
      <c r="F7" s="871"/>
      <c r="G7" s="872"/>
      <c r="H7" s="873"/>
      <c r="I7" s="874"/>
      <c r="J7" s="875"/>
    </row>
    <row r="8" spans="1:10">
      <c r="A8" s="876"/>
      <c r="B8" s="877"/>
      <c r="C8" s="877"/>
      <c r="D8" s="877"/>
      <c r="E8" s="877"/>
      <c r="F8" s="877"/>
      <c r="G8" s="878"/>
      <c r="H8" s="879"/>
      <c r="I8" s="880"/>
      <c r="J8" s="881"/>
    </row>
    <row r="9" spans="1:10">
      <c r="A9" s="876"/>
      <c r="B9" s="877"/>
      <c r="C9" s="877"/>
      <c r="D9" s="877"/>
      <c r="E9" s="877"/>
      <c r="F9" s="877"/>
      <c r="G9" s="878"/>
      <c r="H9" s="879"/>
      <c r="I9" s="880"/>
      <c r="J9" s="881"/>
    </row>
    <row r="10" spans="1:10">
      <c r="A10" s="876"/>
      <c r="B10" s="877"/>
      <c r="C10" s="877"/>
      <c r="D10" s="877"/>
      <c r="E10" s="877"/>
      <c r="F10" s="877"/>
      <c r="G10" s="878"/>
      <c r="H10" s="879"/>
      <c r="I10" s="880"/>
      <c r="J10" s="881"/>
    </row>
    <row r="11" spans="1:10">
      <c r="A11" s="847" t="s">
        <v>435</v>
      </c>
      <c r="B11" s="13"/>
      <c r="C11" s="882"/>
      <c r="D11" s="883"/>
      <c r="E11" s="883"/>
      <c r="F11" s="883"/>
      <c r="G11" s="884"/>
      <c r="H11" s="879"/>
      <c r="I11" s="880"/>
      <c r="J11" s="881"/>
    </row>
    <row r="12" spans="1:10">
      <c r="A12" s="885" t="s">
        <v>436</v>
      </c>
      <c r="B12" s="886"/>
      <c r="C12" s="886"/>
      <c r="D12" s="886"/>
      <c r="E12" s="886"/>
      <c r="F12" s="886"/>
      <c r="G12" s="886"/>
      <c r="H12" s="886"/>
      <c r="I12" s="886"/>
      <c r="J12" s="887"/>
    </row>
    <row r="13" spans="1:10">
      <c r="A13" s="856" t="s">
        <v>437</v>
      </c>
      <c r="B13" s="888"/>
      <c r="C13" s="889"/>
      <c r="D13" s="889"/>
      <c r="E13" s="889"/>
      <c r="F13" s="890" t="s">
        <v>438</v>
      </c>
      <c r="G13" s="891"/>
      <c r="H13" s="890" t="s">
        <v>439</v>
      </c>
      <c r="I13" s="891"/>
      <c r="J13" s="892"/>
    </row>
    <row r="14" spans="1:10">
      <c r="A14" s="856" t="s">
        <v>437</v>
      </c>
      <c r="B14" s="893"/>
      <c r="C14" s="894"/>
      <c r="D14" s="894"/>
      <c r="E14" s="894"/>
      <c r="F14" s="890" t="s">
        <v>438</v>
      </c>
      <c r="G14" s="891"/>
      <c r="H14" s="890" t="s">
        <v>439</v>
      </c>
      <c r="I14" s="895"/>
      <c r="J14" s="892"/>
    </row>
    <row r="15" spans="1:10">
      <c r="A15" s="865" t="s">
        <v>440</v>
      </c>
      <c r="B15" s="866"/>
      <c r="C15" s="866"/>
      <c r="D15" s="866"/>
      <c r="E15" s="866"/>
      <c r="F15" s="866"/>
      <c r="G15" s="866"/>
      <c r="H15" s="886"/>
      <c r="I15" s="886"/>
      <c r="J15" s="869"/>
    </row>
    <row r="16" spans="1:10">
      <c r="A16" s="847" t="s">
        <v>441</v>
      </c>
      <c r="B16" s="13"/>
      <c r="C16" s="896"/>
      <c r="D16" s="897"/>
      <c r="E16" s="897"/>
      <c r="F16" s="898"/>
      <c r="G16" s="899"/>
      <c r="H16" s="900"/>
      <c r="I16" s="901"/>
      <c r="J16" s="902"/>
    </row>
    <row r="17" spans="1:10">
      <c r="A17" s="903"/>
      <c r="B17" s="904" t="s">
        <v>437</v>
      </c>
      <c r="C17" s="905"/>
      <c r="D17" s="905"/>
      <c r="E17" s="906"/>
      <c r="F17" s="907" t="s">
        <v>442</v>
      </c>
      <c r="G17" s="895"/>
      <c r="H17" s="907" t="s">
        <v>443</v>
      </c>
      <c r="I17" s="908"/>
      <c r="J17" s="909"/>
    </row>
    <row r="18" spans="1:10">
      <c r="A18" s="847" t="s">
        <v>444</v>
      </c>
      <c r="B18" s="13"/>
      <c r="C18" s="896"/>
      <c r="D18" s="910"/>
      <c r="E18" s="910"/>
      <c r="F18" s="907" t="s">
        <v>442</v>
      </c>
      <c r="G18" s="911"/>
      <c r="H18" s="911"/>
      <c r="I18" s="912"/>
      <c r="J18" s="913"/>
    </row>
    <row r="19" spans="1:10">
      <c r="A19" s="903"/>
      <c r="B19" s="904" t="s">
        <v>437</v>
      </c>
      <c r="C19" s="905"/>
      <c r="D19" s="905"/>
      <c r="E19" s="906"/>
      <c r="F19" s="907" t="s">
        <v>442</v>
      </c>
      <c r="G19" s="914"/>
      <c r="H19" s="915" t="s">
        <v>443</v>
      </c>
      <c r="I19" s="916"/>
      <c r="J19" s="909"/>
    </row>
    <row r="20" spans="1:10">
      <c r="A20" s="865" t="s">
        <v>445</v>
      </c>
      <c r="B20" s="866"/>
      <c r="C20" s="866"/>
      <c r="D20" s="866"/>
      <c r="E20" s="866"/>
      <c r="F20" s="866"/>
      <c r="G20" s="866"/>
      <c r="H20" s="866"/>
      <c r="I20" s="866"/>
      <c r="J20" s="869"/>
    </row>
    <row r="21" spans="1:10">
      <c r="A21" s="917" t="s">
        <v>446</v>
      </c>
      <c r="B21" s="918"/>
      <c r="C21" s="918"/>
      <c r="D21" s="918"/>
      <c r="E21" s="918"/>
      <c r="F21" s="907"/>
      <c r="G21" s="912"/>
      <c r="H21" s="907"/>
      <c r="I21" s="901"/>
      <c r="J21" s="902"/>
    </row>
    <row r="22" spans="1:10">
      <c r="A22" s="903"/>
      <c r="B22" s="919"/>
      <c r="C22" s="919"/>
      <c r="D22" s="919"/>
      <c r="E22" s="919"/>
      <c r="F22" s="907" t="s">
        <v>442</v>
      </c>
      <c r="G22" s="912"/>
      <c r="H22" s="907" t="s">
        <v>443</v>
      </c>
      <c r="I22" s="916"/>
      <c r="J22" s="909"/>
    </row>
    <row r="23" spans="1:10">
      <c r="A23" s="847" t="s">
        <v>447</v>
      </c>
      <c r="B23" s="13"/>
      <c r="C23" s="896"/>
      <c r="D23" s="910"/>
      <c r="E23" s="910"/>
      <c r="F23" s="907"/>
      <c r="G23" s="912"/>
      <c r="H23" s="907"/>
      <c r="I23" s="920"/>
      <c r="J23" s="913"/>
    </row>
    <row r="24" spans="1:10">
      <c r="A24" s="903"/>
      <c r="B24" s="904" t="s">
        <v>437</v>
      </c>
      <c r="C24" s="921"/>
      <c r="D24" s="906"/>
      <c r="E24" s="906"/>
      <c r="F24" s="907" t="s">
        <v>442</v>
      </c>
      <c r="G24" s="912"/>
      <c r="H24" s="907" t="s">
        <v>443</v>
      </c>
      <c r="I24" s="914"/>
      <c r="J24" s="909"/>
    </row>
    <row r="25" spans="1:10">
      <c r="A25" s="847" t="s">
        <v>448</v>
      </c>
      <c r="B25" s="13"/>
      <c r="C25" s="896"/>
      <c r="D25" s="910"/>
      <c r="E25" s="910"/>
      <c r="F25" s="907"/>
      <c r="G25" s="912"/>
      <c r="H25" s="907"/>
      <c r="I25" s="912"/>
      <c r="J25" s="913"/>
    </row>
    <row r="26" spans="1:10">
      <c r="A26" s="903"/>
      <c r="B26" s="904" t="s">
        <v>437</v>
      </c>
      <c r="C26" s="921"/>
      <c r="D26" s="906"/>
      <c r="E26" s="906"/>
      <c r="F26" s="907" t="s">
        <v>442</v>
      </c>
      <c r="G26" s="912"/>
      <c r="H26" s="907" t="s">
        <v>443</v>
      </c>
      <c r="I26" s="914"/>
      <c r="J26" s="909"/>
    </row>
    <row r="27" spans="1:10">
      <c r="A27" s="847" t="s">
        <v>449</v>
      </c>
      <c r="B27" s="13"/>
      <c r="C27" s="896"/>
      <c r="D27" s="910"/>
      <c r="E27" s="910"/>
      <c r="F27" s="907"/>
      <c r="G27" s="912"/>
      <c r="H27" s="907"/>
      <c r="I27" s="920"/>
      <c r="J27" s="913"/>
    </row>
    <row r="28" spans="1:10">
      <c r="A28" s="903"/>
      <c r="B28" s="904" t="s">
        <v>437</v>
      </c>
      <c r="C28" s="921"/>
      <c r="D28" s="906"/>
      <c r="E28" s="906"/>
      <c r="F28" s="907" t="s">
        <v>442</v>
      </c>
      <c r="G28" s="912"/>
      <c r="H28" s="907" t="s">
        <v>443</v>
      </c>
      <c r="I28" s="922"/>
      <c r="J28" s="909"/>
    </row>
    <row r="29" spans="1:10">
      <c r="A29" s="847" t="s">
        <v>450</v>
      </c>
      <c r="B29" s="13"/>
      <c r="C29" s="896"/>
      <c r="D29" s="910"/>
      <c r="E29" s="910"/>
      <c r="F29" s="907"/>
      <c r="G29" s="912"/>
      <c r="H29" s="907"/>
      <c r="I29" s="920"/>
      <c r="J29" s="913"/>
    </row>
    <row r="30" spans="1:10">
      <c r="A30" s="856"/>
      <c r="B30" s="859" t="s">
        <v>437</v>
      </c>
      <c r="C30" s="857"/>
      <c r="D30" s="857"/>
      <c r="E30" s="857"/>
      <c r="F30" s="907" t="s">
        <v>442</v>
      </c>
      <c r="G30" s="912"/>
      <c r="H30" s="907" t="s">
        <v>443</v>
      </c>
      <c r="I30" s="891"/>
      <c r="J30" s="892"/>
    </row>
    <row r="31" spans="1:10">
      <c r="A31" s="865" t="s">
        <v>451</v>
      </c>
      <c r="B31" s="866"/>
      <c r="C31" s="866"/>
      <c r="D31" s="866"/>
      <c r="E31" s="866"/>
      <c r="F31" s="866"/>
      <c r="G31" s="866"/>
      <c r="H31" s="866"/>
      <c r="I31" s="866"/>
      <c r="J31" s="869"/>
    </row>
    <row r="32" spans="1:10">
      <c r="A32" s="917"/>
      <c r="B32" s="923"/>
      <c r="C32" s="924"/>
      <c r="D32" s="897"/>
      <c r="E32" s="897"/>
      <c r="F32" s="898"/>
      <c r="G32" s="923"/>
      <c r="H32" s="923"/>
      <c r="I32" s="923"/>
      <c r="J32" s="902"/>
    </row>
    <row r="33" spans="1:10">
      <c r="A33" s="847"/>
      <c r="B33" s="896" t="s">
        <v>437</v>
      </c>
      <c r="C33" s="848"/>
      <c r="D33" s="13"/>
      <c r="E33" s="13"/>
      <c r="F33" s="907" t="s">
        <v>452</v>
      </c>
      <c r="G33" s="895"/>
      <c r="H33" s="912"/>
      <c r="I33" s="13"/>
      <c r="J33" s="913"/>
    </row>
    <row r="34" spans="1:10">
      <c r="A34" s="847"/>
      <c r="B34" s="13"/>
      <c r="C34" s="13"/>
      <c r="D34" s="13"/>
      <c r="E34" s="13"/>
      <c r="F34" s="907"/>
      <c r="G34" s="925"/>
      <c r="H34" s="907"/>
      <c r="I34" s="920"/>
      <c r="J34" s="926"/>
    </row>
    <row r="35" spans="1:10">
      <c r="A35" s="927"/>
      <c r="B35" s="13"/>
      <c r="C35" s="895"/>
      <c r="D35" s="13"/>
      <c r="E35" s="13"/>
      <c r="F35" s="907" t="s">
        <v>453</v>
      </c>
      <c r="G35" s="928"/>
      <c r="H35" s="907"/>
      <c r="I35" s="920"/>
      <c r="J35" s="913"/>
    </row>
    <row r="36" spans="1:10">
      <c r="A36" s="929"/>
      <c r="B36" s="857"/>
      <c r="C36" s="891"/>
      <c r="D36" s="857"/>
      <c r="E36" s="857"/>
      <c r="F36" s="890"/>
      <c r="G36" s="930"/>
      <c r="H36" s="890"/>
      <c r="I36" s="931"/>
      <c r="J36" s="892"/>
    </row>
    <row r="37" spans="1:10">
      <c r="A37" s="932" t="s">
        <v>454</v>
      </c>
      <c r="B37" s="866"/>
      <c r="C37" s="866"/>
      <c r="D37" s="866"/>
      <c r="E37" s="866"/>
      <c r="F37" s="866"/>
      <c r="G37" s="866"/>
      <c r="H37" s="866"/>
      <c r="I37" s="866"/>
      <c r="J37" s="869"/>
    </row>
    <row r="38" spans="1:10">
      <c r="A38" s="917" t="s">
        <v>455</v>
      </c>
      <c r="B38" s="933"/>
      <c r="C38" s="898" t="s">
        <v>456</v>
      </c>
      <c r="D38" s="934"/>
      <c r="E38" s="935"/>
      <c r="F38" s="13"/>
      <c r="G38" s="924" t="s">
        <v>457</v>
      </c>
      <c r="H38" s="898" t="s">
        <v>456</v>
      </c>
      <c r="I38" s="936"/>
      <c r="J38" s="902"/>
    </row>
    <row r="39" spans="1:10">
      <c r="A39" s="847" t="s">
        <v>458</v>
      </c>
      <c r="B39" s="933"/>
      <c r="C39" s="907" t="s">
        <v>456</v>
      </c>
      <c r="D39" s="937"/>
      <c r="E39" s="938"/>
      <c r="F39" s="13"/>
      <c r="G39" s="896" t="s">
        <v>459</v>
      </c>
      <c r="H39" s="907" t="s">
        <v>456</v>
      </c>
      <c r="I39" s="939"/>
      <c r="J39" s="940"/>
    </row>
    <row r="40" spans="1:10">
      <c r="A40" s="847" t="s">
        <v>460</v>
      </c>
      <c r="B40" s="941"/>
      <c r="C40" s="907" t="s">
        <v>456</v>
      </c>
      <c r="D40" s="937"/>
      <c r="E40" s="938"/>
      <c r="F40" s="13"/>
      <c r="G40" s="896"/>
      <c r="H40" s="907"/>
      <c r="I40" s="13"/>
      <c r="J40" s="942"/>
    </row>
    <row r="41" spans="1:10">
      <c r="A41" s="943"/>
      <c r="B41" s="944"/>
      <c r="C41" s="944"/>
      <c r="D41" s="13"/>
      <c r="E41" s="13"/>
      <c r="F41" s="13"/>
      <c r="G41" s="13"/>
      <c r="H41" s="945" t="s">
        <v>461</v>
      </c>
      <c r="I41" s="945"/>
      <c r="J41" s="946"/>
    </row>
    <row r="42" spans="1:10">
      <c r="A42" s="847" t="s">
        <v>462</v>
      </c>
      <c r="B42" s="947"/>
      <c r="C42" s="907" t="s">
        <v>456</v>
      </c>
      <c r="D42" s="928"/>
      <c r="E42" s="948"/>
      <c r="F42" s="948"/>
      <c r="G42" s="13"/>
      <c r="H42" s="13"/>
      <c r="I42" s="13"/>
      <c r="J42" s="913"/>
    </row>
    <row r="43" spans="1:10">
      <c r="A43" s="927"/>
      <c r="B43" s="13"/>
      <c r="C43" s="13"/>
      <c r="D43" s="13"/>
      <c r="E43" s="13"/>
      <c r="F43" s="13"/>
      <c r="G43" s="13"/>
      <c r="H43" s="13"/>
      <c r="I43" s="13"/>
      <c r="J43" s="913"/>
    </row>
    <row r="44" spans="1:10" ht="15" thickBot="1">
      <c r="A44" s="949"/>
      <c r="B44" s="950"/>
      <c r="C44" s="950"/>
      <c r="D44" s="950"/>
      <c r="E44" s="950"/>
      <c r="F44" s="950"/>
      <c r="G44" s="950"/>
      <c r="H44" s="950"/>
      <c r="I44" s="950"/>
      <c r="J44" s="951"/>
    </row>
  </sheetData>
  <mergeCells count="19">
    <mergeCell ref="A31:J31"/>
    <mergeCell ref="A37:J37"/>
    <mergeCell ref="H41:J41"/>
    <mergeCell ref="D11:F11"/>
    <mergeCell ref="H11:J11"/>
    <mergeCell ref="A12:J12"/>
    <mergeCell ref="B13:E13"/>
    <mergeCell ref="A15:J15"/>
    <mergeCell ref="A20:J20"/>
    <mergeCell ref="A2:G2"/>
    <mergeCell ref="H2:J2"/>
    <mergeCell ref="I5:J5"/>
    <mergeCell ref="A6:G6"/>
    <mergeCell ref="H6:J6"/>
    <mergeCell ref="A7:G10"/>
    <mergeCell ref="H7:J7"/>
    <mergeCell ref="H8:J8"/>
    <mergeCell ref="H9:J9"/>
    <mergeCell ref="H10:J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214C-46BF-4EF7-99F0-C956A09442E6}">
  <dimension ref="B1:J67"/>
  <sheetViews>
    <sheetView topLeftCell="A44" workbookViewId="0">
      <selection activeCell="K13" sqref="K13"/>
    </sheetView>
  </sheetViews>
  <sheetFormatPr defaultRowHeight="14.4"/>
  <cols>
    <col min="2" max="2" width="23.109375" customWidth="1"/>
    <col min="4" max="4" width="13.5546875" customWidth="1"/>
    <col min="8" max="8" width="5.6640625" customWidth="1"/>
    <col min="10" max="10" width="25.5546875" customWidth="1"/>
  </cols>
  <sheetData>
    <row r="1" spans="2:10" ht="15" thickBot="1"/>
    <row r="2" spans="2:10" ht="24" customHeight="1" thickTop="1" thickBot="1">
      <c r="B2" s="952" t="s">
        <v>126</v>
      </c>
      <c r="C2" s="953"/>
      <c r="D2" s="954"/>
      <c r="E2" s="955"/>
      <c r="F2" s="956" t="s">
        <v>463</v>
      </c>
      <c r="G2" s="957"/>
      <c r="H2" s="958"/>
      <c r="I2" s="954"/>
      <c r="J2" s="959"/>
    </row>
    <row r="3" spans="2:10" ht="15" thickBot="1">
      <c r="B3" s="960" t="s">
        <v>464</v>
      </c>
      <c r="C3" s="961"/>
      <c r="D3" s="962"/>
      <c r="E3" s="963"/>
      <c r="F3" s="964" t="s">
        <v>465</v>
      </c>
      <c r="G3" s="965"/>
      <c r="H3" s="966"/>
      <c r="I3" s="962"/>
      <c r="J3" s="967"/>
    </row>
    <row r="4" spans="2:10" ht="15" thickTop="1"/>
    <row r="6" spans="2:10" ht="15" thickBot="1"/>
    <row r="7" spans="2:10" ht="15" thickTop="1">
      <c r="B7" s="968" t="s">
        <v>466</v>
      </c>
      <c r="C7" s="969"/>
      <c r="D7" s="970"/>
      <c r="E7" s="971" t="s">
        <v>401</v>
      </c>
      <c r="F7" s="972" t="s">
        <v>467</v>
      </c>
      <c r="G7" s="973"/>
      <c r="H7" s="974"/>
      <c r="I7" s="972" t="s">
        <v>468</v>
      </c>
      <c r="J7" s="975"/>
    </row>
    <row r="8" spans="2:10" ht="15" thickBot="1">
      <c r="B8" s="976"/>
      <c r="C8" s="977"/>
      <c r="D8" s="978"/>
      <c r="E8" s="979"/>
      <c r="F8" s="980" t="s">
        <v>469</v>
      </c>
      <c r="G8" s="981"/>
      <c r="H8" s="982"/>
      <c r="I8" s="980"/>
      <c r="J8" s="983"/>
    </row>
    <row r="9" spans="2:10" ht="15" thickBot="1">
      <c r="B9" s="984" t="s">
        <v>470</v>
      </c>
      <c r="C9" s="985"/>
      <c r="D9" s="986"/>
      <c r="E9" s="987" t="s">
        <v>471</v>
      </c>
      <c r="F9" s="988" t="s">
        <v>472</v>
      </c>
      <c r="G9" s="989"/>
      <c r="H9" s="990"/>
      <c r="I9" s="991"/>
      <c r="J9" s="992"/>
    </row>
    <row r="10" spans="2:10" ht="15" thickBot="1">
      <c r="B10" s="984" t="s">
        <v>473</v>
      </c>
      <c r="C10" s="985"/>
      <c r="D10" s="986"/>
      <c r="E10" s="987" t="s">
        <v>471</v>
      </c>
      <c r="F10" s="988" t="s">
        <v>472</v>
      </c>
      <c r="G10" s="989"/>
      <c r="H10" s="990"/>
      <c r="I10" s="991"/>
      <c r="J10" s="992"/>
    </row>
    <row r="11" spans="2:10" ht="15" thickBot="1">
      <c r="B11" s="984" t="s">
        <v>474</v>
      </c>
      <c r="C11" s="985"/>
      <c r="D11" s="986"/>
      <c r="E11" s="987" t="s">
        <v>471</v>
      </c>
      <c r="F11" s="988" t="s">
        <v>472</v>
      </c>
      <c r="G11" s="989"/>
      <c r="H11" s="990"/>
      <c r="I11" s="991"/>
      <c r="J11" s="992"/>
    </row>
    <row r="12" spans="2:10" ht="15" thickBot="1">
      <c r="B12" s="984" t="s">
        <v>475</v>
      </c>
      <c r="C12" s="985"/>
      <c r="D12" s="986"/>
      <c r="E12" s="987" t="s">
        <v>472</v>
      </c>
      <c r="F12" s="993" t="s">
        <v>471</v>
      </c>
      <c r="G12" s="994"/>
      <c r="H12" s="995"/>
      <c r="I12" s="991"/>
      <c r="J12" s="992"/>
    </row>
    <row r="13" spans="2:10" ht="24" customHeight="1" thickBot="1">
      <c r="B13" s="984" t="s">
        <v>476</v>
      </c>
      <c r="C13" s="985"/>
      <c r="D13" s="986"/>
      <c r="E13" s="987" t="s">
        <v>471</v>
      </c>
      <c r="F13" s="993" t="s">
        <v>472</v>
      </c>
      <c r="G13" s="994"/>
      <c r="H13" s="995"/>
      <c r="I13" s="991"/>
      <c r="J13" s="992"/>
    </row>
    <row r="14" spans="2:10" ht="24" customHeight="1" thickBot="1">
      <c r="B14" s="984" t="s">
        <v>477</v>
      </c>
      <c r="C14" s="985"/>
      <c r="D14" s="986"/>
      <c r="E14" s="996" t="s">
        <v>472</v>
      </c>
      <c r="F14" s="993" t="s">
        <v>471</v>
      </c>
      <c r="G14" s="994"/>
      <c r="H14" s="995"/>
      <c r="I14" s="991"/>
      <c r="J14" s="992"/>
    </row>
    <row r="15" spans="2:10" ht="15" thickBot="1">
      <c r="B15" s="984" t="s">
        <v>478</v>
      </c>
      <c r="C15" s="985"/>
      <c r="D15" s="986"/>
      <c r="E15" s="987" t="s">
        <v>471</v>
      </c>
      <c r="F15" s="988" t="s">
        <v>472</v>
      </c>
      <c r="G15" s="989"/>
      <c r="H15" s="990"/>
      <c r="I15" s="991"/>
      <c r="J15" s="992"/>
    </row>
    <row r="16" spans="2:10" ht="15" thickBot="1">
      <c r="B16" s="984" t="s">
        <v>479</v>
      </c>
      <c r="C16" s="985"/>
      <c r="D16" s="986"/>
      <c r="E16" s="996" t="s">
        <v>472</v>
      </c>
      <c r="F16" s="993" t="s">
        <v>471</v>
      </c>
      <c r="G16" s="994"/>
      <c r="H16" s="995"/>
      <c r="I16" s="991"/>
      <c r="J16" s="992"/>
    </row>
    <row r="17" spans="2:10" ht="15" thickBot="1">
      <c r="B17" s="984" t="s">
        <v>480</v>
      </c>
      <c r="C17" s="985"/>
      <c r="D17" s="986"/>
      <c r="E17" s="987" t="s">
        <v>471</v>
      </c>
      <c r="F17" s="988" t="s">
        <v>472</v>
      </c>
      <c r="G17" s="989"/>
      <c r="H17" s="990"/>
      <c r="I17" s="991"/>
      <c r="J17" s="992"/>
    </row>
    <row r="18" spans="2:10">
      <c r="B18" s="997" t="s">
        <v>481</v>
      </c>
      <c r="C18" s="998"/>
      <c r="D18" s="999"/>
      <c r="E18" s="1000" t="s">
        <v>401</v>
      </c>
      <c r="F18" s="1001" t="s">
        <v>467</v>
      </c>
      <c r="G18" s="1002"/>
      <c r="H18" s="1003"/>
      <c r="I18" s="1001" t="s">
        <v>468</v>
      </c>
      <c r="J18" s="1004"/>
    </row>
    <row r="19" spans="2:10" ht="15" thickBot="1">
      <c r="B19" s="1005"/>
      <c r="C19" s="1006"/>
      <c r="D19" s="1007"/>
      <c r="E19" s="979"/>
      <c r="F19" s="980" t="s">
        <v>469</v>
      </c>
      <c r="G19" s="981"/>
      <c r="H19" s="982"/>
      <c r="I19" s="980"/>
      <c r="J19" s="983"/>
    </row>
    <row r="20" spans="2:10" ht="24" customHeight="1" thickBot="1">
      <c r="B20" s="984" t="s">
        <v>482</v>
      </c>
      <c r="C20" s="985"/>
      <c r="D20" s="986"/>
      <c r="E20" s="987" t="s">
        <v>472</v>
      </c>
      <c r="F20" s="993" t="s">
        <v>471</v>
      </c>
      <c r="G20" s="994"/>
      <c r="H20" s="995"/>
      <c r="I20" s="991"/>
      <c r="J20" s="992"/>
    </row>
    <row r="21" spans="2:10" ht="36" customHeight="1" thickBot="1">
      <c r="B21" s="984" t="s">
        <v>483</v>
      </c>
      <c r="C21" s="985"/>
      <c r="D21" s="986"/>
      <c r="E21" s="987" t="s">
        <v>471</v>
      </c>
      <c r="F21" s="993" t="s">
        <v>472</v>
      </c>
      <c r="G21" s="994"/>
      <c r="H21" s="995"/>
      <c r="I21" s="991"/>
      <c r="J21" s="992"/>
    </row>
    <row r="22" spans="2:10" ht="24" customHeight="1" thickBot="1">
      <c r="B22" s="984" t="s">
        <v>484</v>
      </c>
      <c r="C22" s="985"/>
      <c r="D22" s="986"/>
      <c r="E22" s="996" t="s">
        <v>472</v>
      </c>
      <c r="F22" s="993" t="s">
        <v>471</v>
      </c>
      <c r="G22" s="994"/>
      <c r="H22" s="995"/>
      <c r="I22" s="991"/>
      <c r="J22" s="992"/>
    </row>
    <row r="23" spans="2:10" ht="24" customHeight="1" thickBot="1">
      <c r="B23" s="984" t="s">
        <v>485</v>
      </c>
      <c r="C23" s="985"/>
      <c r="D23" s="986"/>
      <c r="E23" s="987" t="s">
        <v>471</v>
      </c>
      <c r="F23" s="988" t="s">
        <v>472</v>
      </c>
      <c r="G23" s="989"/>
      <c r="H23" s="990"/>
      <c r="I23" s="991"/>
      <c r="J23" s="992"/>
    </row>
    <row r="24" spans="2:10" ht="15" thickBot="1">
      <c r="B24" s="984" t="s">
        <v>486</v>
      </c>
      <c r="C24" s="985"/>
      <c r="D24" s="986"/>
      <c r="E24" s="996" t="s">
        <v>472</v>
      </c>
      <c r="F24" s="993" t="s">
        <v>471</v>
      </c>
      <c r="G24" s="994"/>
      <c r="H24" s="995"/>
      <c r="I24" s="991"/>
      <c r="J24" s="992"/>
    </row>
    <row r="25" spans="2:10" ht="15" thickBot="1">
      <c r="B25" s="984" t="s">
        <v>487</v>
      </c>
      <c r="C25" s="985"/>
      <c r="D25" s="986"/>
      <c r="E25" s="987" t="s">
        <v>471</v>
      </c>
      <c r="F25" s="988" t="s">
        <v>472</v>
      </c>
      <c r="G25" s="989"/>
      <c r="H25" s="990"/>
      <c r="I25" s="991"/>
      <c r="J25" s="992"/>
    </row>
    <row r="26" spans="2:10" ht="15" thickBot="1">
      <c r="B26" s="984" t="s">
        <v>488</v>
      </c>
      <c r="C26" s="985"/>
      <c r="D26" s="986"/>
      <c r="E26" s="996" t="s">
        <v>472</v>
      </c>
      <c r="F26" s="993" t="s">
        <v>471</v>
      </c>
      <c r="G26" s="994"/>
      <c r="H26" s="995"/>
      <c r="I26" s="991"/>
      <c r="J26" s="992"/>
    </row>
    <row r="27" spans="2:10" ht="15" thickBot="1">
      <c r="B27" s="1008" t="s">
        <v>489</v>
      </c>
      <c r="C27" s="1009"/>
      <c r="D27" s="1010"/>
      <c r="E27" s="1011" t="s">
        <v>401</v>
      </c>
      <c r="F27" s="1012" t="s">
        <v>490</v>
      </c>
      <c r="G27" s="1013"/>
      <c r="H27" s="1014"/>
      <c r="I27" s="1012" t="s">
        <v>468</v>
      </c>
      <c r="J27" s="1015"/>
    </row>
    <row r="28" spans="2:10" ht="15" thickBot="1">
      <c r="B28" s="984" t="s">
        <v>491</v>
      </c>
      <c r="C28" s="985"/>
      <c r="D28" s="986"/>
      <c r="E28" s="996" t="s">
        <v>472</v>
      </c>
      <c r="F28" s="993" t="s">
        <v>471</v>
      </c>
      <c r="G28" s="994"/>
      <c r="H28" s="995"/>
      <c r="I28" s="991"/>
      <c r="J28" s="1016"/>
    </row>
    <row r="29" spans="2:10" ht="15" thickBot="1">
      <c r="B29" s="984" t="s">
        <v>492</v>
      </c>
      <c r="C29" s="985"/>
      <c r="D29" s="986"/>
      <c r="E29" s="987" t="s">
        <v>471</v>
      </c>
      <c r="F29" s="988" t="s">
        <v>472</v>
      </c>
      <c r="G29" s="989"/>
      <c r="H29" s="990"/>
      <c r="I29" s="991"/>
      <c r="J29" s="1016"/>
    </row>
    <row r="30" spans="2:10" ht="15" thickBot="1">
      <c r="B30" s="984" t="s">
        <v>493</v>
      </c>
      <c r="C30" s="985"/>
      <c r="D30" s="986"/>
      <c r="E30" s="987" t="s">
        <v>471</v>
      </c>
      <c r="F30" s="988" t="s">
        <v>472</v>
      </c>
      <c r="G30" s="989"/>
      <c r="H30" s="990"/>
      <c r="I30" s="991"/>
      <c r="J30" s="1016"/>
    </row>
    <row r="31" spans="2:10" ht="15" thickBot="1">
      <c r="B31" s="984" t="s">
        <v>494</v>
      </c>
      <c r="C31" s="985"/>
      <c r="D31" s="986"/>
      <c r="E31" s="987" t="s">
        <v>471</v>
      </c>
      <c r="F31" s="988" t="s">
        <v>472</v>
      </c>
      <c r="G31" s="989"/>
      <c r="H31" s="990"/>
      <c r="I31" s="991"/>
      <c r="J31" s="1016"/>
    </row>
    <row r="32" spans="2:10">
      <c r="B32" s="1017" t="s">
        <v>495</v>
      </c>
      <c r="C32" s="1018"/>
      <c r="D32" s="1019"/>
      <c r="E32" s="1020" t="s">
        <v>471</v>
      </c>
      <c r="F32" s="1021" t="s">
        <v>472</v>
      </c>
      <c r="G32" s="1022"/>
      <c r="H32" s="1023"/>
      <c r="I32" s="1024"/>
      <c r="J32" s="1025"/>
    </row>
    <row r="33" spans="2:10" ht="36" customHeight="1" thickBot="1">
      <c r="B33" s="1026" t="s">
        <v>496</v>
      </c>
      <c r="C33" s="1027"/>
      <c r="D33" s="1028"/>
      <c r="E33" s="1029"/>
      <c r="F33" s="1030"/>
      <c r="G33" s="1031"/>
      <c r="H33" s="1032"/>
      <c r="I33" s="1033"/>
      <c r="J33" s="1034"/>
    </row>
    <row r="34" spans="2:10" ht="24" customHeight="1" thickBot="1">
      <c r="B34" s="984" t="s">
        <v>497</v>
      </c>
      <c r="C34" s="985"/>
      <c r="D34" s="986"/>
      <c r="E34" s="987" t="s">
        <v>471</v>
      </c>
      <c r="F34" s="988" t="s">
        <v>472</v>
      </c>
      <c r="G34" s="989"/>
      <c r="H34" s="990"/>
      <c r="I34" s="991"/>
      <c r="J34" s="1016"/>
    </row>
    <row r="35" spans="2:10">
      <c r="B35" s="1017" t="s">
        <v>498</v>
      </c>
      <c r="C35" s="1018"/>
      <c r="D35" s="1019"/>
      <c r="E35" s="1020" t="s">
        <v>471</v>
      </c>
      <c r="F35" s="1021" t="s">
        <v>472</v>
      </c>
      <c r="G35" s="1022"/>
      <c r="H35" s="1023"/>
      <c r="I35" s="1024"/>
      <c r="J35" s="1025"/>
    </row>
    <row r="36" spans="2:10">
      <c r="B36" s="1035"/>
      <c r="C36" s="1036"/>
      <c r="D36" s="1037"/>
      <c r="E36" s="1038"/>
      <c r="F36" s="1039"/>
      <c r="G36" s="1040"/>
      <c r="H36" s="1041"/>
      <c r="I36" s="1042"/>
      <c r="J36" s="1043"/>
    </row>
    <row r="37" spans="2:10" ht="15" thickBot="1">
      <c r="B37" s="1026"/>
      <c r="C37" s="1027"/>
      <c r="D37" s="1028"/>
      <c r="E37" s="1029"/>
      <c r="F37" s="1030"/>
      <c r="G37" s="1031"/>
      <c r="H37" s="1032"/>
      <c r="I37" s="1033"/>
      <c r="J37" s="1034"/>
    </row>
    <row r="38" spans="2:10">
      <c r="B38" s="997" t="s">
        <v>499</v>
      </c>
      <c r="C38" s="998"/>
      <c r="D38" s="999"/>
      <c r="E38" s="1000" t="s">
        <v>401</v>
      </c>
      <c r="F38" s="1001" t="s">
        <v>467</v>
      </c>
      <c r="G38" s="1002"/>
      <c r="H38" s="1003"/>
      <c r="I38" s="1001" t="s">
        <v>468</v>
      </c>
      <c r="J38" s="1004"/>
    </row>
    <row r="39" spans="2:10" ht="15" thickBot="1">
      <c r="B39" s="1005"/>
      <c r="C39" s="1006"/>
      <c r="D39" s="1007"/>
      <c r="E39" s="979"/>
      <c r="F39" s="980" t="s">
        <v>469</v>
      </c>
      <c r="G39" s="981"/>
      <c r="H39" s="982"/>
      <c r="I39" s="980"/>
      <c r="J39" s="983"/>
    </row>
    <row r="40" spans="2:10" ht="15" thickBot="1">
      <c r="B40" s="984" t="s">
        <v>500</v>
      </c>
      <c r="C40" s="985"/>
      <c r="D40" s="986"/>
      <c r="E40" s="996" t="s">
        <v>472</v>
      </c>
      <c r="F40" s="993" t="s">
        <v>471</v>
      </c>
      <c r="G40" s="994"/>
      <c r="H40" s="995"/>
      <c r="I40" s="1044"/>
      <c r="J40" s="1045"/>
    </row>
    <row r="41" spans="2:10" ht="15" thickBot="1">
      <c r="B41" s="984" t="s">
        <v>501</v>
      </c>
      <c r="C41" s="985"/>
      <c r="D41" s="986"/>
      <c r="E41" s="987" t="s">
        <v>471</v>
      </c>
      <c r="F41" s="988" t="s">
        <v>472</v>
      </c>
      <c r="G41" s="989"/>
      <c r="H41" s="990"/>
      <c r="I41" s="1044"/>
      <c r="J41" s="1045"/>
    </row>
    <row r="42" spans="2:10" ht="15" thickBot="1">
      <c r="B42" s="984" t="s">
        <v>502</v>
      </c>
      <c r="C42" s="985"/>
      <c r="D42" s="986"/>
      <c r="E42" s="987" t="s">
        <v>472</v>
      </c>
      <c r="F42" s="993" t="s">
        <v>471</v>
      </c>
      <c r="G42" s="994"/>
      <c r="H42" s="995"/>
      <c r="I42" s="1044"/>
      <c r="J42" s="1045"/>
    </row>
    <row r="43" spans="2:10" ht="15" thickBot="1">
      <c r="B43" s="984" t="s">
        <v>503</v>
      </c>
      <c r="C43" s="985"/>
      <c r="D43" s="986"/>
      <c r="E43" s="996" t="s">
        <v>472</v>
      </c>
      <c r="F43" s="993" t="s">
        <v>471</v>
      </c>
      <c r="G43" s="994"/>
      <c r="H43" s="995"/>
      <c r="I43" s="1044"/>
      <c r="J43" s="1045"/>
    </row>
    <row r="44" spans="2:10">
      <c r="B44" s="1017" t="s">
        <v>504</v>
      </c>
      <c r="C44" s="1018"/>
      <c r="D44" s="1019"/>
      <c r="E44" s="1046" t="s">
        <v>472</v>
      </c>
      <c r="F44" s="1047" t="s">
        <v>471</v>
      </c>
      <c r="G44" s="1048"/>
      <c r="H44" s="1049"/>
      <c r="I44" s="1050"/>
      <c r="J44" s="1051"/>
    </row>
    <row r="45" spans="2:10" ht="24" customHeight="1" thickBot="1">
      <c r="B45" s="1052" t="s">
        <v>505</v>
      </c>
      <c r="C45" s="1053"/>
      <c r="D45" s="1054"/>
      <c r="E45" s="1055"/>
      <c r="F45" s="1056"/>
      <c r="G45" s="1057"/>
      <c r="H45" s="1058"/>
      <c r="I45" s="1059"/>
      <c r="J45" s="1060"/>
    </row>
    <row r="46" spans="2:10">
      <c r="B46" s="1017" t="s">
        <v>506</v>
      </c>
      <c r="C46" s="1018"/>
      <c r="D46" s="1019"/>
      <c r="E46" s="1020" t="s">
        <v>471</v>
      </c>
      <c r="F46" s="1021" t="s">
        <v>472</v>
      </c>
      <c r="G46" s="1022"/>
      <c r="H46" s="1023"/>
      <c r="I46" s="1050"/>
      <c r="J46" s="1051"/>
    </row>
    <row r="47" spans="2:10" ht="24" customHeight="1" thickBot="1">
      <c r="B47" s="1026" t="s">
        <v>507</v>
      </c>
      <c r="C47" s="1027"/>
      <c r="D47" s="1028"/>
      <c r="E47" s="1029"/>
      <c r="F47" s="1030"/>
      <c r="G47" s="1031"/>
      <c r="H47" s="1032"/>
      <c r="I47" s="1059"/>
      <c r="J47" s="1060"/>
    </row>
    <row r="48" spans="2:10" ht="15" thickBot="1">
      <c r="B48" s="984" t="s">
        <v>508</v>
      </c>
      <c r="C48" s="985"/>
      <c r="D48" s="986"/>
      <c r="E48" s="987" t="s">
        <v>471</v>
      </c>
      <c r="F48" s="988" t="s">
        <v>472</v>
      </c>
      <c r="G48" s="989"/>
      <c r="H48" s="990"/>
      <c r="I48" s="1044"/>
      <c r="J48" s="1045"/>
    </row>
    <row r="49" spans="2:10" ht="15" thickBot="1">
      <c r="B49" s="984" t="s">
        <v>509</v>
      </c>
      <c r="C49" s="985"/>
      <c r="D49" s="986"/>
      <c r="E49" s="996" t="s">
        <v>472</v>
      </c>
      <c r="F49" s="993" t="s">
        <v>471</v>
      </c>
      <c r="G49" s="994"/>
      <c r="H49" s="995"/>
      <c r="I49" s="1044"/>
      <c r="J49" s="1045"/>
    </row>
    <row r="50" spans="2:10" ht="24" customHeight="1" thickBot="1">
      <c r="B50" s="984" t="s">
        <v>510</v>
      </c>
      <c r="C50" s="985"/>
      <c r="D50" s="986"/>
      <c r="E50" s="996" t="s">
        <v>472</v>
      </c>
      <c r="F50" s="993" t="s">
        <v>471</v>
      </c>
      <c r="G50" s="994"/>
      <c r="H50" s="995"/>
      <c r="I50" s="1044"/>
      <c r="J50" s="1045"/>
    </row>
    <row r="51" spans="2:10" ht="15" thickBot="1">
      <c r="B51" s="984" t="s">
        <v>511</v>
      </c>
      <c r="C51" s="985"/>
      <c r="D51" s="986"/>
      <c r="E51" s="996" t="s">
        <v>472</v>
      </c>
      <c r="F51" s="993" t="s">
        <v>471</v>
      </c>
      <c r="G51" s="994"/>
      <c r="H51" s="995"/>
      <c r="I51" s="1044"/>
      <c r="J51" s="1045"/>
    </row>
    <row r="52" spans="2:10" ht="15" thickBot="1">
      <c r="B52" s="984" t="s">
        <v>512</v>
      </c>
      <c r="C52" s="985"/>
      <c r="D52" s="986"/>
      <c r="E52" s="987" t="s">
        <v>471</v>
      </c>
      <c r="F52" s="988" t="s">
        <v>472</v>
      </c>
      <c r="G52" s="989"/>
      <c r="H52" s="990"/>
      <c r="I52" s="1044"/>
      <c r="J52" s="1045"/>
    </row>
    <row r="53" spans="2:10">
      <c r="B53" s="997" t="s">
        <v>24</v>
      </c>
      <c r="C53" s="998"/>
      <c r="D53" s="999"/>
      <c r="E53" s="1000" t="s">
        <v>401</v>
      </c>
      <c r="F53" s="1001" t="s">
        <v>467</v>
      </c>
      <c r="G53" s="1002"/>
      <c r="H53" s="1003"/>
      <c r="I53" s="1001" t="s">
        <v>468</v>
      </c>
      <c r="J53" s="1004"/>
    </row>
    <row r="54" spans="2:10" ht="15" thickBot="1">
      <c r="B54" s="1005"/>
      <c r="C54" s="1006"/>
      <c r="D54" s="1007"/>
      <c r="E54" s="979"/>
      <c r="F54" s="980" t="s">
        <v>469</v>
      </c>
      <c r="G54" s="981"/>
      <c r="H54" s="982"/>
      <c r="I54" s="980"/>
      <c r="J54" s="983"/>
    </row>
    <row r="55" spans="2:10" ht="36" customHeight="1" thickBot="1">
      <c r="B55" s="984" t="s">
        <v>513</v>
      </c>
      <c r="C55" s="985"/>
      <c r="D55" s="986"/>
      <c r="E55" s="987" t="s">
        <v>471</v>
      </c>
      <c r="F55" s="993" t="s">
        <v>472</v>
      </c>
      <c r="G55" s="994"/>
      <c r="H55" s="995"/>
      <c r="I55" s="1044"/>
      <c r="J55" s="1045"/>
    </row>
    <row r="56" spans="2:10" ht="24" customHeight="1" thickBot="1">
      <c r="B56" s="984" t="s">
        <v>514</v>
      </c>
      <c r="C56" s="985"/>
      <c r="D56" s="986"/>
      <c r="E56" s="987" t="s">
        <v>471</v>
      </c>
      <c r="F56" s="988" t="s">
        <v>472</v>
      </c>
      <c r="G56" s="989"/>
      <c r="H56" s="990"/>
      <c r="I56" s="1044"/>
      <c r="J56" s="1045"/>
    </row>
    <row r="57" spans="2:10" ht="15" thickBot="1">
      <c r="B57" s="984" t="s">
        <v>515</v>
      </c>
      <c r="C57" s="985"/>
      <c r="D57" s="986"/>
      <c r="E57" s="987" t="s">
        <v>471</v>
      </c>
      <c r="F57" s="988" t="s">
        <v>472</v>
      </c>
      <c r="G57" s="989"/>
      <c r="H57" s="990"/>
      <c r="I57" s="1044"/>
      <c r="J57" s="1045"/>
    </row>
    <row r="58" spans="2:10" ht="15" thickBot="1">
      <c r="B58" s="1061"/>
      <c r="C58" s="1061"/>
      <c r="D58" s="1061"/>
      <c r="E58" s="1061"/>
      <c r="F58" s="1061"/>
      <c r="G58" s="1062"/>
      <c r="H58" s="1062"/>
      <c r="I58" s="1062"/>
      <c r="J58" s="1062"/>
    </row>
    <row r="59" spans="2:10" ht="15" thickTop="1">
      <c r="B59" s="1063" t="s">
        <v>516</v>
      </c>
      <c r="C59" s="1064"/>
      <c r="D59" s="1064"/>
      <c r="E59" s="1064"/>
      <c r="F59" s="1064"/>
      <c r="G59" s="1064"/>
      <c r="H59" s="1064"/>
      <c r="I59" s="1064"/>
      <c r="J59" s="1065"/>
    </row>
    <row r="60" spans="2:10">
      <c r="B60" s="1066"/>
      <c r="C60" s="1067"/>
      <c r="D60" s="1067"/>
      <c r="E60" s="1067"/>
      <c r="F60" s="1067"/>
      <c r="G60" s="1067"/>
      <c r="H60" s="1067"/>
      <c r="I60" s="1067"/>
      <c r="J60" s="1068"/>
    </row>
    <row r="61" spans="2:10" ht="15" thickBot="1">
      <c r="B61" s="1069"/>
      <c r="C61" s="1070"/>
      <c r="D61" s="1070"/>
      <c r="E61" s="1070"/>
      <c r="F61" s="1070"/>
      <c r="G61" s="1070"/>
      <c r="H61" s="1070"/>
      <c r="I61" s="1070"/>
      <c r="J61" s="1071"/>
    </row>
    <row r="62" spans="2:10" ht="15.6" thickTop="1" thickBot="1">
      <c r="B62" s="1072"/>
      <c r="C62" s="1072"/>
      <c r="D62" s="1072"/>
      <c r="E62" s="1072"/>
      <c r="F62" s="1072"/>
      <c r="G62" s="1073"/>
      <c r="H62" s="1073"/>
      <c r="I62" s="1073"/>
      <c r="J62" s="1073"/>
    </row>
    <row r="63" spans="2:10" ht="15" thickTop="1">
      <c r="B63" s="1074" t="s">
        <v>517</v>
      </c>
      <c r="C63" s="974"/>
      <c r="D63" s="972" t="s">
        <v>518</v>
      </c>
      <c r="E63" s="973"/>
      <c r="F63" s="973"/>
      <c r="G63" s="974"/>
      <c r="H63" s="972" t="s">
        <v>519</v>
      </c>
      <c r="I63" s="974"/>
      <c r="J63" s="1075" t="s">
        <v>520</v>
      </c>
    </row>
    <row r="64" spans="2:10" ht="15" thickBot="1">
      <c r="B64" s="1076"/>
      <c r="C64" s="982"/>
      <c r="D64" s="980"/>
      <c r="E64" s="981"/>
      <c r="F64" s="981"/>
      <c r="G64" s="982"/>
      <c r="H64" s="980"/>
      <c r="I64" s="982"/>
      <c r="J64" s="1077" t="s">
        <v>521</v>
      </c>
    </row>
    <row r="65" spans="2:10" ht="15" thickBot="1">
      <c r="B65" s="1078" t="s">
        <v>7</v>
      </c>
      <c r="C65" s="1079"/>
      <c r="D65" s="1080"/>
      <c r="E65" s="1081"/>
      <c r="F65" s="1081"/>
      <c r="G65" s="1079"/>
      <c r="H65" s="1080"/>
      <c r="I65" s="1079"/>
      <c r="J65" s="1082"/>
    </row>
    <row r="66" spans="2:10" ht="15" thickBot="1">
      <c r="B66" s="1083" t="s">
        <v>522</v>
      </c>
      <c r="C66" s="1084"/>
      <c r="D66" s="1085"/>
      <c r="E66" s="1086"/>
      <c r="F66" s="1086"/>
      <c r="G66" s="1084"/>
      <c r="H66" s="1085"/>
      <c r="I66" s="1084"/>
      <c r="J66" s="1087"/>
    </row>
    <row r="67" spans="2:10" ht="15" thickTop="1"/>
  </sheetData>
  <mergeCells count="161">
    <mergeCell ref="B65:C65"/>
    <mergeCell ref="D65:G65"/>
    <mergeCell ref="H65:I65"/>
    <mergeCell ref="B66:C66"/>
    <mergeCell ref="D66:G66"/>
    <mergeCell ref="H66:I66"/>
    <mergeCell ref="B58:F58"/>
    <mergeCell ref="G58:J58"/>
    <mergeCell ref="B59:J61"/>
    <mergeCell ref="B62:F62"/>
    <mergeCell ref="G62:J62"/>
    <mergeCell ref="B63:C64"/>
    <mergeCell ref="D63:G64"/>
    <mergeCell ref="H63:I64"/>
    <mergeCell ref="B56:D56"/>
    <mergeCell ref="F56:H56"/>
    <mergeCell ref="I56:J56"/>
    <mergeCell ref="B57:D57"/>
    <mergeCell ref="F57:H57"/>
    <mergeCell ref="I57:J57"/>
    <mergeCell ref="B53:D54"/>
    <mergeCell ref="E53:E54"/>
    <mergeCell ref="F53:H53"/>
    <mergeCell ref="I53:J54"/>
    <mergeCell ref="F54:H54"/>
    <mergeCell ref="B55:D55"/>
    <mergeCell ref="F55:H55"/>
    <mergeCell ref="I55:J55"/>
    <mergeCell ref="B51:D51"/>
    <mergeCell ref="F51:H51"/>
    <mergeCell ref="I51:J51"/>
    <mergeCell ref="B52:D52"/>
    <mergeCell ref="F52:H52"/>
    <mergeCell ref="I52:J52"/>
    <mergeCell ref="B49:D49"/>
    <mergeCell ref="F49:H49"/>
    <mergeCell ref="I49:J49"/>
    <mergeCell ref="B50:D50"/>
    <mergeCell ref="F50:H50"/>
    <mergeCell ref="I50:J50"/>
    <mergeCell ref="B46:D46"/>
    <mergeCell ref="E46:E47"/>
    <mergeCell ref="F46:H47"/>
    <mergeCell ref="I46:J47"/>
    <mergeCell ref="B47:D47"/>
    <mergeCell ref="B48:D48"/>
    <mergeCell ref="F48:H48"/>
    <mergeCell ref="I48:J48"/>
    <mergeCell ref="B43:D43"/>
    <mergeCell ref="F43:H43"/>
    <mergeCell ref="I43:J43"/>
    <mergeCell ref="B44:D44"/>
    <mergeCell ref="E44:E45"/>
    <mergeCell ref="F44:H45"/>
    <mergeCell ref="I44:J45"/>
    <mergeCell ref="B45:D45"/>
    <mergeCell ref="B41:D41"/>
    <mergeCell ref="F41:H41"/>
    <mergeCell ref="I41:J41"/>
    <mergeCell ref="B42:D42"/>
    <mergeCell ref="F42:H42"/>
    <mergeCell ref="I42:J42"/>
    <mergeCell ref="B38:D39"/>
    <mergeCell ref="E38:E39"/>
    <mergeCell ref="F38:H38"/>
    <mergeCell ref="I38:J39"/>
    <mergeCell ref="F39:H39"/>
    <mergeCell ref="B40:D40"/>
    <mergeCell ref="F40:H40"/>
    <mergeCell ref="I40:J40"/>
    <mergeCell ref="B34:D34"/>
    <mergeCell ref="F34:H34"/>
    <mergeCell ref="I34:J34"/>
    <mergeCell ref="B35:D37"/>
    <mergeCell ref="E35:E37"/>
    <mergeCell ref="F35:H37"/>
    <mergeCell ref="I35:J37"/>
    <mergeCell ref="B31:D31"/>
    <mergeCell ref="F31:H31"/>
    <mergeCell ref="I31:J31"/>
    <mergeCell ref="B32:D32"/>
    <mergeCell ref="E32:E33"/>
    <mergeCell ref="F32:H33"/>
    <mergeCell ref="I32:J33"/>
    <mergeCell ref="B33:D33"/>
    <mergeCell ref="B29:D29"/>
    <mergeCell ref="F29:H29"/>
    <mergeCell ref="I29:J29"/>
    <mergeCell ref="B30:D30"/>
    <mergeCell ref="F30:H30"/>
    <mergeCell ref="I30:J30"/>
    <mergeCell ref="B27:D27"/>
    <mergeCell ref="F27:H27"/>
    <mergeCell ref="I27:J27"/>
    <mergeCell ref="B28:D28"/>
    <mergeCell ref="F28:H28"/>
    <mergeCell ref="I28:J28"/>
    <mergeCell ref="B25:D25"/>
    <mergeCell ref="F25:H25"/>
    <mergeCell ref="I25:J25"/>
    <mergeCell ref="B26:D26"/>
    <mergeCell ref="F26:H26"/>
    <mergeCell ref="I26:J26"/>
    <mergeCell ref="B23:D23"/>
    <mergeCell ref="F23:H23"/>
    <mergeCell ref="I23:J23"/>
    <mergeCell ref="B24:D24"/>
    <mergeCell ref="F24:H24"/>
    <mergeCell ref="I24:J24"/>
    <mergeCell ref="B21:D21"/>
    <mergeCell ref="F21:H21"/>
    <mergeCell ref="I21:J21"/>
    <mergeCell ref="B22:D22"/>
    <mergeCell ref="F22:H22"/>
    <mergeCell ref="I22:J22"/>
    <mergeCell ref="B18:D19"/>
    <mergeCell ref="E18:E19"/>
    <mergeCell ref="F18:H18"/>
    <mergeCell ref="I18:J19"/>
    <mergeCell ref="F19:H19"/>
    <mergeCell ref="B20:D20"/>
    <mergeCell ref="F20:H20"/>
    <mergeCell ref="I20:J20"/>
    <mergeCell ref="B16:D16"/>
    <mergeCell ref="F16:H16"/>
    <mergeCell ref="I16:J16"/>
    <mergeCell ref="B17:D17"/>
    <mergeCell ref="F17:H17"/>
    <mergeCell ref="I17:J17"/>
    <mergeCell ref="B14:D14"/>
    <mergeCell ref="F14:H14"/>
    <mergeCell ref="I14:J14"/>
    <mergeCell ref="B15:D15"/>
    <mergeCell ref="F15:H15"/>
    <mergeCell ref="I15:J15"/>
    <mergeCell ref="B12:D12"/>
    <mergeCell ref="F12:H12"/>
    <mergeCell ref="I12:J12"/>
    <mergeCell ref="B13:D13"/>
    <mergeCell ref="F13:H13"/>
    <mergeCell ref="I13:J13"/>
    <mergeCell ref="B10:D10"/>
    <mergeCell ref="F10:H10"/>
    <mergeCell ref="I10:J10"/>
    <mergeCell ref="B11:D11"/>
    <mergeCell ref="F11:H11"/>
    <mergeCell ref="I11:J11"/>
    <mergeCell ref="B7:D8"/>
    <mergeCell ref="E7:E8"/>
    <mergeCell ref="F7:H7"/>
    <mergeCell ref="I7:J8"/>
    <mergeCell ref="F8:H8"/>
    <mergeCell ref="B9:D9"/>
    <mergeCell ref="F9:H9"/>
    <mergeCell ref="I9:J9"/>
    <mergeCell ref="C2:E2"/>
    <mergeCell ref="F2:G2"/>
    <mergeCell ref="H2:J2"/>
    <mergeCell ref="C3:E3"/>
    <mergeCell ref="F3:G3"/>
    <mergeCell ref="H3:J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A8C30-1116-4E80-B118-D7BC96AF70F8}">
  <dimension ref="B1:AO69"/>
  <sheetViews>
    <sheetView topLeftCell="A27" workbookViewId="0">
      <selection activeCell="Q19" sqref="Q19"/>
    </sheetView>
  </sheetViews>
  <sheetFormatPr defaultRowHeight="14.4"/>
  <cols>
    <col min="1" max="1" width="3.33203125" customWidth="1"/>
    <col min="2" max="2" width="10.5546875" customWidth="1"/>
    <col min="3" max="3" width="6.5546875" customWidth="1"/>
    <col min="4" max="4" width="5.109375" customWidth="1"/>
    <col min="5" max="5" width="5.6640625" customWidth="1"/>
    <col min="6" max="6" width="6.77734375" customWidth="1"/>
    <col min="7" max="7" width="3.33203125" customWidth="1"/>
    <col min="10" max="10" width="3.88671875" customWidth="1"/>
    <col min="11" max="11" width="11.33203125" customWidth="1"/>
    <col min="14" max="14" width="7" customWidth="1"/>
    <col min="15" max="15" width="21.5546875" customWidth="1"/>
    <col min="17" max="17" width="11.77734375" style="1089" customWidth="1"/>
    <col min="18" max="18" width="8.88671875" style="910"/>
    <col min="19" max="19" width="9.77734375" style="910" customWidth="1"/>
    <col min="20" max="20" width="8.109375" style="1089" hidden="1" customWidth="1"/>
    <col min="21" max="23" width="8.109375" hidden="1" customWidth="1"/>
    <col min="30" max="30" width="15.33203125" customWidth="1"/>
    <col min="31" max="37" width="11.33203125" customWidth="1"/>
    <col min="38" max="38" width="13" customWidth="1"/>
  </cols>
  <sheetData>
    <row r="1" spans="2:41" ht="21">
      <c r="B1" s="1088" t="s">
        <v>523</v>
      </c>
    </row>
    <row r="2" spans="2:41">
      <c r="B2" s="1090"/>
      <c r="Q2"/>
      <c r="R2"/>
      <c r="S2"/>
      <c r="U2" s="910"/>
      <c r="V2" s="1091" t="e">
        <f>#REF!</f>
        <v>#REF!</v>
      </c>
      <c r="W2" s="1089" t="s">
        <v>524</v>
      </c>
    </row>
    <row r="3" spans="2:41" ht="12" customHeight="1">
      <c r="B3" s="1092" t="s">
        <v>525</v>
      </c>
      <c r="C3" s="1093"/>
      <c r="D3" s="1093"/>
      <c r="E3" s="1093"/>
      <c r="F3" s="1093"/>
      <c r="G3" s="1094"/>
      <c r="H3" s="1095">
        <v>0</v>
      </c>
      <c r="I3" s="1096" t="s">
        <v>526</v>
      </c>
      <c r="J3" s="1097"/>
      <c r="K3" s="1097"/>
      <c r="L3" s="1097"/>
      <c r="M3" s="1097"/>
      <c r="N3" s="1097"/>
      <c r="O3" s="1097"/>
      <c r="Q3"/>
      <c r="R3"/>
      <c r="S3"/>
      <c r="U3" s="910"/>
      <c r="V3" s="1091" t="e">
        <f>#REF!</f>
        <v>#REF!</v>
      </c>
      <c r="W3" s="1098" t="s">
        <v>527</v>
      </c>
      <c r="AC3" s="1099"/>
      <c r="AD3" s="1100"/>
      <c r="AE3" s="1100"/>
      <c r="AF3" s="1100"/>
      <c r="AG3" s="1100"/>
    </row>
    <row r="4" spans="2:41">
      <c r="B4" s="1101" t="s">
        <v>528</v>
      </c>
      <c r="C4" s="1102"/>
      <c r="D4" s="1102"/>
      <c r="E4" s="1102"/>
      <c r="F4" s="1102"/>
      <c r="G4" s="1103"/>
      <c r="H4" s="1104"/>
      <c r="I4" s="1096"/>
      <c r="J4" s="1097"/>
      <c r="K4" s="1097"/>
      <c r="L4" s="1097"/>
      <c r="M4" s="1097"/>
      <c r="N4" s="1097"/>
      <c r="O4" s="1097"/>
      <c r="Q4"/>
      <c r="R4"/>
      <c r="S4"/>
      <c r="U4" s="910"/>
      <c r="V4" s="1091" t="e">
        <f>#REF!</f>
        <v>#REF!</v>
      </c>
      <c r="W4" s="1089" t="s">
        <v>529</v>
      </c>
      <c r="AC4" s="1090"/>
      <c r="AD4" s="1089"/>
      <c r="AE4" s="910"/>
      <c r="AF4" s="910"/>
      <c r="AG4" s="910"/>
    </row>
    <row r="5" spans="2:41" ht="17.25" customHeight="1">
      <c r="Q5"/>
      <c r="R5"/>
      <c r="S5"/>
      <c r="U5" s="910"/>
      <c r="V5" s="1091"/>
      <c r="W5" s="1089"/>
      <c r="AC5" s="1100"/>
      <c r="AD5" s="1100"/>
      <c r="AE5" s="1105"/>
      <c r="AF5" s="1105"/>
      <c r="AG5" s="1105"/>
    </row>
    <row r="6" spans="2:41" ht="19.95" customHeight="1">
      <c r="C6" s="1106"/>
      <c r="D6" s="1106"/>
      <c r="E6" s="1106"/>
      <c r="F6" s="1106"/>
      <c r="G6" s="1107" t="s">
        <v>530</v>
      </c>
      <c r="K6" s="1106"/>
      <c r="L6" s="1106"/>
      <c r="M6" s="1106"/>
      <c r="O6" s="1108" t="str">
        <f>CONCATENATE("Report # ",H3+1)</f>
        <v>Report # 1</v>
      </c>
      <c r="Q6"/>
      <c r="R6"/>
      <c r="S6"/>
      <c r="U6" s="1091"/>
      <c r="V6" s="1091" t="e">
        <f>#REF!</f>
        <v>#REF!</v>
      </c>
      <c r="W6" s="1089" t="s">
        <v>531</v>
      </c>
      <c r="AC6" s="1109"/>
      <c r="AD6" s="1100"/>
      <c r="AE6" s="1105"/>
      <c r="AF6" s="1105"/>
      <c r="AG6" s="1105"/>
    </row>
    <row r="7" spans="2:41" ht="19.95" customHeight="1" thickBot="1">
      <c r="P7" s="1100"/>
      <c r="Q7" s="1100"/>
      <c r="R7" s="1100"/>
      <c r="S7" s="1100"/>
      <c r="T7" s="1098"/>
      <c r="U7" s="1110" t="s">
        <v>532</v>
      </c>
      <c r="V7" s="1110" t="s">
        <v>533</v>
      </c>
      <c r="W7" s="1098"/>
      <c r="X7" s="1100"/>
      <c r="Y7" s="1100"/>
      <c r="Z7" s="1100"/>
      <c r="AA7" s="1100"/>
      <c r="AB7" s="1100"/>
      <c r="AC7" s="1109"/>
      <c r="AD7" s="1100"/>
      <c r="AE7" s="1105"/>
      <c r="AF7" s="1105"/>
      <c r="AG7" s="1105"/>
    </row>
    <row r="8" spans="2:41" ht="19.95" customHeight="1" thickTop="1" thickBot="1">
      <c r="B8" s="1111" t="s">
        <v>534</v>
      </c>
      <c r="C8" s="1112"/>
      <c r="D8" s="1112"/>
      <c r="E8" s="1112"/>
      <c r="F8" s="1112"/>
      <c r="G8" s="1112"/>
      <c r="H8" s="1112"/>
      <c r="I8" s="1113"/>
      <c r="J8" s="1114" t="s">
        <v>535</v>
      </c>
      <c r="K8" s="1115"/>
      <c r="L8" s="1115"/>
      <c r="M8" s="1116"/>
      <c r="N8" s="1117"/>
      <c r="O8" s="1118"/>
      <c r="Q8"/>
      <c r="R8"/>
      <c r="S8"/>
      <c r="T8" s="1119" t="s">
        <v>536</v>
      </c>
      <c r="U8" s="1120">
        <f>IF(G14="yes",1,0)</f>
        <v>0</v>
      </c>
      <c r="V8" s="1121" t="e">
        <f>V2+U8</f>
        <v>#REF!</v>
      </c>
      <c r="W8" s="1089"/>
      <c r="X8" s="13"/>
      <c r="Y8" s="13"/>
      <c r="AC8" s="1109"/>
      <c r="AD8" s="1100"/>
      <c r="AE8" s="1105"/>
      <c r="AF8" s="1105"/>
      <c r="AG8" s="1105"/>
    </row>
    <row r="9" spans="2:41" ht="15" customHeight="1">
      <c r="B9" s="1122" t="s">
        <v>537</v>
      </c>
      <c r="C9" s="1123"/>
      <c r="D9" s="1123"/>
      <c r="E9" s="1123"/>
      <c r="F9" s="1123"/>
      <c r="G9" s="1123"/>
      <c r="H9" s="1123"/>
      <c r="I9" s="1123"/>
      <c r="J9" s="1124" t="s">
        <v>538</v>
      </c>
      <c r="K9" s="1125"/>
      <c r="L9" s="1125"/>
      <c r="M9" s="1123"/>
      <c r="N9" s="1123"/>
      <c r="O9" s="1126"/>
      <c r="Q9"/>
      <c r="R9"/>
      <c r="S9"/>
      <c r="T9" s="1119" t="s">
        <v>539</v>
      </c>
      <c r="U9" s="1127">
        <f>IF(G15="yes",1,0)</f>
        <v>0</v>
      </c>
      <c r="V9" s="1128" t="e">
        <f>IF(V12=1,U9,V3+U9)</f>
        <v>#REF!</v>
      </c>
      <c r="W9" s="1089"/>
      <c r="AC9" s="1109"/>
      <c r="AD9" s="1100"/>
      <c r="AE9" s="1129"/>
      <c r="AF9" s="1129"/>
      <c r="AG9" s="1129"/>
    </row>
    <row r="10" spans="2:41" ht="15" thickBot="1">
      <c r="B10" s="1130" t="s">
        <v>540</v>
      </c>
      <c r="C10" s="1131">
        <v>44030</v>
      </c>
      <c r="D10" s="1131"/>
      <c r="E10" s="1131"/>
      <c r="F10" s="1131"/>
      <c r="G10" s="1131"/>
      <c r="H10" s="1131"/>
      <c r="I10" s="1132"/>
      <c r="J10" s="1133" t="s">
        <v>337</v>
      </c>
      <c r="K10" s="1134"/>
      <c r="L10" s="1135"/>
      <c r="M10" s="1135"/>
      <c r="N10" s="1135"/>
      <c r="O10" s="1136"/>
      <c r="Q10"/>
      <c r="R10"/>
      <c r="S10"/>
      <c r="T10" s="1119" t="s">
        <v>541</v>
      </c>
      <c r="U10" s="1127">
        <f>IF(G16="yes",1,0)</f>
        <v>0</v>
      </c>
      <c r="V10" s="1128" t="e">
        <f>V4+U10</f>
        <v>#REF!</v>
      </c>
      <c r="W10" s="1089"/>
      <c r="AC10" s="1100"/>
      <c r="AD10" s="1100"/>
      <c r="AE10" s="1100"/>
      <c r="AF10" s="1110"/>
      <c r="AG10" s="1098"/>
    </row>
    <row r="11" spans="2:41" ht="12.6" customHeight="1" thickTop="1" thickBot="1">
      <c r="Q11"/>
      <c r="R11"/>
      <c r="S11"/>
      <c r="T11" s="1119" t="s">
        <v>542</v>
      </c>
      <c r="U11" s="1127">
        <f>SUM(U8:U10)</f>
        <v>0</v>
      </c>
      <c r="V11" s="1128"/>
      <c r="W11" s="1089" t="s">
        <v>543</v>
      </c>
      <c r="AC11" s="1100"/>
      <c r="AD11" s="1100"/>
      <c r="AE11" s="1100"/>
      <c r="AF11" s="1110"/>
      <c r="AG11" s="1098"/>
      <c r="AH11" s="1100"/>
    </row>
    <row r="12" spans="2:41" ht="16.5" customHeight="1" thickTop="1" thickBot="1">
      <c r="B12" s="1137" t="s">
        <v>544</v>
      </c>
      <c r="C12" s="1138"/>
      <c r="D12" s="1138"/>
      <c r="E12" s="1138"/>
      <c r="F12" s="1138"/>
      <c r="G12" s="1139"/>
      <c r="H12" s="1140" t="s">
        <v>545</v>
      </c>
      <c r="I12" s="1138"/>
      <c r="J12" s="1138"/>
      <c r="K12" s="1138"/>
      <c r="L12" s="1138"/>
      <c r="M12" s="1138"/>
      <c r="N12" s="1138"/>
      <c r="O12" s="1141"/>
      <c r="Q12"/>
      <c r="R12"/>
      <c r="S12"/>
      <c r="T12" s="1119" t="s">
        <v>546</v>
      </c>
      <c r="U12" s="1142"/>
      <c r="V12" s="1143" t="e">
        <f>IF(U11=0,V6,IF(V6+1&gt;30,1,V6+1))</f>
        <v>#REF!</v>
      </c>
      <c r="W12" s="1089" t="s">
        <v>547</v>
      </c>
      <c r="AC12" s="1100"/>
      <c r="AD12" s="1100"/>
      <c r="AE12" s="1100"/>
      <c r="AF12" s="1110"/>
      <c r="AG12" s="1098"/>
      <c r="AH12" s="910"/>
    </row>
    <row r="13" spans="2:41" s="1100" customFormat="1" ht="15" thickTop="1">
      <c r="B13" s="1144">
        <f>C$10-6</f>
        <v>44024</v>
      </c>
      <c r="C13" s="1145"/>
      <c r="D13" s="1145"/>
      <c r="E13" s="1145"/>
      <c r="F13" s="1145"/>
      <c r="G13" s="1145"/>
      <c r="H13" s="1146"/>
      <c r="I13" s="1146"/>
      <c r="J13" s="1146"/>
      <c r="K13" s="1146"/>
      <c r="L13" s="1146"/>
      <c r="M13" s="1146"/>
      <c r="N13" s="1146"/>
      <c r="O13" s="1147"/>
      <c r="V13" s="1110"/>
      <c r="W13" s="1098"/>
      <c r="AC13" s="1090"/>
      <c r="AD13" s="1089"/>
      <c r="AE13" s="910"/>
      <c r="AF13" s="910"/>
      <c r="AG13" s="910"/>
      <c r="AH13" s="1105"/>
      <c r="AN13"/>
      <c r="AO13"/>
    </row>
    <row r="14" spans="2:41">
      <c r="B14" s="1148" t="s">
        <v>548</v>
      </c>
      <c r="C14" s="1149"/>
      <c r="D14" s="1150" t="s">
        <v>549</v>
      </c>
      <c r="F14" s="923"/>
      <c r="G14" s="1151" t="s">
        <v>550</v>
      </c>
      <c r="H14" s="1152"/>
      <c r="I14" s="1153"/>
      <c r="J14" s="1153"/>
      <c r="K14" s="1153"/>
      <c r="L14" s="1153"/>
      <c r="M14" s="1153"/>
      <c r="N14" s="1153"/>
      <c r="O14" s="1154"/>
      <c r="Q14"/>
      <c r="R14"/>
      <c r="S14"/>
      <c r="T14" s="1119" t="s">
        <v>536</v>
      </c>
      <c r="U14" s="1120">
        <f>IF(G20="yes",1,0)</f>
        <v>0</v>
      </c>
      <c r="V14" s="1121" t="e">
        <f>V8+U14</f>
        <v>#REF!</v>
      </c>
      <c r="W14" s="1089"/>
      <c r="X14" s="13"/>
      <c r="Y14" s="13"/>
      <c r="AC14" s="1100"/>
      <c r="AD14" s="1100"/>
      <c r="AE14" s="1105"/>
      <c r="AF14" s="1105"/>
      <c r="AG14" s="1105"/>
      <c r="AH14" s="1105"/>
    </row>
    <row r="15" spans="2:41">
      <c r="B15" s="1155" t="s">
        <v>551</v>
      </c>
      <c r="C15" s="1156"/>
      <c r="D15" s="1124" t="s">
        <v>552</v>
      </c>
      <c r="E15" s="1125"/>
      <c r="F15" s="1157"/>
      <c r="G15" s="1158" t="s">
        <v>550</v>
      </c>
      <c r="H15" s="1159"/>
      <c r="I15" s="1160"/>
      <c r="J15" s="1160"/>
      <c r="K15" s="1160"/>
      <c r="L15" s="1160"/>
      <c r="M15" s="1160"/>
      <c r="N15" s="1160"/>
      <c r="O15" s="1161"/>
      <c r="Q15"/>
      <c r="R15"/>
      <c r="S15"/>
      <c r="T15" s="1119" t="s">
        <v>539</v>
      </c>
      <c r="U15" s="1127">
        <f>IF(G21="yes",1,0)</f>
        <v>0</v>
      </c>
      <c r="V15" s="1128" t="e">
        <f>IF(V18=1,U15,V9+U15)</f>
        <v>#REF!</v>
      </c>
      <c r="W15" s="1089"/>
      <c r="AC15" s="1109"/>
      <c r="AD15" s="1100"/>
      <c r="AE15" s="1105"/>
      <c r="AF15" s="1105"/>
      <c r="AG15" s="1105"/>
      <c r="AH15" s="1105"/>
    </row>
    <row r="16" spans="2:41">
      <c r="B16" s="1162" t="s">
        <v>553</v>
      </c>
      <c r="C16" s="560"/>
      <c r="D16" s="1124" t="s">
        <v>554</v>
      </c>
      <c r="E16" s="13"/>
      <c r="F16" s="849"/>
      <c r="G16" s="1158" t="s">
        <v>550</v>
      </c>
      <c r="H16" s="1159"/>
      <c r="I16" s="1160"/>
      <c r="J16" s="1160"/>
      <c r="K16" s="1160"/>
      <c r="L16" s="1160"/>
      <c r="M16" s="1160"/>
      <c r="N16" s="1160"/>
      <c r="O16" s="1161"/>
      <c r="Q16"/>
      <c r="R16"/>
      <c r="S16"/>
      <c r="T16" s="1119" t="s">
        <v>541</v>
      </c>
      <c r="U16" s="1127">
        <f>IF(G22="yes",1,0)</f>
        <v>0</v>
      </c>
      <c r="V16" s="1128" t="e">
        <f>V10+U16</f>
        <v>#REF!</v>
      </c>
      <c r="W16" s="1089"/>
      <c r="AC16" s="1109"/>
      <c r="AD16" s="1100"/>
      <c r="AE16" s="1105"/>
      <c r="AF16" s="1105"/>
      <c r="AG16" s="1105"/>
      <c r="AH16" s="1105"/>
    </row>
    <row r="17" spans="2:39">
      <c r="B17" s="1163" t="s">
        <v>555</v>
      </c>
      <c r="C17" s="1164"/>
      <c r="D17" s="1165" t="s">
        <v>556</v>
      </c>
      <c r="E17" s="1166"/>
      <c r="F17" s="1157"/>
      <c r="G17" s="1167" t="s">
        <v>550</v>
      </c>
      <c r="H17" s="1159"/>
      <c r="I17" s="1160"/>
      <c r="J17" s="1160"/>
      <c r="K17" s="1160"/>
      <c r="L17" s="1160"/>
      <c r="M17" s="1160"/>
      <c r="N17" s="1160"/>
      <c r="O17" s="1161"/>
      <c r="Q17"/>
      <c r="R17"/>
      <c r="S17"/>
      <c r="T17" s="1119" t="s">
        <v>542</v>
      </c>
      <c r="U17" s="1127">
        <f>SUM(U14:U16)</f>
        <v>0</v>
      </c>
      <c r="V17" s="1128"/>
      <c r="W17" s="1089"/>
      <c r="AC17" s="1109"/>
      <c r="AD17" s="1100"/>
      <c r="AE17" s="1105"/>
      <c r="AF17" s="1105"/>
      <c r="AG17" s="1105"/>
      <c r="AH17" s="1129"/>
      <c r="AI17" s="1100"/>
      <c r="AJ17" s="1100"/>
      <c r="AK17" s="1100"/>
      <c r="AL17" s="1100"/>
    </row>
    <row r="18" spans="2:39" ht="15" thickBot="1">
      <c r="B18" s="1168"/>
      <c r="C18" s="1169"/>
      <c r="D18" s="1169"/>
      <c r="E18" s="1169"/>
      <c r="F18" s="1170"/>
      <c r="G18" s="1171"/>
      <c r="H18" s="1172"/>
      <c r="I18" s="1173"/>
      <c r="J18" s="1173"/>
      <c r="K18" s="1173"/>
      <c r="L18" s="1173"/>
      <c r="M18" s="1173"/>
      <c r="N18" s="1173"/>
      <c r="O18" s="1174"/>
      <c r="Q18"/>
      <c r="R18"/>
      <c r="S18"/>
      <c r="T18" s="1119" t="s">
        <v>546</v>
      </c>
      <c r="U18" s="1142"/>
      <c r="V18" s="1143" t="e">
        <f>IF(U17=0,V12,IF(V12+1&gt;30,1,V12+1))</f>
        <v>#REF!</v>
      </c>
      <c r="W18" s="1089"/>
      <c r="AC18" s="1109"/>
      <c r="AD18" s="1100"/>
      <c r="AE18" s="1129"/>
      <c r="AF18" s="1129"/>
      <c r="AG18" s="1129"/>
      <c r="AH18" s="1100"/>
      <c r="AI18" s="910"/>
      <c r="AJ18" s="910"/>
      <c r="AK18" s="910"/>
      <c r="AL18" s="910"/>
      <c r="AM18" s="910"/>
    </row>
    <row r="19" spans="2:39" s="1100" customFormat="1" ht="15" thickTop="1">
      <c r="B19" s="1144">
        <f>C$10-5</f>
        <v>44025</v>
      </c>
      <c r="C19" s="1145"/>
      <c r="D19" s="1145"/>
      <c r="E19" s="1145"/>
      <c r="F19" s="1145"/>
      <c r="G19" s="1145"/>
      <c r="H19" s="1146"/>
      <c r="I19" s="1146"/>
      <c r="J19" s="1146"/>
      <c r="K19" s="1146"/>
      <c r="L19" s="1146"/>
      <c r="M19" s="1146"/>
      <c r="N19" s="1146"/>
      <c r="O19" s="1147"/>
      <c r="T19" s="1098"/>
      <c r="U19" s="1110"/>
      <c r="V19" s="1110"/>
      <c r="W19" s="1098"/>
      <c r="AC19"/>
      <c r="AD19"/>
      <c r="AE19"/>
      <c r="AF19"/>
      <c r="AG19"/>
      <c r="AI19" s="1105"/>
      <c r="AJ19" s="1105"/>
      <c r="AK19" s="1105"/>
      <c r="AL19" s="1105"/>
    </row>
    <row r="20" spans="2:39">
      <c r="B20" s="1148" t="s">
        <v>548</v>
      </c>
      <c r="C20" s="1149"/>
      <c r="D20" s="1150" t="s">
        <v>549</v>
      </c>
      <c r="F20" s="923"/>
      <c r="G20" s="1151" t="s">
        <v>550</v>
      </c>
      <c r="H20" s="1152"/>
      <c r="I20" s="1153"/>
      <c r="J20" s="1153"/>
      <c r="K20" s="1153"/>
      <c r="L20" s="1153"/>
      <c r="M20" s="1153"/>
      <c r="N20" s="1153"/>
      <c r="O20" s="1154"/>
      <c r="Q20"/>
      <c r="R20"/>
      <c r="S20"/>
      <c r="T20" s="1119" t="s">
        <v>536</v>
      </c>
      <c r="U20" s="1120">
        <f>IF(G26="yes",1,0)</f>
        <v>0</v>
      </c>
      <c r="V20" s="1121" t="e">
        <f>V14+U20</f>
        <v>#REF!</v>
      </c>
      <c r="W20" s="1089"/>
      <c r="X20" s="13"/>
      <c r="Y20" s="13"/>
      <c r="AH20" s="1100"/>
      <c r="AI20" s="1105"/>
      <c r="AJ20" s="1105"/>
      <c r="AK20" s="1105"/>
      <c r="AL20" s="1105"/>
    </row>
    <row r="21" spans="2:39">
      <c r="B21" s="1155" t="s">
        <v>551</v>
      </c>
      <c r="C21" s="1156"/>
      <c r="D21" s="1124" t="s">
        <v>552</v>
      </c>
      <c r="E21" s="1125"/>
      <c r="F21" s="1157"/>
      <c r="G21" s="1158" t="s">
        <v>550</v>
      </c>
      <c r="H21" s="1159"/>
      <c r="I21" s="1160"/>
      <c r="J21" s="1160"/>
      <c r="K21" s="1160"/>
      <c r="L21" s="1160"/>
      <c r="M21" s="1160"/>
      <c r="N21" s="1160"/>
      <c r="O21" s="1161"/>
      <c r="Q21"/>
      <c r="R21"/>
      <c r="S21"/>
      <c r="T21" s="1119" t="s">
        <v>539</v>
      </c>
      <c r="U21" s="1127">
        <f>IF(G27="yes",1,0)</f>
        <v>0</v>
      </c>
      <c r="V21" s="1128" t="e">
        <f>IF(V24=1,U21,V15+U21)</f>
        <v>#REF!</v>
      </c>
      <c r="W21" s="1089"/>
      <c r="AC21" s="1100"/>
      <c r="AD21" s="1100"/>
      <c r="AE21" s="1100"/>
      <c r="AF21" s="1100"/>
      <c r="AG21" s="1100"/>
      <c r="AH21" s="910"/>
      <c r="AI21" s="1105"/>
      <c r="AJ21" s="1105"/>
      <c r="AK21" s="1105"/>
      <c r="AL21" s="1105"/>
    </row>
    <row r="22" spans="2:39">
      <c r="B22" s="1162" t="s">
        <v>553</v>
      </c>
      <c r="C22" s="560"/>
      <c r="D22" s="1124" t="s">
        <v>554</v>
      </c>
      <c r="E22" s="13"/>
      <c r="F22" s="849"/>
      <c r="G22" s="1158" t="s">
        <v>550</v>
      </c>
      <c r="H22" s="1159"/>
      <c r="I22" s="1160"/>
      <c r="J22" s="1160"/>
      <c r="K22" s="1160"/>
      <c r="L22" s="1160"/>
      <c r="M22" s="1160"/>
      <c r="N22" s="1160"/>
      <c r="O22" s="1161"/>
      <c r="Q22"/>
      <c r="R22"/>
      <c r="S22"/>
      <c r="T22" s="1119" t="s">
        <v>541</v>
      </c>
      <c r="U22" s="1127">
        <f>IF(G28="yes",1,0)</f>
        <v>0</v>
      </c>
      <c r="V22" s="1128" t="e">
        <f>V16+U22</f>
        <v>#REF!</v>
      </c>
      <c r="W22" s="1089"/>
      <c r="AH22" s="1105"/>
      <c r="AI22" s="1105"/>
      <c r="AJ22" s="1105"/>
      <c r="AK22" s="1105"/>
      <c r="AL22" s="1105"/>
    </row>
    <row r="23" spans="2:39">
      <c r="B23" s="1163" t="s">
        <v>555</v>
      </c>
      <c r="C23" s="1164"/>
      <c r="D23" s="1165" t="s">
        <v>556</v>
      </c>
      <c r="E23" s="1166"/>
      <c r="F23" s="1157"/>
      <c r="G23" s="1167" t="s">
        <v>550</v>
      </c>
      <c r="H23" s="1159"/>
      <c r="I23" s="1160"/>
      <c r="J23" s="1160"/>
      <c r="K23" s="1160"/>
      <c r="L23" s="1160"/>
      <c r="M23" s="1160"/>
      <c r="N23" s="1160"/>
      <c r="O23" s="1161"/>
      <c r="Q23"/>
      <c r="R23"/>
      <c r="S23"/>
      <c r="T23" s="1119" t="s">
        <v>542</v>
      </c>
      <c r="U23" s="1127">
        <f>SUM(U20:U22)</f>
        <v>0</v>
      </c>
      <c r="V23" s="1128"/>
      <c r="W23" s="1089"/>
      <c r="AH23" s="1105"/>
      <c r="AI23" s="1129"/>
      <c r="AJ23" s="1129"/>
      <c r="AK23" s="1129"/>
      <c r="AL23" s="1105"/>
    </row>
    <row r="24" spans="2:39" ht="15" thickBot="1">
      <c r="B24" s="1168"/>
      <c r="C24" s="1169"/>
      <c r="D24" s="1169"/>
      <c r="E24" s="1169"/>
      <c r="F24" s="1170"/>
      <c r="G24" s="1171"/>
      <c r="H24" s="1172"/>
      <c r="I24" s="1173"/>
      <c r="J24" s="1173"/>
      <c r="K24" s="1173"/>
      <c r="L24" s="1173"/>
      <c r="M24" s="1173"/>
      <c r="N24" s="1173"/>
      <c r="O24" s="1174"/>
      <c r="Q24"/>
      <c r="R24"/>
      <c r="S24"/>
      <c r="T24" s="1119" t="s">
        <v>546</v>
      </c>
      <c r="U24" s="1142"/>
      <c r="V24" s="1143" t="e">
        <f>IF(U23=0,V18,IF(V18+1&gt;30,1,V18+1))</f>
        <v>#REF!</v>
      </c>
      <c r="W24" s="1089"/>
      <c r="AH24" s="1105"/>
      <c r="AI24" s="1100"/>
      <c r="AJ24" s="1100"/>
      <c r="AK24" s="1100"/>
      <c r="AL24" s="1100"/>
    </row>
    <row r="25" spans="2:39" s="1100" customFormat="1" ht="15" thickTop="1">
      <c r="B25" s="1144">
        <f>C$10-4</f>
        <v>44026</v>
      </c>
      <c r="C25" s="1145"/>
      <c r="D25" s="1145"/>
      <c r="E25" s="1145"/>
      <c r="F25" s="1145"/>
      <c r="G25" s="1145"/>
      <c r="H25" s="1146"/>
      <c r="I25" s="1146"/>
      <c r="J25" s="1146"/>
      <c r="K25" s="1146"/>
      <c r="L25" s="1146"/>
      <c r="M25" s="1146"/>
      <c r="N25" s="1146"/>
      <c r="O25" s="1147"/>
      <c r="T25" s="1098"/>
      <c r="U25" s="1110"/>
      <c r="V25" s="1110"/>
      <c r="W25" s="1098"/>
      <c r="AC25"/>
      <c r="AD25"/>
      <c r="AE25"/>
      <c r="AF25"/>
      <c r="AG25"/>
      <c r="AH25" s="1105"/>
    </row>
    <row r="26" spans="2:39">
      <c r="B26" s="1148" t="s">
        <v>548</v>
      </c>
      <c r="C26" s="1149"/>
      <c r="D26" s="1150" t="s">
        <v>549</v>
      </c>
      <c r="F26" s="923"/>
      <c r="G26" s="1151" t="s">
        <v>550</v>
      </c>
      <c r="H26" s="1152"/>
      <c r="I26" s="1153"/>
      <c r="J26" s="1153"/>
      <c r="K26" s="1153"/>
      <c r="L26" s="1153"/>
      <c r="M26" s="1153"/>
      <c r="N26" s="1153"/>
      <c r="O26" s="1154"/>
      <c r="Q26"/>
      <c r="R26"/>
      <c r="S26"/>
      <c r="T26" s="1119" t="s">
        <v>536</v>
      </c>
      <c r="U26" s="1120">
        <f>IF(G32="yes",1,0)</f>
        <v>0</v>
      </c>
      <c r="V26" s="1121" t="e">
        <f>V20+U26</f>
        <v>#REF!</v>
      </c>
      <c r="W26" s="1089"/>
      <c r="X26" s="13"/>
      <c r="Y26" s="13"/>
      <c r="AH26" s="1129"/>
      <c r="AI26" s="1100"/>
      <c r="AJ26" s="1100"/>
      <c r="AK26" s="1100"/>
      <c r="AL26" s="1100"/>
    </row>
    <row r="27" spans="2:39">
      <c r="B27" s="1155" t="s">
        <v>551</v>
      </c>
      <c r="C27" s="1156"/>
      <c r="D27" s="1124" t="s">
        <v>552</v>
      </c>
      <c r="E27" s="1125"/>
      <c r="F27" s="1157"/>
      <c r="G27" s="1158" t="s">
        <v>550</v>
      </c>
      <c r="H27" s="1159"/>
      <c r="I27" s="1160"/>
      <c r="J27" s="1160"/>
      <c r="K27" s="1160"/>
      <c r="L27" s="1160"/>
      <c r="M27" s="1160"/>
      <c r="N27" s="1160"/>
      <c r="O27" s="1161"/>
      <c r="Q27"/>
      <c r="R27"/>
      <c r="S27"/>
      <c r="T27" s="1119" t="s">
        <v>539</v>
      </c>
      <c r="U27" s="1127">
        <f>IF(G33="yes",1,0)</f>
        <v>0</v>
      </c>
      <c r="V27" s="1128" t="e">
        <f>IF(V30=1,U27,V21+U27)</f>
        <v>#REF!</v>
      </c>
      <c r="W27" s="1089"/>
      <c r="AC27" s="1100"/>
      <c r="AD27" s="1100"/>
      <c r="AE27" s="1100"/>
      <c r="AF27" s="1100"/>
      <c r="AG27" s="1100"/>
      <c r="AI27" s="910"/>
      <c r="AJ27" s="910"/>
      <c r="AK27" s="910"/>
      <c r="AL27" s="910"/>
    </row>
    <row r="28" spans="2:39">
      <c r="B28" s="1162" t="s">
        <v>553</v>
      </c>
      <c r="C28" s="560"/>
      <c r="D28" s="1124" t="s">
        <v>554</v>
      </c>
      <c r="E28" s="13"/>
      <c r="F28" s="849"/>
      <c r="G28" s="1158" t="s">
        <v>550</v>
      </c>
      <c r="H28" s="1159"/>
      <c r="I28" s="1160"/>
      <c r="J28" s="1160"/>
      <c r="K28" s="1160"/>
      <c r="L28" s="1160"/>
      <c r="M28" s="1160"/>
      <c r="N28" s="1160"/>
      <c r="O28" s="1161"/>
      <c r="Q28"/>
      <c r="R28"/>
      <c r="S28"/>
      <c r="T28" s="1119" t="s">
        <v>541</v>
      </c>
      <c r="U28" s="1127">
        <f>IF(G34="yes",1,0)</f>
        <v>0</v>
      </c>
      <c r="V28" s="1128" t="e">
        <f>V22+U28</f>
        <v>#REF!</v>
      </c>
      <c r="W28" s="1089"/>
      <c r="AI28" s="1105"/>
      <c r="AJ28" s="1105"/>
      <c r="AK28" s="1105"/>
      <c r="AL28" s="1105"/>
    </row>
    <row r="29" spans="2:39">
      <c r="B29" s="1163" t="s">
        <v>555</v>
      </c>
      <c r="C29" s="1164"/>
      <c r="D29" s="1165" t="s">
        <v>556</v>
      </c>
      <c r="E29" s="1166"/>
      <c r="F29" s="1157"/>
      <c r="G29" s="1167" t="s">
        <v>550</v>
      </c>
      <c r="H29" s="1159"/>
      <c r="I29" s="1160"/>
      <c r="J29" s="1160"/>
      <c r="K29" s="1160"/>
      <c r="L29" s="1160"/>
      <c r="M29" s="1160"/>
      <c r="N29" s="1160"/>
      <c r="O29" s="1161"/>
      <c r="Q29"/>
      <c r="R29"/>
      <c r="S29"/>
      <c r="T29" s="1119" t="s">
        <v>542</v>
      </c>
      <c r="U29" s="1127">
        <f>SUM(U26:U28)</f>
        <v>0</v>
      </c>
      <c r="V29" s="1128"/>
      <c r="W29" s="1089"/>
      <c r="AH29" s="1100"/>
      <c r="AI29" s="1105"/>
      <c r="AJ29" s="1105"/>
      <c r="AK29" s="1105"/>
      <c r="AL29" s="1105"/>
    </row>
    <row r="30" spans="2:39" ht="15" thickBot="1">
      <c r="B30" s="1168"/>
      <c r="C30" s="1169"/>
      <c r="D30" s="1169"/>
      <c r="E30" s="1169"/>
      <c r="F30" s="1170"/>
      <c r="G30" s="1171"/>
      <c r="H30" s="1172"/>
      <c r="I30" s="1173"/>
      <c r="J30" s="1173"/>
      <c r="K30" s="1173"/>
      <c r="L30" s="1173"/>
      <c r="M30" s="1173"/>
      <c r="N30" s="1173"/>
      <c r="O30" s="1174"/>
      <c r="Q30"/>
      <c r="R30"/>
      <c r="S30"/>
      <c r="T30" s="1119" t="s">
        <v>546</v>
      </c>
      <c r="U30" s="1142"/>
      <c r="V30" s="1143" t="e">
        <f>IF(U29=0,V24,IF(V24+1&gt;30,1,V24+1))</f>
        <v>#REF!</v>
      </c>
      <c r="W30" s="1089"/>
      <c r="AI30" s="1105"/>
      <c r="AJ30" s="1105"/>
      <c r="AK30" s="1105"/>
      <c r="AL30" s="1105"/>
    </row>
    <row r="31" spans="2:39" s="1100" customFormat="1" ht="15" thickTop="1">
      <c r="B31" s="1144">
        <f>C$10-3</f>
        <v>44027</v>
      </c>
      <c r="C31" s="1145"/>
      <c r="D31" s="1145"/>
      <c r="E31" s="1145"/>
      <c r="F31" s="1145"/>
      <c r="G31" s="1175"/>
      <c r="H31" s="1146"/>
      <c r="I31" s="1146"/>
      <c r="J31" s="1146"/>
      <c r="K31" s="1146"/>
      <c r="L31" s="1146"/>
      <c r="M31" s="1146"/>
      <c r="N31" s="1146"/>
      <c r="O31" s="1147"/>
      <c r="T31" s="1098"/>
      <c r="U31" s="1110"/>
      <c r="V31" s="1110"/>
      <c r="W31" s="1098"/>
      <c r="AC31"/>
      <c r="AD31"/>
      <c r="AE31"/>
      <c r="AF31"/>
      <c r="AG31"/>
      <c r="AH31"/>
      <c r="AI31" s="1105"/>
      <c r="AJ31" s="1105"/>
      <c r="AK31" s="1105"/>
      <c r="AL31" s="1105"/>
    </row>
    <row r="32" spans="2:39">
      <c r="B32" s="1148" t="s">
        <v>548</v>
      </c>
      <c r="C32" s="1149"/>
      <c r="D32" s="1150" t="s">
        <v>549</v>
      </c>
      <c r="F32" s="923"/>
      <c r="G32" s="1151" t="s">
        <v>550</v>
      </c>
      <c r="H32" s="1152"/>
      <c r="I32" s="1153"/>
      <c r="J32" s="1153"/>
      <c r="K32" s="1153"/>
      <c r="L32" s="1153"/>
      <c r="M32" s="1153"/>
      <c r="N32" s="1153"/>
      <c r="O32" s="1154"/>
      <c r="Q32"/>
      <c r="R32"/>
      <c r="S32"/>
      <c r="T32" s="1119" t="s">
        <v>536</v>
      </c>
      <c r="U32" s="1120">
        <f>IF(G38="yes",1,0)</f>
        <v>0</v>
      </c>
      <c r="V32" s="1121" t="e">
        <f>V26+U32</f>
        <v>#REF!</v>
      </c>
      <c r="W32" s="1089"/>
      <c r="X32" s="13"/>
      <c r="Y32" s="13"/>
      <c r="AI32" s="1129"/>
      <c r="AJ32" s="1129"/>
      <c r="AK32" s="1129"/>
      <c r="AL32" s="1105"/>
    </row>
    <row r="33" spans="2:38">
      <c r="B33" s="1155" t="s">
        <v>551</v>
      </c>
      <c r="C33" s="1156"/>
      <c r="D33" s="1124" t="s">
        <v>552</v>
      </c>
      <c r="E33" s="1125"/>
      <c r="F33" s="1157"/>
      <c r="G33" s="1158" t="s">
        <v>550</v>
      </c>
      <c r="H33" s="1159"/>
      <c r="I33" s="1160"/>
      <c r="J33" s="1160"/>
      <c r="K33" s="1160"/>
      <c r="L33" s="1160"/>
      <c r="M33" s="1160"/>
      <c r="N33" s="1160"/>
      <c r="O33" s="1161"/>
      <c r="Q33"/>
      <c r="R33"/>
      <c r="S33"/>
      <c r="T33" s="1119" t="s">
        <v>539</v>
      </c>
      <c r="U33" s="1127">
        <f>IF(G39="yes",1,0)</f>
        <v>0</v>
      </c>
      <c r="V33" s="1128" t="e">
        <f>IF(V36=1,U33,V27+U33)</f>
        <v>#REF!</v>
      </c>
      <c r="W33" s="1089"/>
      <c r="AC33" s="1100"/>
      <c r="AD33" s="1100"/>
      <c r="AE33" s="1100"/>
      <c r="AF33" s="1100"/>
      <c r="AG33" s="1100"/>
    </row>
    <row r="34" spans="2:38">
      <c r="B34" s="1162" t="s">
        <v>553</v>
      </c>
      <c r="C34" s="560"/>
      <c r="D34" s="1124" t="s">
        <v>554</v>
      </c>
      <c r="E34" s="13"/>
      <c r="F34" s="849"/>
      <c r="G34" s="1158" t="s">
        <v>550</v>
      </c>
      <c r="H34" s="1159"/>
      <c r="I34" s="1160"/>
      <c r="J34" s="1160"/>
      <c r="K34" s="1160"/>
      <c r="L34" s="1160"/>
      <c r="M34" s="1160"/>
      <c r="N34" s="1160"/>
      <c r="O34" s="1161"/>
      <c r="Q34"/>
      <c r="R34"/>
      <c r="S34"/>
      <c r="T34" s="1119" t="s">
        <v>541</v>
      </c>
      <c r="U34" s="1127">
        <f>IF(G40="yes",1,0)</f>
        <v>0</v>
      </c>
      <c r="V34" s="1128" t="e">
        <f>V28+U34</f>
        <v>#REF!</v>
      </c>
      <c r="W34" s="1089"/>
    </row>
    <row r="35" spans="2:38">
      <c r="B35" s="1163" t="s">
        <v>555</v>
      </c>
      <c r="C35" s="1164"/>
      <c r="D35" s="1165" t="s">
        <v>556</v>
      </c>
      <c r="E35" s="1166"/>
      <c r="F35" s="1157"/>
      <c r="G35" s="1167" t="s">
        <v>550</v>
      </c>
      <c r="H35" s="1159"/>
      <c r="I35" s="1160"/>
      <c r="J35" s="1160"/>
      <c r="K35" s="1160"/>
      <c r="L35" s="1160"/>
      <c r="M35" s="1160"/>
      <c r="N35" s="1160"/>
      <c r="O35" s="1161"/>
      <c r="Q35"/>
      <c r="R35"/>
      <c r="S35"/>
      <c r="T35" s="1119" t="s">
        <v>542</v>
      </c>
      <c r="U35" s="1127">
        <f>SUM(U32:U34)</f>
        <v>0</v>
      </c>
      <c r="V35" s="1128"/>
      <c r="W35" s="1089"/>
      <c r="AH35" s="1100"/>
      <c r="AI35" s="1100"/>
      <c r="AJ35" s="1100"/>
      <c r="AK35" s="1100"/>
      <c r="AL35" s="1100"/>
    </row>
    <row r="36" spans="2:38" ht="15" thickBot="1">
      <c r="B36" s="1168"/>
      <c r="C36" s="1169"/>
      <c r="D36" s="1169"/>
      <c r="E36" s="1169"/>
      <c r="F36" s="1170"/>
      <c r="G36" s="1171"/>
      <c r="H36" s="1172"/>
      <c r="I36" s="1173"/>
      <c r="J36" s="1173"/>
      <c r="K36" s="1173"/>
      <c r="L36" s="1173"/>
      <c r="M36" s="1173"/>
      <c r="N36" s="1173"/>
      <c r="O36" s="1174"/>
      <c r="Q36"/>
      <c r="R36"/>
      <c r="S36"/>
      <c r="T36" s="1119" t="s">
        <v>546</v>
      </c>
      <c r="U36" s="1142"/>
      <c r="V36" s="1143" t="e">
        <f>IF(U35=0,V30,IF(V30+1&gt;30,1,V30+1))</f>
        <v>#REF!</v>
      </c>
      <c r="W36" s="1089"/>
    </row>
    <row r="37" spans="2:38" s="1100" customFormat="1" ht="15" thickTop="1">
      <c r="B37" s="1144">
        <f>C$10-2</f>
        <v>44028</v>
      </c>
      <c r="C37" s="1145"/>
      <c r="D37" s="1145"/>
      <c r="E37" s="1145"/>
      <c r="F37" s="1145"/>
      <c r="G37" s="1175"/>
      <c r="H37" s="1146"/>
      <c r="I37" s="1146"/>
      <c r="J37" s="1146"/>
      <c r="K37" s="1146"/>
      <c r="L37" s="1146"/>
      <c r="M37" s="1146"/>
      <c r="N37" s="1146"/>
      <c r="O37" s="1147"/>
      <c r="T37" s="1098"/>
      <c r="U37" s="1110"/>
      <c r="V37" s="1110"/>
      <c r="W37" s="1098"/>
      <c r="AC37"/>
      <c r="AD37"/>
      <c r="AE37"/>
      <c r="AF37"/>
      <c r="AG37"/>
      <c r="AH37"/>
      <c r="AI37"/>
      <c r="AJ37"/>
      <c r="AK37"/>
      <c r="AL37"/>
    </row>
    <row r="38" spans="2:38">
      <c r="B38" s="1148" t="s">
        <v>548</v>
      </c>
      <c r="C38" s="1149"/>
      <c r="D38" s="1150" t="s">
        <v>549</v>
      </c>
      <c r="F38" s="923"/>
      <c r="G38" s="1151" t="s">
        <v>550</v>
      </c>
      <c r="H38" s="1152"/>
      <c r="I38" s="1153"/>
      <c r="J38" s="1153"/>
      <c r="K38" s="1153"/>
      <c r="L38" s="1153"/>
      <c r="M38" s="1153"/>
      <c r="N38" s="1153"/>
      <c r="O38" s="1154"/>
      <c r="Q38"/>
      <c r="R38"/>
      <c r="S38"/>
      <c r="T38" s="1119" t="s">
        <v>536</v>
      </c>
      <c r="U38" s="1120">
        <f>IF(G44="yes",1,0)</f>
        <v>0</v>
      </c>
      <c r="V38" s="1121" t="e">
        <f>V32+U38</f>
        <v>#REF!</v>
      </c>
      <c r="W38" s="1089"/>
      <c r="X38" s="13"/>
      <c r="Y38" s="13"/>
    </row>
    <row r="39" spans="2:38">
      <c r="B39" s="1155" t="s">
        <v>551</v>
      </c>
      <c r="C39" s="1156"/>
      <c r="D39" s="1124" t="s">
        <v>552</v>
      </c>
      <c r="E39" s="1125"/>
      <c r="F39" s="1157"/>
      <c r="G39" s="1158" t="s">
        <v>550</v>
      </c>
      <c r="H39" s="1159"/>
      <c r="I39" s="1160"/>
      <c r="J39" s="1160"/>
      <c r="K39" s="1160"/>
      <c r="L39" s="1160"/>
      <c r="M39" s="1160"/>
      <c r="N39" s="1160"/>
      <c r="O39" s="1161"/>
      <c r="Q39"/>
      <c r="R39"/>
      <c r="S39"/>
      <c r="T39" s="1119" t="s">
        <v>539</v>
      </c>
      <c r="U39" s="1127">
        <f>IF(G45="yes",1,0)</f>
        <v>0</v>
      </c>
      <c r="V39" s="1128" t="e">
        <f>IF(V42=1,U39,V33+U39)</f>
        <v>#REF!</v>
      </c>
      <c r="W39" s="1089"/>
    </row>
    <row r="40" spans="2:38">
      <c r="B40" s="1162" t="s">
        <v>553</v>
      </c>
      <c r="C40" s="560"/>
      <c r="D40" s="1124" t="s">
        <v>554</v>
      </c>
      <c r="E40" s="13"/>
      <c r="F40" s="849"/>
      <c r="G40" s="1158" t="s">
        <v>550</v>
      </c>
      <c r="H40" s="1159"/>
      <c r="I40" s="1160"/>
      <c r="J40" s="1160"/>
      <c r="K40" s="1160"/>
      <c r="L40" s="1160"/>
      <c r="M40" s="1160"/>
      <c r="N40" s="1160"/>
      <c r="O40" s="1161"/>
      <c r="Q40"/>
      <c r="R40"/>
      <c r="S40"/>
      <c r="T40" s="1119" t="s">
        <v>541</v>
      </c>
      <c r="U40" s="1127">
        <f>IF(G46="yes",1,0)</f>
        <v>0</v>
      </c>
      <c r="V40" s="1128" t="e">
        <f>V34+U40</f>
        <v>#REF!</v>
      </c>
      <c r="W40" s="1089"/>
      <c r="AC40" s="1100"/>
      <c r="AD40" s="1100"/>
      <c r="AE40" s="1100"/>
      <c r="AF40" s="1100"/>
      <c r="AG40" s="1100"/>
    </row>
    <row r="41" spans="2:38">
      <c r="B41" s="1163" t="s">
        <v>555</v>
      </c>
      <c r="C41" s="1164"/>
      <c r="D41" s="1165" t="s">
        <v>556</v>
      </c>
      <c r="E41" s="1166"/>
      <c r="F41" s="1157"/>
      <c r="G41" s="1167" t="s">
        <v>550</v>
      </c>
      <c r="H41" s="1159"/>
      <c r="I41" s="1160"/>
      <c r="J41" s="1160"/>
      <c r="K41" s="1160"/>
      <c r="L41" s="1160"/>
      <c r="M41" s="1160"/>
      <c r="N41" s="1160"/>
      <c r="O41" s="1161"/>
      <c r="Q41"/>
      <c r="R41"/>
      <c r="S41"/>
      <c r="T41" s="1119" t="s">
        <v>542</v>
      </c>
      <c r="U41" s="1127">
        <f>SUM(U38:U40)</f>
        <v>0</v>
      </c>
      <c r="V41" s="1128"/>
      <c r="W41" s="1089"/>
      <c r="AC41" s="1100"/>
      <c r="AD41" s="1100"/>
      <c r="AE41" s="1100"/>
      <c r="AF41" s="1100"/>
      <c r="AG41" s="1100"/>
      <c r="AH41" s="1100"/>
      <c r="AI41" s="1100"/>
      <c r="AJ41" s="1100"/>
      <c r="AK41" s="1100"/>
      <c r="AL41" s="1100"/>
    </row>
    <row r="42" spans="2:38" ht="15" thickBot="1">
      <c r="B42" s="1168"/>
      <c r="C42" s="1169"/>
      <c r="D42" s="1169"/>
      <c r="E42" s="1169"/>
      <c r="F42" s="1170"/>
      <c r="G42" s="1171"/>
      <c r="H42" s="1172"/>
      <c r="I42" s="1173"/>
      <c r="J42" s="1173"/>
      <c r="K42" s="1173"/>
      <c r="L42" s="1173"/>
      <c r="M42" s="1173"/>
      <c r="N42" s="1173"/>
      <c r="O42" s="1174"/>
      <c r="Q42"/>
      <c r="R42"/>
      <c r="S42"/>
      <c r="T42" s="1119" t="s">
        <v>546</v>
      </c>
      <c r="U42" s="1142"/>
      <c r="V42" s="1143" t="e">
        <f>IF(U41=0,V36,IF(V36+1&gt;30,1,V36+1))</f>
        <v>#REF!</v>
      </c>
      <c r="W42" s="1089"/>
      <c r="AC42" s="1100"/>
      <c r="AD42" s="1100"/>
      <c r="AE42" s="1100"/>
      <c r="AF42" s="1100"/>
      <c r="AG42" s="1100"/>
    </row>
    <row r="43" spans="2:38" s="1100" customFormat="1" ht="15" thickTop="1">
      <c r="B43" s="1144">
        <f>C$10-1</f>
        <v>44029</v>
      </c>
      <c r="C43" s="1145"/>
      <c r="D43" s="1145"/>
      <c r="E43" s="1145"/>
      <c r="F43" s="1145"/>
      <c r="G43" s="1175"/>
      <c r="H43" s="1146"/>
      <c r="I43" s="1146"/>
      <c r="J43" s="1146"/>
      <c r="K43" s="1146"/>
      <c r="L43" s="1146"/>
      <c r="M43" s="1146"/>
      <c r="N43" s="1146"/>
      <c r="O43" s="1147"/>
      <c r="T43" s="1098"/>
      <c r="U43" s="1110"/>
      <c r="V43" s="1110"/>
      <c r="W43" s="1098"/>
      <c r="AH43"/>
      <c r="AI43"/>
      <c r="AJ43"/>
      <c r="AK43"/>
      <c r="AL43"/>
    </row>
    <row r="44" spans="2:38">
      <c r="B44" s="1148" t="s">
        <v>548</v>
      </c>
      <c r="C44" s="1149"/>
      <c r="D44" s="1150" t="s">
        <v>549</v>
      </c>
      <c r="F44" s="923"/>
      <c r="G44" s="1151" t="s">
        <v>550</v>
      </c>
      <c r="H44" s="1152"/>
      <c r="I44" s="1153"/>
      <c r="J44" s="1153"/>
      <c r="K44" s="1153"/>
      <c r="L44" s="1153"/>
      <c r="M44" s="1153"/>
      <c r="N44" s="1153"/>
      <c r="O44" s="1154"/>
      <c r="Q44"/>
      <c r="R44"/>
      <c r="S44"/>
      <c r="T44" s="1119" t="s">
        <v>536</v>
      </c>
      <c r="U44" s="1120">
        <f>IF(G50="yes",1,0)</f>
        <v>0</v>
      </c>
      <c r="V44" s="1121" t="e">
        <f>V38+U44</f>
        <v>#REF!</v>
      </c>
      <c r="W44" s="1089"/>
      <c r="X44" s="13"/>
      <c r="Y44" s="13"/>
      <c r="AC44" s="1100"/>
      <c r="AD44" s="1100"/>
      <c r="AE44" s="1100"/>
      <c r="AF44" s="1100"/>
      <c r="AG44" s="1100"/>
    </row>
    <row r="45" spans="2:38">
      <c r="B45" s="1155" t="s">
        <v>551</v>
      </c>
      <c r="C45" s="1156"/>
      <c r="D45" s="1124" t="s">
        <v>552</v>
      </c>
      <c r="E45" s="1125"/>
      <c r="F45" s="1157"/>
      <c r="G45" s="1158" t="s">
        <v>550</v>
      </c>
      <c r="H45" s="1159"/>
      <c r="I45" s="1160"/>
      <c r="J45" s="1160"/>
      <c r="K45" s="1160"/>
      <c r="L45" s="1160"/>
      <c r="M45" s="1160"/>
      <c r="N45" s="1160"/>
      <c r="O45" s="1161"/>
      <c r="Q45"/>
      <c r="R45"/>
      <c r="S45"/>
      <c r="T45" s="1119" t="s">
        <v>539</v>
      </c>
      <c r="U45" s="1127">
        <f>IF(G51="yes",1,0)</f>
        <v>0</v>
      </c>
      <c r="V45" s="1128" t="e">
        <f>IF(V48=1,U45,V39+U45)</f>
        <v>#REF!</v>
      </c>
      <c r="W45" s="1089"/>
      <c r="AC45" s="1100"/>
      <c r="AD45" s="1100"/>
      <c r="AE45" s="1100"/>
      <c r="AF45" s="1100"/>
      <c r="AG45" s="1100"/>
    </row>
    <row r="46" spans="2:38">
      <c r="B46" s="1162" t="s">
        <v>553</v>
      </c>
      <c r="C46" s="560"/>
      <c r="D46" s="1124" t="s">
        <v>554</v>
      </c>
      <c r="E46" s="13"/>
      <c r="F46" s="849"/>
      <c r="G46" s="1158" t="s">
        <v>550</v>
      </c>
      <c r="H46" s="1159"/>
      <c r="I46" s="1160"/>
      <c r="J46" s="1160"/>
      <c r="K46" s="1160"/>
      <c r="L46" s="1160"/>
      <c r="M46" s="1160"/>
      <c r="N46" s="1160"/>
      <c r="O46" s="1161"/>
      <c r="Q46"/>
      <c r="R46"/>
      <c r="S46"/>
      <c r="T46" s="1119" t="s">
        <v>541</v>
      </c>
      <c r="U46" s="1127">
        <f>IF(G52="yes",1,0)</f>
        <v>0</v>
      </c>
      <c r="V46" s="1128" t="e">
        <f>V40+U46</f>
        <v>#REF!</v>
      </c>
      <c r="W46" s="1089"/>
      <c r="AC46" s="1100"/>
      <c r="AD46" s="1100"/>
      <c r="AE46" s="1100"/>
      <c r="AF46" s="1100"/>
      <c r="AG46" s="1100"/>
    </row>
    <row r="47" spans="2:38">
      <c r="B47" s="1163" t="s">
        <v>555</v>
      </c>
      <c r="C47" s="1164"/>
      <c r="D47" s="1165" t="s">
        <v>556</v>
      </c>
      <c r="E47" s="1166"/>
      <c r="F47" s="1157"/>
      <c r="G47" s="1167" t="s">
        <v>550</v>
      </c>
      <c r="H47" s="1159"/>
      <c r="I47" s="1160"/>
      <c r="J47" s="1160"/>
      <c r="K47" s="1160"/>
      <c r="L47" s="1160"/>
      <c r="M47" s="1160"/>
      <c r="N47" s="1160"/>
      <c r="O47" s="1161"/>
      <c r="Q47"/>
      <c r="R47"/>
      <c r="S47"/>
      <c r="T47" s="1119" t="s">
        <v>542</v>
      </c>
      <c r="U47" s="1127">
        <f>SUM(U44:U46)</f>
        <v>0</v>
      </c>
      <c r="V47" s="1128"/>
      <c r="W47" s="1089"/>
      <c r="AC47" s="1176"/>
      <c r="AD47" s="1176"/>
      <c r="AE47" s="1176"/>
      <c r="AF47" s="1176"/>
      <c r="AG47" s="1176"/>
      <c r="AI47" s="1100"/>
      <c r="AJ47" s="1100"/>
      <c r="AK47" s="1100"/>
      <c r="AL47" s="1100"/>
    </row>
    <row r="48" spans="2:38" ht="15" thickBot="1">
      <c r="B48" s="1168"/>
      <c r="C48" s="1169"/>
      <c r="D48" s="1169"/>
      <c r="E48" s="1169"/>
      <c r="F48" s="1170"/>
      <c r="G48" s="1171"/>
      <c r="H48" s="1172"/>
      <c r="I48" s="1173"/>
      <c r="J48" s="1173"/>
      <c r="K48" s="1173"/>
      <c r="L48" s="1173"/>
      <c r="M48" s="1173"/>
      <c r="N48" s="1173"/>
      <c r="O48" s="1174"/>
      <c r="Q48"/>
      <c r="R48"/>
      <c r="S48"/>
      <c r="T48" s="1119" t="s">
        <v>546</v>
      </c>
      <c r="U48" s="1142"/>
      <c r="V48" s="1143" t="e">
        <f>IF(U47=0,V42,IF(V42+1&gt;30,1,V42+1))</f>
        <v>#REF!</v>
      </c>
      <c r="W48" s="1089"/>
      <c r="AC48" s="1176"/>
      <c r="AD48" s="1176"/>
      <c r="AE48" s="1176"/>
      <c r="AF48" s="1176"/>
      <c r="AG48" s="1176"/>
      <c r="AH48" s="1100"/>
    </row>
    <row r="49" spans="2:38" s="1100" customFormat="1" ht="15" thickTop="1">
      <c r="B49" s="1144">
        <f>C$10</f>
        <v>44030</v>
      </c>
      <c r="C49" s="1145"/>
      <c r="D49" s="1145"/>
      <c r="E49" s="1145"/>
      <c r="F49" s="1145"/>
      <c r="G49" s="1175"/>
      <c r="H49" s="1146"/>
      <c r="I49" s="1146"/>
      <c r="J49" s="1146"/>
      <c r="K49" s="1146"/>
      <c r="L49" s="1146"/>
      <c r="M49" s="1146"/>
      <c r="N49" s="1146"/>
      <c r="O49" s="1147"/>
      <c r="P49"/>
      <c r="Q49"/>
      <c r="R49"/>
      <c r="S49"/>
      <c r="T49" s="1089"/>
      <c r="U49" s="910"/>
      <c r="V49" s="910"/>
      <c r="W49" s="1089"/>
      <c r="X49"/>
      <c r="Y49"/>
      <c r="Z49"/>
      <c r="AA49"/>
      <c r="AB49"/>
      <c r="AC49" s="1176"/>
      <c r="AD49" s="1176"/>
      <c r="AE49" s="1176"/>
      <c r="AF49" s="1176"/>
      <c r="AG49" s="1176"/>
      <c r="AI49"/>
      <c r="AJ49"/>
      <c r="AK49"/>
      <c r="AL49"/>
    </row>
    <row r="50" spans="2:38" ht="19.5" customHeight="1">
      <c r="B50" s="1148" t="s">
        <v>548</v>
      </c>
      <c r="C50" s="1149"/>
      <c r="D50" s="1150" t="s">
        <v>549</v>
      </c>
      <c r="F50" s="923"/>
      <c r="G50" s="1151" t="s">
        <v>550</v>
      </c>
      <c r="H50" s="1152"/>
      <c r="I50" s="1153"/>
      <c r="J50" s="1153"/>
      <c r="K50" s="1153"/>
      <c r="L50" s="1153"/>
      <c r="M50" s="1153"/>
      <c r="N50" s="1153"/>
      <c r="O50" s="1154"/>
      <c r="P50" s="1176"/>
      <c r="Q50" s="1098"/>
      <c r="R50" s="1177"/>
      <c r="S50" s="1177"/>
      <c r="T50" s="1098"/>
      <c r="U50" s="1176"/>
      <c r="V50" s="1176"/>
      <c r="W50" s="1176"/>
      <c r="X50" s="1176"/>
      <c r="Y50" s="1176"/>
      <c r="Z50" s="1176"/>
      <c r="AA50" s="1176"/>
      <c r="AB50" s="1176"/>
      <c r="AH50" s="1176"/>
    </row>
    <row r="51" spans="2:38">
      <c r="B51" s="1155" t="s">
        <v>551</v>
      </c>
      <c r="C51" s="1156"/>
      <c r="D51" s="1124" t="s">
        <v>552</v>
      </c>
      <c r="E51" s="1125"/>
      <c r="F51" s="1157"/>
      <c r="G51" s="1158" t="s">
        <v>550</v>
      </c>
      <c r="H51" s="1159"/>
      <c r="I51" s="1160"/>
      <c r="J51" s="1160"/>
      <c r="K51" s="1160"/>
      <c r="L51" s="1160"/>
      <c r="M51" s="1160"/>
      <c r="N51" s="1160"/>
      <c r="O51" s="1161"/>
      <c r="P51" s="1176"/>
      <c r="Q51" s="1098"/>
      <c r="R51" s="1177"/>
      <c r="S51" s="1177"/>
      <c r="T51" s="1098"/>
      <c r="U51" s="1176"/>
      <c r="V51" s="1176"/>
      <c r="W51" s="1176"/>
      <c r="X51" s="1176"/>
      <c r="Y51" s="1176"/>
      <c r="Z51" s="1176"/>
      <c r="AA51" s="1176"/>
      <c r="AB51" s="1176"/>
    </row>
    <row r="52" spans="2:38" ht="19.5" customHeight="1">
      <c r="B52" s="1162" t="s">
        <v>553</v>
      </c>
      <c r="C52" s="560"/>
      <c r="D52" s="1124" t="s">
        <v>554</v>
      </c>
      <c r="E52" s="13"/>
      <c r="F52" s="849"/>
      <c r="G52" s="1158" t="s">
        <v>550</v>
      </c>
      <c r="H52" s="1159"/>
      <c r="I52" s="1160"/>
      <c r="J52" s="1160"/>
      <c r="K52" s="1160"/>
      <c r="L52" s="1160"/>
      <c r="M52" s="1160"/>
      <c r="N52" s="1160"/>
      <c r="O52" s="1161"/>
      <c r="P52" s="1176"/>
      <c r="Q52" s="1098"/>
      <c r="R52" s="1177"/>
      <c r="S52" s="1177"/>
      <c r="T52" s="1098"/>
      <c r="U52" s="1176"/>
      <c r="V52" s="1176"/>
      <c r="W52" s="1176"/>
      <c r="X52" s="1176"/>
      <c r="Y52" s="1176"/>
      <c r="Z52" s="1176"/>
      <c r="AA52" s="1176"/>
      <c r="AB52" s="1176"/>
    </row>
    <row r="53" spans="2:38">
      <c r="B53" s="1163" t="s">
        <v>555</v>
      </c>
      <c r="C53" s="1164"/>
      <c r="D53" s="1165" t="s">
        <v>556</v>
      </c>
      <c r="E53" s="1166"/>
      <c r="F53" s="1157"/>
      <c r="G53" s="1167" t="s">
        <v>550</v>
      </c>
      <c r="H53" s="1159"/>
      <c r="I53" s="1160"/>
      <c r="J53" s="1160"/>
      <c r="K53" s="1160"/>
      <c r="L53" s="1160"/>
      <c r="M53" s="1160"/>
      <c r="N53" s="1160"/>
      <c r="O53" s="1161"/>
      <c r="P53" s="1176"/>
      <c r="Q53" s="1098"/>
      <c r="R53" s="1177"/>
      <c r="S53" s="1177"/>
      <c r="T53" s="1098"/>
      <c r="U53" s="1176"/>
      <c r="V53" s="1176"/>
      <c r="W53" s="1176"/>
      <c r="X53" s="1176"/>
      <c r="Y53" s="1176"/>
      <c r="Z53" s="1176"/>
      <c r="AA53" s="1176"/>
      <c r="AB53" s="1176"/>
    </row>
    <row r="54" spans="2:38" ht="20.25" customHeight="1" thickBot="1">
      <c r="B54" s="1168"/>
      <c r="C54" s="1169"/>
      <c r="D54" s="1169"/>
      <c r="E54" s="1169"/>
      <c r="F54" s="1170"/>
      <c r="G54" s="1171"/>
      <c r="H54" s="1172"/>
      <c r="I54" s="1173"/>
      <c r="J54" s="1173"/>
      <c r="K54" s="1173"/>
      <c r="L54" s="1173"/>
      <c r="M54" s="1173"/>
      <c r="N54" s="1173"/>
      <c r="O54" s="1174"/>
      <c r="AI54" s="1100"/>
      <c r="AJ54" s="1100"/>
      <c r="AK54" s="1100"/>
      <c r="AL54" s="1100"/>
    </row>
    <row r="55" spans="2:38" ht="15" thickTop="1">
      <c r="AI55" s="1100"/>
      <c r="AJ55" s="1100"/>
      <c r="AK55" s="1100"/>
      <c r="AL55" s="1100"/>
    </row>
    <row r="56" spans="2:38" s="1176" customFormat="1" ht="15.75" customHeight="1">
      <c r="B56" s="1178" t="s">
        <v>557</v>
      </c>
      <c r="E56" s="1179"/>
      <c r="F56" s="1179"/>
      <c r="G56" s="1179"/>
      <c r="H56" s="1179"/>
      <c r="I56" s="1179"/>
      <c r="J56" s="1179"/>
      <c r="K56" s="1179"/>
      <c r="L56" s="1179"/>
      <c r="M56" s="1179"/>
      <c r="N56" s="1179"/>
      <c r="O56" s="1179"/>
      <c r="P56"/>
      <c r="Q56" s="1089"/>
      <c r="R56" s="910"/>
      <c r="S56" s="910"/>
      <c r="T56" s="1089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2:38" s="1176" customFormat="1" ht="15.75" customHeight="1">
      <c r="E57" s="1180"/>
      <c r="F57" s="1180"/>
      <c r="G57" s="1180"/>
      <c r="H57" s="1180"/>
      <c r="I57" s="1180"/>
      <c r="J57" s="1180"/>
      <c r="K57" s="1180"/>
      <c r="L57" s="1180"/>
      <c r="M57" s="1180"/>
      <c r="N57" s="1180"/>
      <c r="O57" s="1180"/>
      <c r="P57"/>
      <c r="Q57" s="1089"/>
      <c r="R57" s="910"/>
      <c r="S57" s="910"/>
      <c r="T57" s="1089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2:38" s="1176" customFormat="1" ht="15.75" customHeight="1">
      <c r="E58" s="1180"/>
      <c r="F58" s="1180"/>
      <c r="G58" s="1180"/>
      <c r="H58" s="1180"/>
      <c r="I58" s="1180"/>
      <c r="J58" s="1180"/>
      <c r="K58" s="1180"/>
      <c r="L58" s="1180"/>
      <c r="M58" s="1180"/>
      <c r="N58" s="1180"/>
      <c r="O58" s="1180"/>
      <c r="P58"/>
      <c r="Q58" s="1089"/>
      <c r="R58" s="910"/>
      <c r="S58" s="910"/>
      <c r="T58" s="1089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2:38" s="1176" customFormat="1" ht="15.75" customHeight="1">
      <c r="E59" s="1181"/>
      <c r="F59" s="1181"/>
      <c r="G59" s="1181"/>
      <c r="H59" s="1181"/>
      <c r="I59" s="1181"/>
      <c r="J59" s="1182"/>
      <c r="K59" s="1182"/>
      <c r="L59" s="1182"/>
      <c r="M59" s="1181"/>
      <c r="N59" s="1181"/>
      <c r="O59" s="1181"/>
      <c r="P59"/>
      <c r="Q59" s="1089"/>
      <c r="R59" s="910"/>
      <c r="S59" s="910"/>
      <c r="T59" s="108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2:38" ht="15.75" customHeight="1">
      <c r="B60" t="s">
        <v>558</v>
      </c>
      <c r="E60" s="1183"/>
      <c r="F60" s="1183"/>
      <c r="G60" s="1183"/>
      <c r="H60" s="1183"/>
      <c r="I60" s="1183"/>
      <c r="L60" s="1184" t="s">
        <v>559</v>
      </c>
      <c r="M60" s="1183"/>
      <c r="N60" s="1183"/>
      <c r="O60" s="1183"/>
    </row>
    <row r="61" spans="2:38" ht="11.1" customHeight="1">
      <c r="O61" s="1185"/>
    </row>
    <row r="62" spans="2:38" ht="11.1" customHeight="1">
      <c r="B62" s="1186"/>
      <c r="O62" s="1187"/>
    </row>
    <row r="63" spans="2:38">
      <c r="M63" s="1100"/>
      <c r="N63" s="1100"/>
      <c r="O63" s="1100"/>
    </row>
    <row r="64" spans="2:38">
      <c r="M64" s="1100"/>
      <c r="N64" s="1100"/>
    </row>
    <row r="65" spans="12:15">
      <c r="M65" s="1100"/>
      <c r="N65" s="1100"/>
    </row>
    <row r="66" spans="12:15">
      <c r="M66" s="1100"/>
      <c r="N66" s="1100"/>
    </row>
    <row r="67" spans="12:15">
      <c r="L67" s="1100"/>
      <c r="M67" s="1100"/>
      <c r="N67" s="1100"/>
      <c r="O67" s="1100"/>
    </row>
    <row r="68" spans="12:15">
      <c r="L68" s="1100"/>
      <c r="M68" s="1100"/>
      <c r="N68" s="1100"/>
      <c r="O68" s="1098"/>
    </row>
    <row r="69" spans="12:15">
      <c r="L69" s="1100"/>
      <c r="M69" s="1100"/>
      <c r="N69" s="1100"/>
      <c r="O69" s="1098"/>
    </row>
  </sheetData>
  <mergeCells count="40">
    <mergeCell ref="E56:O56"/>
    <mergeCell ref="E57:O57"/>
    <mergeCell ref="E58:O58"/>
    <mergeCell ref="B43:G43"/>
    <mergeCell ref="B44:C44"/>
    <mergeCell ref="H44:O48"/>
    <mergeCell ref="B48:G48"/>
    <mergeCell ref="B49:G49"/>
    <mergeCell ref="B50:C50"/>
    <mergeCell ref="H50:O54"/>
    <mergeCell ref="B54:G54"/>
    <mergeCell ref="B31:G31"/>
    <mergeCell ref="B32:C32"/>
    <mergeCell ref="H32:O36"/>
    <mergeCell ref="B36:G36"/>
    <mergeCell ref="B37:G37"/>
    <mergeCell ref="B38:C38"/>
    <mergeCell ref="H38:O42"/>
    <mergeCell ref="B42:G42"/>
    <mergeCell ref="B19:G19"/>
    <mergeCell ref="B20:C20"/>
    <mergeCell ref="H20:O24"/>
    <mergeCell ref="B24:G24"/>
    <mergeCell ref="B25:G25"/>
    <mergeCell ref="B26:C26"/>
    <mergeCell ref="H26:O30"/>
    <mergeCell ref="B30:G30"/>
    <mergeCell ref="B12:G12"/>
    <mergeCell ref="H12:O12"/>
    <mergeCell ref="B13:G13"/>
    <mergeCell ref="B14:C14"/>
    <mergeCell ref="H14:O18"/>
    <mergeCell ref="B18:G18"/>
    <mergeCell ref="H3:H4"/>
    <mergeCell ref="I3:O4"/>
    <mergeCell ref="C8:I8"/>
    <mergeCell ref="C9:I9"/>
    <mergeCell ref="M9:O9"/>
    <mergeCell ref="C10:H10"/>
    <mergeCell ref="L10:O10"/>
  </mergeCells>
  <conditionalFormatting sqref="E17">
    <cfRule type="cellIs" dxfId="27" priority="28" stopIfTrue="1" operator="greaterThan">
      <formula>8</formula>
    </cfRule>
  </conditionalFormatting>
  <conditionalFormatting sqref="E17">
    <cfRule type="containsText" dxfId="26" priority="27" operator="containsText" text="n/a">
      <formula>NOT(ISERROR(SEARCH("n/a",E17)))</formula>
    </cfRule>
  </conditionalFormatting>
  <conditionalFormatting sqref="B18">
    <cfRule type="containsText" dxfId="25" priority="25" stopIfTrue="1" operator="containsText" text="Phase">
      <formula>NOT(ISERROR(SEARCH("Phase",B18)))</formula>
    </cfRule>
    <cfRule type="containsText" dxfId="24" priority="26" stopIfTrue="1" operator="containsText" text="Review">
      <formula>NOT(ISERROR(SEARCH("Review",B18)))</formula>
    </cfRule>
  </conditionalFormatting>
  <conditionalFormatting sqref="B24">
    <cfRule type="containsText" dxfId="23" priority="21" stopIfTrue="1" operator="containsText" text="Phase">
      <formula>NOT(ISERROR(SEARCH("Phase",B24)))</formula>
    </cfRule>
    <cfRule type="containsText" dxfId="22" priority="22" stopIfTrue="1" operator="containsText" text="Review">
      <formula>NOT(ISERROR(SEARCH("Review",B24)))</formula>
    </cfRule>
  </conditionalFormatting>
  <conditionalFormatting sqref="B36">
    <cfRule type="containsText" dxfId="21" priority="13" stopIfTrue="1" operator="containsText" text="Phase">
      <formula>NOT(ISERROR(SEARCH("Phase",B36)))</formula>
    </cfRule>
    <cfRule type="containsText" dxfId="20" priority="14" stopIfTrue="1" operator="containsText" text="Review">
      <formula>NOT(ISERROR(SEARCH("Review",B36)))</formula>
    </cfRule>
  </conditionalFormatting>
  <conditionalFormatting sqref="B30">
    <cfRule type="containsText" dxfId="19" priority="17" stopIfTrue="1" operator="containsText" text="Phase">
      <formula>NOT(ISERROR(SEARCH("Phase",B30)))</formula>
    </cfRule>
    <cfRule type="containsText" dxfId="18" priority="18" stopIfTrue="1" operator="containsText" text="Review">
      <formula>NOT(ISERROR(SEARCH("Review",B30)))</formula>
    </cfRule>
  </conditionalFormatting>
  <conditionalFormatting sqref="B54">
    <cfRule type="containsText" dxfId="17" priority="1" stopIfTrue="1" operator="containsText" text="Phase">
      <formula>NOT(ISERROR(SEARCH("Phase",B54)))</formula>
    </cfRule>
    <cfRule type="containsText" dxfId="16" priority="2" stopIfTrue="1" operator="containsText" text="Review">
      <formula>NOT(ISERROR(SEARCH("Review",B54)))</formula>
    </cfRule>
  </conditionalFormatting>
  <conditionalFormatting sqref="E23">
    <cfRule type="cellIs" dxfId="15" priority="24" stopIfTrue="1" operator="greaterThan">
      <formula>8</formula>
    </cfRule>
  </conditionalFormatting>
  <conditionalFormatting sqref="E23">
    <cfRule type="containsText" dxfId="14" priority="23" operator="containsText" text="n/a">
      <formula>NOT(ISERROR(SEARCH("n/a",E23)))</formula>
    </cfRule>
  </conditionalFormatting>
  <conditionalFormatting sqref="E29">
    <cfRule type="cellIs" dxfId="13" priority="20" stopIfTrue="1" operator="greaterThan">
      <formula>8</formula>
    </cfRule>
  </conditionalFormatting>
  <conditionalFormatting sqref="E29">
    <cfRule type="containsText" dxfId="12" priority="19" operator="containsText" text="n/a">
      <formula>NOT(ISERROR(SEARCH("n/a",E29)))</formula>
    </cfRule>
  </conditionalFormatting>
  <conditionalFormatting sqref="E35">
    <cfRule type="cellIs" dxfId="11" priority="16" stopIfTrue="1" operator="greaterThan">
      <formula>8</formula>
    </cfRule>
  </conditionalFormatting>
  <conditionalFormatting sqref="E35">
    <cfRule type="containsText" dxfId="10" priority="15" operator="containsText" text="n/a">
      <formula>NOT(ISERROR(SEARCH("n/a",E35)))</formula>
    </cfRule>
  </conditionalFormatting>
  <conditionalFormatting sqref="E41">
    <cfRule type="cellIs" dxfId="9" priority="12" stopIfTrue="1" operator="greaterThan">
      <formula>8</formula>
    </cfRule>
  </conditionalFormatting>
  <conditionalFormatting sqref="E41">
    <cfRule type="containsText" dxfId="8" priority="11" operator="containsText" text="n/a">
      <formula>NOT(ISERROR(SEARCH("n/a",E41)))</formula>
    </cfRule>
  </conditionalFormatting>
  <conditionalFormatting sqref="B42">
    <cfRule type="containsText" dxfId="7" priority="9" stopIfTrue="1" operator="containsText" text="Phase">
      <formula>NOT(ISERROR(SEARCH("Phase",B42)))</formula>
    </cfRule>
    <cfRule type="containsText" dxfId="6" priority="10" stopIfTrue="1" operator="containsText" text="Review">
      <formula>NOT(ISERROR(SEARCH("Review",B42)))</formula>
    </cfRule>
  </conditionalFormatting>
  <conditionalFormatting sqref="E47">
    <cfRule type="cellIs" dxfId="5" priority="8" stopIfTrue="1" operator="greaterThan">
      <formula>8</formula>
    </cfRule>
  </conditionalFormatting>
  <conditionalFormatting sqref="E47">
    <cfRule type="containsText" dxfId="4" priority="7" operator="containsText" text="n/a">
      <formula>NOT(ISERROR(SEARCH("n/a",E47)))</formula>
    </cfRule>
  </conditionalFormatting>
  <conditionalFormatting sqref="B48">
    <cfRule type="containsText" dxfId="3" priority="5" stopIfTrue="1" operator="containsText" text="Phase">
      <formula>NOT(ISERROR(SEARCH("Phase",B48)))</formula>
    </cfRule>
    <cfRule type="containsText" dxfId="2" priority="6" stopIfTrue="1" operator="containsText" text="Review">
      <formula>NOT(ISERROR(SEARCH("Review",B48)))</formula>
    </cfRule>
  </conditionalFormatting>
  <conditionalFormatting sqref="E53">
    <cfRule type="cellIs" dxfId="1" priority="4" stopIfTrue="1" operator="greaterThan">
      <formula>8</formula>
    </cfRule>
  </conditionalFormatting>
  <conditionalFormatting sqref="E53">
    <cfRule type="containsText" dxfId="0" priority="3" operator="containsText" text="n/a">
      <formula>NOT(ISERROR(SEARCH("n/a",E53)))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26183-CD91-4B6C-B810-5843EC38387E}">
  <dimension ref="B2:K36"/>
  <sheetViews>
    <sheetView workbookViewId="0">
      <selection activeCell="N10" sqref="N10"/>
    </sheetView>
  </sheetViews>
  <sheetFormatPr defaultRowHeight="14.4"/>
  <sheetData>
    <row r="2" spans="2:11" ht="23.4">
      <c r="B2" s="1216" t="s">
        <v>571</v>
      </c>
      <c r="C2" s="1216"/>
      <c r="D2" s="1216"/>
      <c r="E2" s="1216"/>
      <c r="F2" s="1216"/>
      <c r="G2" s="1216"/>
      <c r="H2" s="1216"/>
      <c r="I2" s="1216"/>
    </row>
    <row r="3" spans="2:11" ht="19.2" customHeight="1" thickBot="1">
      <c r="B3" s="1107"/>
      <c r="C3" s="1107"/>
      <c r="D3" s="1107"/>
      <c r="E3" s="1107"/>
      <c r="F3" s="1107"/>
      <c r="G3" s="1107"/>
      <c r="H3" s="1107"/>
      <c r="I3" s="1107"/>
    </row>
    <row r="4" spans="2:11" ht="14.4" customHeight="1" thickBot="1">
      <c r="B4" s="1192" t="s">
        <v>560</v>
      </c>
      <c r="C4" s="1193"/>
      <c r="D4" s="1193"/>
      <c r="E4" s="1193"/>
      <c r="F4" s="1193"/>
      <c r="G4" s="1193"/>
      <c r="H4" s="1193"/>
      <c r="I4" s="1194"/>
      <c r="J4" s="1188"/>
      <c r="K4" s="1188"/>
    </row>
    <row r="5" spans="2:11">
      <c r="B5" s="1195"/>
      <c r="C5" s="1196"/>
      <c r="D5" s="1196"/>
      <c r="E5" s="1196"/>
      <c r="F5" s="1196"/>
      <c r="G5" s="1196"/>
      <c r="H5" s="1196"/>
      <c r="I5" s="1197"/>
      <c r="J5" s="1188"/>
      <c r="K5" s="1188"/>
    </row>
    <row r="6" spans="2:11" ht="15" thickBot="1">
      <c r="B6" s="1198"/>
      <c r="C6" s="1199"/>
      <c r="D6" s="1199"/>
      <c r="E6" s="1199"/>
      <c r="F6" s="1199"/>
      <c r="G6" s="1199"/>
      <c r="H6" s="1199"/>
      <c r="I6" s="1200"/>
      <c r="J6" s="1188"/>
      <c r="K6" s="1188"/>
    </row>
    <row r="7" spans="2:11" ht="31.8" customHeight="1" thickBot="1">
      <c r="B7" s="1189" t="s">
        <v>561</v>
      </c>
      <c r="C7" s="1190"/>
      <c r="D7" s="1190"/>
      <c r="E7" s="1190"/>
      <c r="F7" s="1190"/>
      <c r="G7" s="1190"/>
      <c r="H7" s="1190"/>
      <c r="I7" s="1191"/>
      <c r="J7" s="1188"/>
      <c r="K7" s="1188"/>
    </row>
    <row r="8" spans="2:11">
      <c r="B8" s="1201"/>
      <c r="C8" s="1202"/>
      <c r="D8" s="1202"/>
      <c r="E8" s="1202"/>
      <c r="F8" s="1202"/>
      <c r="G8" s="1202"/>
      <c r="H8" s="1202"/>
      <c r="I8" s="1203"/>
      <c r="J8" s="1188"/>
      <c r="K8" s="1188"/>
    </row>
    <row r="9" spans="2:11" ht="15" thickBot="1">
      <c r="B9" s="1204"/>
      <c r="C9" s="1205"/>
      <c r="D9" s="1205"/>
      <c r="E9" s="1205"/>
      <c r="F9" s="1205"/>
      <c r="G9" s="1205"/>
      <c r="H9" s="1205"/>
      <c r="I9" s="1206"/>
      <c r="J9" s="1188"/>
      <c r="K9" s="1188"/>
    </row>
    <row r="10" spans="2:11" ht="28.8" customHeight="1" thickBot="1">
      <c r="B10" s="1207" t="s">
        <v>562</v>
      </c>
      <c r="C10" s="1208"/>
      <c r="D10" s="1208"/>
      <c r="E10" s="1208"/>
      <c r="F10" s="1208"/>
      <c r="G10" s="1208"/>
      <c r="H10" s="1208"/>
      <c r="I10" s="1209"/>
      <c r="J10" s="1188"/>
      <c r="K10" s="1188"/>
    </row>
    <row r="11" spans="2:11">
      <c r="B11" s="1195"/>
      <c r="C11" s="1196"/>
      <c r="D11" s="1196"/>
      <c r="E11" s="1196"/>
      <c r="F11" s="1196"/>
      <c r="G11" s="1196"/>
      <c r="H11" s="1196"/>
      <c r="I11" s="1197"/>
      <c r="J11" s="1188"/>
      <c r="K11" s="1188"/>
    </row>
    <row r="12" spans="2:11" ht="15" thickBot="1">
      <c r="B12" s="1198"/>
      <c r="C12" s="1199"/>
      <c r="D12" s="1199"/>
      <c r="E12" s="1199"/>
      <c r="F12" s="1199"/>
      <c r="G12" s="1199"/>
      <c r="H12" s="1199"/>
      <c r="I12" s="1200"/>
      <c r="J12" s="1188"/>
      <c r="K12" s="1188"/>
    </row>
    <row r="13" spans="2:11" ht="14.4" customHeight="1" thickBot="1">
      <c r="B13" s="1189" t="s">
        <v>563</v>
      </c>
      <c r="C13" s="1190"/>
      <c r="D13" s="1190"/>
      <c r="E13" s="1190"/>
      <c r="F13" s="1190"/>
      <c r="G13" s="1190"/>
      <c r="H13" s="1190"/>
      <c r="I13" s="1191"/>
      <c r="J13" s="1188"/>
      <c r="K13" s="1188"/>
    </row>
    <row r="14" spans="2:11">
      <c r="B14" s="1201"/>
      <c r="C14" s="1202"/>
      <c r="D14" s="1202"/>
      <c r="E14" s="1202"/>
      <c r="F14" s="1202"/>
      <c r="G14" s="1202"/>
      <c r="H14" s="1202"/>
      <c r="I14" s="1203"/>
      <c r="J14" s="1188"/>
      <c r="K14" s="1188"/>
    </row>
    <row r="15" spans="2:11" ht="15" thickBot="1">
      <c r="B15" s="1204"/>
      <c r="C15" s="1205"/>
      <c r="D15" s="1205"/>
      <c r="E15" s="1205"/>
      <c r="F15" s="1205"/>
      <c r="G15" s="1205"/>
      <c r="H15" s="1205"/>
      <c r="I15" s="1206"/>
      <c r="J15" s="1188"/>
      <c r="K15" s="1188"/>
    </row>
    <row r="16" spans="2:11" ht="25.2" customHeight="1" thickBot="1">
      <c r="B16" s="1207" t="s">
        <v>564</v>
      </c>
      <c r="C16" s="1208"/>
      <c r="D16" s="1208"/>
      <c r="E16" s="1208"/>
      <c r="F16" s="1208"/>
      <c r="G16" s="1208"/>
      <c r="H16" s="1208"/>
      <c r="I16" s="1209"/>
      <c r="J16" s="1188"/>
      <c r="K16" s="1188"/>
    </row>
    <row r="17" spans="2:11">
      <c r="B17" s="1195"/>
      <c r="C17" s="1196"/>
      <c r="D17" s="1196"/>
      <c r="E17" s="1196"/>
      <c r="F17" s="1196"/>
      <c r="G17" s="1196"/>
      <c r="H17" s="1196"/>
      <c r="I17" s="1197"/>
      <c r="J17" s="1188"/>
      <c r="K17" s="1188"/>
    </row>
    <row r="18" spans="2:11" ht="15" thickBot="1">
      <c r="B18" s="1198"/>
      <c r="C18" s="1199"/>
      <c r="D18" s="1199"/>
      <c r="E18" s="1199"/>
      <c r="F18" s="1199"/>
      <c r="G18" s="1199"/>
      <c r="H18" s="1199"/>
      <c r="I18" s="1200"/>
      <c r="J18" s="1188"/>
      <c r="K18" s="1188"/>
    </row>
    <row r="19" spans="2:11" ht="14.4" customHeight="1" thickBot="1">
      <c r="B19" s="1189" t="s">
        <v>565</v>
      </c>
      <c r="C19" s="1190"/>
      <c r="D19" s="1190"/>
      <c r="E19" s="1190"/>
      <c r="F19" s="1190"/>
      <c r="G19" s="1190"/>
      <c r="H19" s="1190"/>
      <c r="I19" s="1191"/>
      <c r="J19" s="1188"/>
      <c r="K19" s="1188"/>
    </row>
    <row r="20" spans="2:11">
      <c r="B20" s="1201"/>
      <c r="C20" s="1202"/>
      <c r="D20" s="1202"/>
      <c r="E20" s="1202"/>
      <c r="F20" s="1202"/>
      <c r="G20" s="1202"/>
      <c r="H20" s="1202"/>
      <c r="I20" s="1203"/>
      <c r="J20" s="1188"/>
      <c r="K20" s="1188"/>
    </row>
    <row r="21" spans="2:11" ht="15" thickBot="1">
      <c r="B21" s="1204"/>
      <c r="C21" s="1205"/>
      <c r="D21" s="1205"/>
      <c r="E21" s="1205"/>
      <c r="F21" s="1205"/>
      <c r="G21" s="1205"/>
      <c r="H21" s="1205"/>
      <c r="I21" s="1206"/>
      <c r="J21" s="1188"/>
      <c r="K21" s="1188"/>
    </row>
    <row r="22" spans="2:11" ht="14.4" customHeight="1" thickBot="1">
      <c r="B22" s="1207" t="s">
        <v>566</v>
      </c>
      <c r="C22" s="1208"/>
      <c r="D22" s="1208"/>
      <c r="E22" s="1208"/>
      <c r="F22" s="1208"/>
      <c r="G22" s="1208"/>
      <c r="H22" s="1208"/>
      <c r="I22" s="1209"/>
      <c r="J22" s="1188"/>
      <c r="K22" s="1188"/>
    </row>
    <row r="23" spans="2:11">
      <c r="B23" s="1195"/>
      <c r="C23" s="1196"/>
      <c r="D23" s="1196"/>
      <c r="E23" s="1196"/>
      <c r="F23" s="1196"/>
      <c r="G23" s="1196"/>
      <c r="H23" s="1196"/>
      <c r="I23" s="1197"/>
      <c r="J23" s="1188"/>
      <c r="K23" s="1188"/>
    </row>
    <row r="24" spans="2:11" ht="15" thickBot="1">
      <c r="B24" s="1198"/>
      <c r="C24" s="1199"/>
      <c r="D24" s="1199"/>
      <c r="E24" s="1199"/>
      <c r="F24" s="1199"/>
      <c r="G24" s="1199"/>
      <c r="H24" s="1199"/>
      <c r="I24" s="1200"/>
      <c r="J24" s="1188"/>
      <c r="K24" s="1188"/>
    </row>
    <row r="25" spans="2:11" ht="14.4" customHeight="1" thickBot="1">
      <c r="B25" s="1189" t="s">
        <v>567</v>
      </c>
      <c r="C25" s="1190"/>
      <c r="D25" s="1190"/>
      <c r="E25" s="1190"/>
      <c r="F25" s="1190"/>
      <c r="G25" s="1190"/>
      <c r="H25" s="1190"/>
      <c r="I25" s="1191"/>
      <c r="J25" s="1188"/>
      <c r="K25" s="1188"/>
    </row>
    <row r="26" spans="2:11">
      <c r="B26" s="1201"/>
      <c r="C26" s="1202"/>
      <c r="D26" s="1202"/>
      <c r="E26" s="1202"/>
      <c r="F26" s="1202"/>
      <c r="G26" s="1202"/>
      <c r="H26" s="1202"/>
      <c r="I26" s="1203"/>
      <c r="J26" s="1188"/>
      <c r="K26" s="1188"/>
    </row>
    <row r="27" spans="2:11" ht="15" thickBot="1">
      <c r="B27" s="1204"/>
      <c r="C27" s="1205"/>
      <c r="D27" s="1205"/>
      <c r="E27" s="1205"/>
      <c r="F27" s="1205"/>
      <c r="G27" s="1205"/>
      <c r="H27" s="1205"/>
      <c r="I27" s="1206"/>
      <c r="J27" s="1188"/>
      <c r="K27" s="1188"/>
    </row>
    <row r="28" spans="2:11" ht="14.4" customHeight="1" thickBot="1">
      <c r="B28" s="1207" t="s">
        <v>568</v>
      </c>
      <c r="C28" s="1208"/>
      <c r="D28" s="1208"/>
      <c r="E28" s="1208"/>
      <c r="F28" s="1208"/>
      <c r="G28" s="1208"/>
      <c r="H28" s="1208"/>
      <c r="I28" s="1209"/>
      <c r="J28" s="1188"/>
      <c r="K28" s="1188"/>
    </row>
    <row r="29" spans="2:11">
      <c r="B29" s="1195"/>
      <c r="C29" s="1196"/>
      <c r="D29" s="1196"/>
      <c r="E29" s="1196"/>
      <c r="F29" s="1196"/>
      <c r="G29" s="1196"/>
      <c r="H29" s="1196"/>
      <c r="I29" s="1197"/>
      <c r="J29" s="1188"/>
      <c r="K29" s="1188"/>
    </row>
    <row r="30" spans="2:11" ht="15" thickBot="1">
      <c r="B30" s="1198"/>
      <c r="C30" s="1199"/>
      <c r="D30" s="1199"/>
      <c r="E30" s="1199"/>
      <c r="F30" s="1199"/>
      <c r="G30" s="1199"/>
      <c r="H30" s="1199"/>
      <c r="I30" s="1200"/>
      <c r="J30" s="1188"/>
      <c r="K30" s="1188"/>
    </row>
    <row r="31" spans="2:11" ht="14.4" customHeight="1" thickBot="1">
      <c r="B31" s="1189" t="s">
        <v>569</v>
      </c>
      <c r="C31" s="1190"/>
      <c r="D31" s="1190"/>
      <c r="E31" s="1190"/>
      <c r="F31" s="1190"/>
      <c r="G31" s="1190"/>
      <c r="H31" s="1190"/>
      <c r="I31" s="1191"/>
      <c r="J31" s="1188"/>
      <c r="K31" s="1188"/>
    </row>
    <row r="32" spans="2:11">
      <c r="B32" s="1201"/>
      <c r="C32" s="1202"/>
      <c r="D32" s="1202"/>
      <c r="E32" s="1202"/>
      <c r="F32" s="1202"/>
      <c r="G32" s="1202"/>
      <c r="H32" s="1202"/>
      <c r="I32" s="1203"/>
      <c r="J32" s="1188"/>
      <c r="K32" s="1188"/>
    </row>
    <row r="33" spans="2:11" ht="15" thickBot="1">
      <c r="B33" s="1204"/>
      <c r="C33" s="1205"/>
      <c r="D33" s="1205"/>
      <c r="E33" s="1205"/>
      <c r="F33" s="1205"/>
      <c r="G33" s="1205"/>
      <c r="H33" s="1205"/>
      <c r="I33" s="1206"/>
      <c r="J33" s="1188"/>
      <c r="K33" s="1188"/>
    </row>
    <row r="34" spans="2:11" ht="14.4" customHeight="1" thickBot="1">
      <c r="B34" s="1189" t="s">
        <v>570</v>
      </c>
      <c r="C34" s="1190"/>
      <c r="D34" s="1190"/>
      <c r="E34" s="1190"/>
      <c r="F34" s="1190"/>
      <c r="G34" s="1190"/>
      <c r="H34" s="1190"/>
      <c r="I34" s="1191"/>
      <c r="J34" s="1188"/>
      <c r="K34" s="1188"/>
    </row>
    <row r="35" spans="2:11">
      <c r="B35" s="1210"/>
      <c r="C35" s="1211"/>
      <c r="D35" s="1211"/>
      <c r="E35" s="1211"/>
      <c r="F35" s="1211"/>
      <c r="G35" s="1211"/>
      <c r="H35" s="1211"/>
      <c r="I35" s="1212"/>
    </row>
    <row r="36" spans="2:11" ht="15" thickBot="1">
      <c r="B36" s="1213"/>
      <c r="C36" s="1214"/>
      <c r="D36" s="1214"/>
      <c r="E36" s="1214"/>
      <c r="F36" s="1214"/>
      <c r="G36" s="1214"/>
      <c r="H36" s="1214"/>
      <c r="I36" s="1215"/>
    </row>
  </sheetData>
  <mergeCells count="34">
    <mergeCell ref="B33:I33"/>
    <mergeCell ref="B35:I35"/>
    <mergeCell ref="B36:I36"/>
    <mergeCell ref="B24:I24"/>
    <mergeCell ref="B26:I26"/>
    <mergeCell ref="B27:I27"/>
    <mergeCell ref="B29:I29"/>
    <mergeCell ref="B30:I30"/>
    <mergeCell ref="B32:I32"/>
    <mergeCell ref="B15:I15"/>
    <mergeCell ref="B17:I17"/>
    <mergeCell ref="B18:I18"/>
    <mergeCell ref="B20:I20"/>
    <mergeCell ref="B21:I21"/>
    <mergeCell ref="B23:I23"/>
    <mergeCell ref="B22:I22"/>
    <mergeCell ref="B25:I25"/>
    <mergeCell ref="B28:I28"/>
    <mergeCell ref="B31:I31"/>
    <mergeCell ref="B34:I34"/>
    <mergeCell ref="B2:I2"/>
    <mergeCell ref="B5:I5"/>
    <mergeCell ref="B6:I6"/>
    <mergeCell ref="B8:I8"/>
    <mergeCell ref="B9:I9"/>
    <mergeCell ref="B4:I4"/>
    <mergeCell ref="B7:I7"/>
    <mergeCell ref="B10:I10"/>
    <mergeCell ref="B13:I13"/>
    <mergeCell ref="B16:I16"/>
    <mergeCell ref="B19:I19"/>
    <mergeCell ref="B11:I11"/>
    <mergeCell ref="B12:I12"/>
    <mergeCell ref="B14:I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C333E-1451-4660-BDFC-34629592BC95}">
  <dimension ref="A1:FA61"/>
  <sheetViews>
    <sheetView topLeftCell="A40" workbookViewId="0">
      <selection activeCell="D57" sqref="D57"/>
    </sheetView>
  </sheetViews>
  <sheetFormatPr defaultRowHeight="14.4"/>
  <cols>
    <col min="1" max="1" width="28.33203125" customWidth="1"/>
    <col min="2" max="2" width="37.77734375" customWidth="1"/>
    <col min="3" max="3" width="33.77734375" customWidth="1"/>
    <col min="4" max="4" width="30" bestFit="1" customWidth="1"/>
    <col min="5" max="5" width="36.21875" customWidth="1"/>
    <col min="6" max="6" width="34.109375" customWidth="1"/>
  </cols>
  <sheetData>
    <row r="1" spans="1:157" ht="45" thickBot="1">
      <c r="A1" s="304" t="s">
        <v>124</v>
      </c>
      <c r="B1" s="305"/>
      <c r="C1" s="305"/>
      <c r="D1" s="305"/>
      <c r="E1" s="305"/>
      <c r="F1" s="305"/>
      <c r="G1" s="305"/>
    </row>
    <row r="2" spans="1:157" s="316" customFormat="1" ht="27" customHeight="1" thickBot="1">
      <c r="A2" s="306" t="s">
        <v>125</v>
      </c>
      <c r="B2" s="307"/>
      <c r="C2" s="308"/>
      <c r="D2" s="309" t="s">
        <v>126</v>
      </c>
      <c r="E2" s="310"/>
      <c r="F2" s="311"/>
      <c r="G2" s="312"/>
      <c r="H2" s="313"/>
      <c r="I2" s="314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315"/>
      <c r="X2" s="315"/>
      <c r="Y2" s="315"/>
      <c r="Z2" s="315"/>
      <c r="AA2" s="315"/>
      <c r="AB2" s="315"/>
      <c r="AC2" s="315"/>
      <c r="AD2" s="315"/>
      <c r="AE2" s="315"/>
      <c r="AF2" s="315"/>
      <c r="AG2" s="315"/>
      <c r="AH2" s="315"/>
      <c r="AI2" s="315"/>
      <c r="AJ2" s="315"/>
      <c r="AK2" s="315"/>
      <c r="AL2" s="315"/>
      <c r="AM2" s="315"/>
      <c r="AN2" s="315"/>
      <c r="AO2" s="315"/>
      <c r="AP2" s="315"/>
      <c r="AQ2" s="315"/>
      <c r="AR2" s="315"/>
      <c r="AS2" s="315"/>
      <c r="AT2" s="315"/>
      <c r="AU2" s="315"/>
      <c r="AV2" s="315"/>
      <c r="AW2" s="315"/>
      <c r="AX2" s="315"/>
      <c r="AY2" s="315"/>
      <c r="AZ2" s="315"/>
      <c r="BA2" s="315"/>
      <c r="BB2" s="315"/>
      <c r="BC2" s="315"/>
      <c r="BD2" s="315"/>
      <c r="BE2" s="315"/>
      <c r="BF2" s="315"/>
      <c r="BG2" s="315"/>
      <c r="BH2" s="315"/>
      <c r="BI2" s="315"/>
      <c r="BJ2" s="315"/>
      <c r="BK2" s="315"/>
      <c r="BL2" s="315"/>
      <c r="BM2" s="315"/>
      <c r="BN2" s="315"/>
      <c r="BO2" s="315"/>
      <c r="BP2" s="315"/>
      <c r="BQ2" s="315"/>
      <c r="BR2" s="315"/>
      <c r="BS2" s="315"/>
      <c r="BT2" s="315"/>
      <c r="BU2" s="315"/>
      <c r="BV2" s="315"/>
      <c r="BW2" s="315"/>
      <c r="BX2" s="315"/>
      <c r="BY2" s="315"/>
      <c r="BZ2" s="315"/>
      <c r="CA2" s="315"/>
      <c r="CB2" s="315"/>
      <c r="CC2" s="315"/>
      <c r="CD2" s="315"/>
      <c r="CE2" s="315"/>
      <c r="CF2" s="315"/>
      <c r="CG2" s="315"/>
      <c r="CH2" s="315"/>
      <c r="CI2" s="315"/>
      <c r="CJ2" s="315"/>
      <c r="CK2" s="315"/>
      <c r="CL2" s="315"/>
      <c r="CM2" s="315"/>
      <c r="CN2" s="315"/>
      <c r="CO2" s="315"/>
      <c r="CP2" s="315"/>
      <c r="CQ2" s="315"/>
      <c r="CR2" s="315"/>
      <c r="CS2" s="315"/>
      <c r="CT2" s="315"/>
      <c r="CU2" s="315"/>
      <c r="CV2" s="315"/>
      <c r="CW2" s="315"/>
      <c r="CX2" s="315"/>
      <c r="CY2" s="315"/>
      <c r="CZ2" s="315"/>
      <c r="DA2" s="315"/>
      <c r="DB2" s="315"/>
      <c r="DC2" s="315"/>
      <c r="DD2" s="315"/>
      <c r="DE2" s="315"/>
      <c r="DF2" s="315"/>
      <c r="DG2" s="315"/>
      <c r="DH2" s="315"/>
      <c r="DI2" s="315"/>
      <c r="DJ2" s="315"/>
      <c r="DK2" s="315"/>
      <c r="DL2" s="315"/>
      <c r="DM2" s="315"/>
      <c r="DN2" s="315"/>
      <c r="DO2" s="315"/>
      <c r="DP2" s="315"/>
      <c r="DQ2" s="315"/>
      <c r="DR2" s="315"/>
      <c r="DS2" s="315"/>
      <c r="DT2" s="315"/>
      <c r="DU2" s="315"/>
      <c r="DV2" s="315"/>
      <c r="DW2" s="315"/>
      <c r="DX2" s="315"/>
      <c r="DY2" s="315"/>
      <c r="DZ2" s="315"/>
      <c r="EA2" s="315"/>
      <c r="EB2" s="315"/>
      <c r="EC2" s="315"/>
      <c r="ED2" s="315"/>
      <c r="EE2" s="315"/>
      <c r="EF2" s="315"/>
      <c r="EG2" s="315"/>
      <c r="EH2" s="315"/>
      <c r="EI2" s="315"/>
      <c r="EJ2" s="315"/>
      <c r="EK2" s="315"/>
      <c r="EL2" s="315"/>
      <c r="EM2" s="315"/>
      <c r="EN2" s="315"/>
      <c r="EO2" s="315"/>
      <c r="EP2" s="315"/>
      <c r="EQ2" s="315"/>
      <c r="ER2" s="315"/>
      <c r="ES2" s="315"/>
      <c r="ET2" s="315"/>
      <c r="EU2" s="315"/>
      <c r="EV2" s="315"/>
      <c r="EW2" s="315"/>
      <c r="EX2" s="315"/>
      <c r="EY2" s="315"/>
      <c r="EZ2" s="315"/>
      <c r="FA2" s="315"/>
    </row>
    <row r="3" spans="1:157" s="316" customFormat="1" ht="27" customHeight="1" thickBot="1">
      <c r="A3" s="306" t="s">
        <v>127</v>
      </c>
      <c r="B3" s="317"/>
      <c r="C3" s="318"/>
      <c r="D3" s="309" t="s">
        <v>128</v>
      </c>
      <c r="E3" s="319"/>
      <c r="F3" s="319"/>
      <c r="G3" s="312"/>
      <c r="H3" s="313"/>
      <c r="I3" s="314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315"/>
      <c r="X3" s="315"/>
      <c r="Y3" s="315"/>
      <c r="Z3" s="315"/>
      <c r="AA3" s="315"/>
      <c r="AB3" s="315"/>
      <c r="AC3" s="315"/>
      <c r="AD3" s="315"/>
      <c r="AE3" s="315"/>
      <c r="AF3" s="315"/>
      <c r="AG3" s="315"/>
      <c r="AH3" s="315"/>
      <c r="AI3" s="315"/>
      <c r="AJ3" s="315"/>
      <c r="AK3" s="315"/>
      <c r="AL3" s="315"/>
      <c r="AM3" s="315"/>
      <c r="AN3" s="315"/>
      <c r="AO3" s="315"/>
      <c r="AP3" s="315"/>
      <c r="AQ3" s="315"/>
      <c r="AR3" s="315"/>
      <c r="AS3" s="315"/>
      <c r="AT3" s="315"/>
      <c r="AU3" s="315"/>
      <c r="AV3" s="315"/>
      <c r="AW3" s="315"/>
      <c r="AX3" s="315"/>
      <c r="AY3" s="315"/>
      <c r="AZ3" s="315"/>
      <c r="BA3" s="315"/>
      <c r="BB3" s="315"/>
      <c r="BC3" s="315"/>
      <c r="BD3" s="315"/>
      <c r="BE3" s="315"/>
      <c r="BF3" s="315"/>
      <c r="BG3" s="315"/>
      <c r="BH3" s="315"/>
      <c r="BI3" s="315"/>
      <c r="BJ3" s="315"/>
      <c r="BK3" s="315"/>
      <c r="BL3" s="315"/>
      <c r="BM3" s="315"/>
      <c r="BN3" s="315"/>
      <c r="BO3" s="315"/>
      <c r="BP3" s="315"/>
      <c r="BQ3" s="315"/>
      <c r="BR3" s="315"/>
      <c r="BS3" s="315"/>
      <c r="BT3" s="315"/>
      <c r="BU3" s="315"/>
      <c r="BV3" s="315"/>
      <c r="BW3" s="315"/>
      <c r="BX3" s="315"/>
      <c r="BY3" s="315"/>
      <c r="BZ3" s="315"/>
      <c r="CA3" s="315"/>
      <c r="CB3" s="315"/>
      <c r="CC3" s="315"/>
      <c r="CD3" s="315"/>
      <c r="CE3" s="315"/>
      <c r="CF3" s="315"/>
      <c r="CG3" s="315"/>
      <c r="CH3" s="315"/>
      <c r="CI3" s="315"/>
      <c r="CJ3" s="315"/>
      <c r="CK3" s="315"/>
      <c r="CL3" s="315"/>
      <c r="CM3" s="315"/>
      <c r="CN3" s="315"/>
      <c r="CO3" s="315"/>
      <c r="CP3" s="315"/>
      <c r="CQ3" s="315"/>
      <c r="CR3" s="315"/>
      <c r="CS3" s="315"/>
      <c r="CT3" s="315"/>
      <c r="CU3" s="315"/>
      <c r="CV3" s="315"/>
      <c r="CW3" s="315"/>
      <c r="CX3" s="315"/>
      <c r="CY3" s="315"/>
      <c r="CZ3" s="315"/>
      <c r="DA3" s="315"/>
      <c r="DB3" s="315"/>
      <c r="DC3" s="315"/>
      <c r="DD3" s="315"/>
      <c r="DE3" s="315"/>
      <c r="DF3" s="315"/>
      <c r="DG3" s="315"/>
      <c r="DH3" s="315"/>
      <c r="DI3" s="315"/>
      <c r="DJ3" s="315"/>
      <c r="DK3" s="315"/>
      <c r="DL3" s="315"/>
      <c r="DM3" s="315"/>
      <c r="DN3" s="315"/>
      <c r="DO3" s="315"/>
      <c r="DP3" s="315"/>
      <c r="DQ3" s="315"/>
      <c r="DR3" s="315"/>
      <c r="DS3" s="315"/>
      <c r="DT3" s="315"/>
      <c r="DU3" s="315"/>
      <c r="DV3" s="315"/>
      <c r="DW3" s="315"/>
      <c r="DX3" s="315"/>
      <c r="DY3" s="315"/>
      <c r="DZ3" s="315"/>
      <c r="EA3" s="315"/>
      <c r="EB3" s="315"/>
      <c r="EC3" s="315"/>
      <c r="ED3" s="315"/>
      <c r="EE3" s="315"/>
      <c r="EF3" s="315"/>
      <c r="EG3" s="315"/>
      <c r="EH3" s="315"/>
      <c r="EI3" s="315"/>
      <c r="EJ3" s="315"/>
      <c r="EK3" s="315"/>
      <c r="EL3" s="315"/>
      <c r="EM3" s="315"/>
      <c r="EN3" s="315"/>
      <c r="EO3" s="315"/>
      <c r="EP3" s="315"/>
      <c r="EQ3" s="315"/>
      <c r="ER3" s="315"/>
      <c r="ES3" s="315"/>
      <c r="ET3" s="315"/>
      <c r="EU3" s="315"/>
      <c r="EV3" s="315"/>
      <c r="EW3" s="315"/>
      <c r="EX3" s="315"/>
      <c r="EY3" s="315"/>
      <c r="EZ3" s="315"/>
      <c r="FA3" s="315"/>
    </row>
    <row r="4" spans="1:157" s="324" customFormat="1" ht="24.75" customHeight="1" thickBot="1">
      <c r="A4" s="306" t="s">
        <v>129</v>
      </c>
      <c r="B4" s="320"/>
      <c r="C4" s="321"/>
      <c r="D4" s="322"/>
      <c r="E4" s="322"/>
      <c r="F4" s="322"/>
      <c r="G4" s="322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3"/>
      <c r="X4" s="323"/>
      <c r="Y4" s="323"/>
      <c r="Z4" s="323"/>
      <c r="AA4" s="323"/>
      <c r="AB4" s="323"/>
      <c r="AC4" s="323"/>
      <c r="AD4" s="323"/>
      <c r="AE4" s="323"/>
      <c r="AF4" s="323"/>
      <c r="AG4" s="323"/>
      <c r="AH4" s="323"/>
      <c r="AI4" s="323"/>
      <c r="AJ4" s="323"/>
      <c r="AK4" s="323"/>
      <c r="AL4" s="323"/>
      <c r="AM4" s="323"/>
      <c r="AN4" s="323"/>
      <c r="AO4" s="323"/>
      <c r="AP4" s="323"/>
      <c r="AQ4" s="323"/>
      <c r="AR4" s="323"/>
      <c r="AS4" s="323"/>
      <c r="AT4" s="323"/>
      <c r="AU4" s="323"/>
      <c r="AV4" s="323"/>
      <c r="AW4" s="323"/>
      <c r="AX4" s="323"/>
      <c r="AY4" s="323"/>
      <c r="AZ4" s="323"/>
      <c r="BA4" s="323"/>
      <c r="BB4" s="323"/>
      <c r="BC4" s="323"/>
      <c r="BD4" s="323"/>
      <c r="BE4" s="323"/>
      <c r="BF4" s="323"/>
      <c r="BG4" s="323"/>
      <c r="BH4" s="323"/>
      <c r="BI4" s="323"/>
      <c r="BJ4" s="323"/>
      <c r="BK4" s="323"/>
      <c r="BL4" s="323"/>
      <c r="BM4" s="323"/>
      <c r="BN4" s="323"/>
      <c r="BO4" s="323"/>
      <c r="BP4" s="323"/>
      <c r="BQ4" s="323"/>
      <c r="BR4" s="323"/>
      <c r="BS4" s="323"/>
      <c r="BT4" s="323"/>
      <c r="BU4" s="323"/>
      <c r="BV4" s="323"/>
      <c r="BW4" s="323"/>
      <c r="BX4" s="323"/>
      <c r="BY4" s="323"/>
      <c r="BZ4" s="323"/>
      <c r="CA4" s="323"/>
      <c r="CB4" s="323"/>
      <c r="CC4" s="323"/>
      <c r="CD4" s="323"/>
      <c r="CE4" s="323"/>
      <c r="CF4" s="323"/>
      <c r="CG4" s="323"/>
      <c r="CH4" s="323"/>
      <c r="CI4" s="323"/>
      <c r="CJ4" s="323"/>
      <c r="CK4" s="323"/>
      <c r="CL4" s="323"/>
      <c r="CM4" s="323"/>
      <c r="CN4" s="323"/>
      <c r="CO4" s="323"/>
      <c r="CP4" s="323"/>
      <c r="CQ4" s="323"/>
      <c r="CR4" s="323"/>
      <c r="CS4" s="323"/>
      <c r="CT4" s="323"/>
      <c r="CU4" s="323"/>
      <c r="CV4" s="323"/>
      <c r="CW4" s="323"/>
      <c r="CX4" s="323"/>
      <c r="CY4" s="323"/>
      <c r="CZ4" s="323"/>
      <c r="DA4" s="323"/>
      <c r="DB4" s="323"/>
      <c r="DC4" s="323"/>
      <c r="DD4" s="323"/>
      <c r="DE4" s="323"/>
      <c r="DF4" s="323"/>
      <c r="DG4" s="323"/>
      <c r="DH4" s="323"/>
      <c r="DI4" s="323"/>
      <c r="DJ4" s="323"/>
      <c r="DK4" s="323"/>
      <c r="DL4" s="323"/>
      <c r="DM4" s="323"/>
      <c r="DN4" s="323"/>
      <c r="DO4" s="323"/>
      <c r="DP4" s="323"/>
      <c r="DQ4" s="323"/>
      <c r="DR4" s="323"/>
      <c r="DS4" s="323"/>
      <c r="DT4" s="323"/>
      <c r="DU4" s="323"/>
      <c r="DV4" s="323"/>
      <c r="DW4" s="323"/>
      <c r="DX4" s="323"/>
      <c r="DY4" s="323"/>
      <c r="DZ4" s="323"/>
      <c r="EA4" s="323"/>
      <c r="EB4" s="323"/>
      <c r="EC4" s="323"/>
      <c r="ED4" s="323"/>
      <c r="EE4" s="323"/>
      <c r="EF4" s="323"/>
      <c r="EG4" s="323"/>
      <c r="EH4" s="323"/>
      <c r="EI4" s="323"/>
      <c r="EJ4" s="323"/>
      <c r="EK4" s="323"/>
      <c r="EL4" s="323"/>
      <c r="EM4" s="323"/>
      <c r="EN4" s="323"/>
      <c r="EO4" s="323"/>
      <c r="EP4" s="323"/>
      <c r="EQ4" s="323"/>
      <c r="ER4" s="323"/>
      <c r="ES4" s="323"/>
      <c r="ET4" s="323"/>
      <c r="EU4" s="323"/>
      <c r="EV4" s="323"/>
      <c r="EW4" s="323"/>
      <c r="EX4" s="323"/>
      <c r="EY4" s="323"/>
      <c r="EZ4" s="323"/>
      <c r="FA4" s="323"/>
    </row>
    <row r="5" spans="1:157" s="323" customFormat="1" ht="13.8" thickBot="1">
      <c r="A5" s="325"/>
      <c r="B5" s="326"/>
      <c r="C5" s="326"/>
      <c r="D5" s="322"/>
      <c r="E5" s="322"/>
      <c r="F5" s="322"/>
      <c r="G5" s="322"/>
    </row>
    <row r="6" spans="1:157" ht="15.6" thickBot="1">
      <c r="A6" s="327"/>
      <c r="B6" s="328"/>
      <c r="C6" s="329" t="s">
        <v>130</v>
      </c>
      <c r="D6" s="330"/>
      <c r="E6" s="330"/>
      <c r="F6" s="331"/>
    </row>
    <row r="7" spans="1:157" ht="15" thickBot="1">
      <c r="A7" s="332" t="s">
        <v>131</v>
      </c>
      <c r="B7" s="333" t="s">
        <v>132</v>
      </c>
      <c r="C7" s="334">
        <v>1</v>
      </c>
      <c r="D7" s="335">
        <v>2</v>
      </c>
      <c r="E7" s="336">
        <v>3</v>
      </c>
      <c r="F7" s="337">
        <v>4</v>
      </c>
    </row>
    <row r="8" spans="1:157">
      <c r="A8" s="355" t="s">
        <v>172</v>
      </c>
      <c r="B8" s="356" t="s">
        <v>173</v>
      </c>
      <c r="C8" s="357" t="s">
        <v>174</v>
      </c>
      <c r="D8" s="368" t="s">
        <v>175</v>
      </c>
      <c r="E8" s="368" t="s">
        <v>176</v>
      </c>
      <c r="F8" s="359" t="s">
        <v>177</v>
      </c>
    </row>
    <row r="9" spans="1:157" ht="15" thickBot="1">
      <c r="A9" s="349"/>
      <c r="B9" s="369" t="s">
        <v>178</v>
      </c>
      <c r="C9" s="370" t="s">
        <v>157</v>
      </c>
      <c r="D9" s="371" t="s">
        <v>179</v>
      </c>
      <c r="E9" s="372" t="s">
        <v>180</v>
      </c>
      <c r="F9" s="373" t="s">
        <v>181</v>
      </c>
    </row>
    <row r="10" spans="1:157">
      <c r="A10" s="355" t="s">
        <v>150</v>
      </c>
      <c r="B10" s="356" t="s">
        <v>151</v>
      </c>
      <c r="C10" s="357" t="s">
        <v>152</v>
      </c>
      <c r="D10" s="358" t="s">
        <v>153</v>
      </c>
      <c r="E10" s="358" t="s">
        <v>154</v>
      </c>
      <c r="F10" s="359" t="s">
        <v>155</v>
      </c>
    </row>
    <row r="11" spans="1:157" ht="21" thickBot="1">
      <c r="A11" s="349"/>
      <c r="B11" s="360" t="s">
        <v>156</v>
      </c>
      <c r="C11" s="361" t="s">
        <v>157</v>
      </c>
      <c r="D11" s="362" t="s">
        <v>158</v>
      </c>
      <c r="E11" s="363" t="s">
        <v>159</v>
      </c>
      <c r="F11" s="364" t="s">
        <v>160</v>
      </c>
    </row>
    <row r="12" spans="1:157" ht="24" customHeight="1" thickBot="1">
      <c r="A12" s="338" t="s">
        <v>133</v>
      </c>
      <c r="B12" s="339" t="s">
        <v>134</v>
      </c>
      <c r="C12" s="340" t="s">
        <v>135</v>
      </c>
      <c r="D12" s="341" t="s">
        <v>136</v>
      </c>
      <c r="E12" s="341" t="s">
        <v>137</v>
      </c>
      <c r="F12" s="342" t="s">
        <v>138</v>
      </c>
    </row>
    <row r="13" spans="1:157" ht="15" thickBot="1">
      <c r="A13" s="338" t="s">
        <v>182</v>
      </c>
      <c r="B13" s="339" t="s">
        <v>183</v>
      </c>
      <c r="C13" s="340" t="s">
        <v>184</v>
      </c>
      <c r="D13" s="341" t="s">
        <v>185</v>
      </c>
      <c r="E13" s="341" t="s">
        <v>186</v>
      </c>
      <c r="F13" s="342" t="s">
        <v>187</v>
      </c>
    </row>
    <row r="14" spans="1:157" ht="22.8" customHeight="1">
      <c r="A14" s="343" t="s">
        <v>139</v>
      </c>
      <c r="B14" s="344" t="s">
        <v>140</v>
      </c>
      <c r="C14" s="345" t="s">
        <v>141</v>
      </c>
      <c r="D14" s="346" t="s">
        <v>142</v>
      </c>
      <c r="E14" s="347" t="s">
        <v>143</v>
      </c>
      <c r="F14" s="348" t="s">
        <v>144</v>
      </c>
    </row>
    <row r="15" spans="1:157" ht="21" thickBot="1">
      <c r="A15" s="349"/>
      <c r="B15" s="350" t="s">
        <v>145</v>
      </c>
      <c r="C15" s="351" t="s">
        <v>146</v>
      </c>
      <c r="D15" s="352" t="s">
        <v>147</v>
      </c>
      <c r="E15" s="353" t="s">
        <v>148</v>
      </c>
      <c r="F15" s="354" t="s">
        <v>149</v>
      </c>
    </row>
    <row r="16" spans="1:157">
      <c r="A16" s="343" t="s">
        <v>161</v>
      </c>
      <c r="B16" s="344" t="s">
        <v>162</v>
      </c>
      <c r="C16" s="345" t="s">
        <v>163</v>
      </c>
      <c r="D16" s="346" t="s">
        <v>164</v>
      </c>
      <c r="E16" s="346" t="s">
        <v>165</v>
      </c>
      <c r="F16" s="348" t="s">
        <v>166</v>
      </c>
    </row>
    <row r="17" spans="1:6" ht="15" thickBot="1">
      <c r="A17" s="349"/>
      <c r="B17" s="350" t="s">
        <v>167</v>
      </c>
      <c r="C17" s="351" t="s">
        <v>168</v>
      </c>
      <c r="D17" s="365" t="s">
        <v>169</v>
      </c>
      <c r="E17" s="366" t="s">
        <v>170</v>
      </c>
      <c r="F17" s="367" t="s">
        <v>171</v>
      </c>
    </row>
    <row r="18" spans="1:6" ht="31.8" customHeight="1" thickBot="1">
      <c r="A18" s="374" t="s">
        <v>188</v>
      </c>
      <c r="B18" s="375" t="s">
        <v>189</v>
      </c>
      <c r="C18" s="376" t="s">
        <v>190</v>
      </c>
      <c r="D18" s="376" t="s">
        <v>191</v>
      </c>
      <c r="E18" s="377" t="s">
        <v>192</v>
      </c>
      <c r="F18" s="378" t="s">
        <v>193</v>
      </c>
    </row>
    <row r="19" spans="1:6" ht="25.8" customHeight="1" thickBot="1">
      <c r="A19" s="379" t="s">
        <v>194</v>
      </c>
      <c r="B19" s="375" t="s">
        <v>195</v>
      </c>
      <c r="C19" s="376" t="s">
        <v>157</v>
      </c>
      <c r="D19" s="377" t="s">
        <v>196</v>
      </c>
      <c r="E19" s="377" t="s">
        <v>197</v>
      </c>
      <c r="F19" s="378" t="s">
        <v>198</v>
      </c>
    </row>
    <row r="20" spans="1:6" ht="23.25" customHeight="1" thickBot="1">
      <c r="A20" s="380" t="s">
        <v>199</v>
      </c>
      <c r="B20" s="381"/>
      <c r="C20" s="382" t="s">
        <v>200</v>
      </c>
      <c r="D20" s="383"/>
      <c r="E20" s="384" t="s">
        <v>201</v>
      </c>
      <c r="F20" s="383"/>
    </row>
    <row r="21" spans="1:6" ht="15" thickBot="1">
      <c r="A21" s="385"/>
      <c r="B21" s="386" t="s">
        <v>202</v>
      </c>
      <c r="C21" s="334">
        <v>1</v>
      </c>
      <c r="D21" s="335">
        <v>2</v>
      </c>
      <c r="E21" s="336">
        <v>3</v>
      </c>
      <c r="F21" s="337">
        <v>4</v>
      </c>
    </row>
    <row r="22" spans="1:6" ht="15" thickBot="1">
      <c r="A22" s="387"/>
      <c r="B22" s="388" t="s">
        <v>203</v>
      </c>
      <c r="C22" s="389" t="s">
        <v>204</v>
      </c>
      <c r="D22" s="390" t="s">
        <v>205</v>
      </c>
      <c r="E22" s="390" t="s">
        <v>206</v>
      </c>
      <c r="F22" s="391" t="s">
        <v>207</v>
      </c>
    </row>
    <row r="23" spans="1:6" ht="15" thickBot="1">
      <c r="A23" s="392" t="s">
        <v>208</v>
      </c>
      <c r="B23" s="393"/>
      <c r="C23" s="394" t="s">
        <v>209</v>
      </c>
      <c r="D23" s="395" t="s">
        <v>210</v>
      </c>
      <c r="E23" s="395" t="s">
        <v>211</v>
      </c>
      <c r="F23" s="396" t="s">
        <v>212</v>
      </c>
    </row>
    <row r="24" spans="1:6" ht="28.8" customHeight="1" thickBot="1">
      <c r="A24" s="397" t="s">
        <v>213</v>
      </c>
      <c r="B24" s="398"/>
      <c r="C24" s="399" t="s">
        <v>214</v>
      </c>
      <c r="D24" s="400"/>
      <c r="E24" s="399" t="s">
        <v>215</v>
      </c>
      <c r="F24" s="401" t="s">
        <v>216</v>
      </c>
    </row>
    <row r="29" spans="1:6" s="402" customFormat="1"/>
    <row r="31" spans="1:6">
      <c r="A31" s="105" t="s">
        <v>217</v>
      </c>
    </row>
    <row r="32" spans="1:6" ht="15" thickBot="1"/>
    <row r="33" spans="1:8" ht="15.6" thickBot="1">
      <c r="A33" s="327"/>
      <c r="B33" s="328"/>
      <c r="C33" s="329" t="s">
        <v>218</v>
      </c>
      <c r="D33" s="330"/>
      <c r="E33" s="330"/>
      <c r="F33" s="331"/>
    </row>
    <row r="34" spans="1:8" ht="15" thickBot="1">
      <c r="A34" s="332" t="s">
        <v>219</v>
      </c>
      <c r="B34" s="403" t="s">
        <v>132</v>
      </c>
      <c r="C34" s="404">
        <v>1</v>
      </c>
      <c r="D34" s="405">
        <v>2</v>
      </c>
      <c r="E34" s="406">
        <v>3</v>
      </c>
      <c r="F34" s="407">
        <v>4</v>
      </c>
    </row>
    <row r="35" spans="1:8" ht="21" thickBot="1">
      <c r="A35" s="408" t="s">
        <v>133</v>
      </c>
      <c r="B35" s="339" t="s">
        <v>134</v>
      </c>
      <c r="C35" s="409">
        <v>1</v>
      </c>
      <c r="D35" s="410">
        <v>2</v>
      </c>
      <c r="E35" s="411">
        <v>3</v>
      </c>
      <c r="F35" s="412">
        <v>4</v>
      </c>
      <c r="G35" s="413" t="s">
        <v>220</v>
      </c>
      <c r="H35" s="414"/>
    </row>
    <row r="36" spans="1:8">
      <c r="A36" s="415" t="s">
        <v>139</v>
      </c>
      <c r="B36" s="344" t="s">
        <v>140</v>
      </c>
      <c r="C36" s="416">
        <v>1</v>
      </c>
      <c r="D36" s="417">
        <v>2</v>
      </c>
      <c r="E36" s="418">
        <v>3</v>
      </c>
      <c r="F36" s="419">
        <v>4</v>
      </c>
      <c r="G36" s="420"/>
      <c r="H36" s="421"/>
    </row>
    <row r="37" spans="1:8" ht="21" thickBot="1">
      <c r="A37" s="422"/>
      <c r="B37" s="350" t="s">
        <v>145</v>
      </c>
      <c r="C37" s="423">
        <v>1</v>
      </c>
      <c r="D37" s="424">
        <v>2</v>
      </c>
      <c r="E37" s="425">
        <v>3</v>
      </c>
      <c r="F37" s="426">
        <v>4</v>
      </c>
      <c r="G37" s="420"/>
      <c r="H37" s="421"/>
    </row>
    <row r="38" spans="1:8">
      <c r="A38" s="427" t="s">
        <v>150</v>
      </c>
      <c r="B38" s="356" t="s">
        <v>151</v>
      </c>
      <c r="C38" s="428">
        <v>1</v>
      </c>
      <c r="D38" s="429">
        <v>2</v>
      </c>
      <c r="E38" s="430">
        <v>3</v>
      </c>
      <c r="F38" s="431">
        <v>4</v>
      </c>
      <c r="G38" s="420"/>
      <c r="H38" s="421"/>
    </row>
    <row r="39" spans="1:8" ht="21" thickBot="1">
      <c r="A39" s="422"/>
      <c r="B39" s="360" t="s">
        <v>156</v>
      </c>
      <c r="C39" s="432">
        <v>1</v>
      </c>
      <c r="D39" s="433">
        <v>2</v>
      </c>
      <c r="E39" s="434">
        <v>3</v>
      </c>
      <c r="F39" s="435">
        <v>4</v>
      </c>
      <c r="G39" s="420"/>
      <c r="H39" s="421"/>
    </row>
    <row r="40" spans="1:8">
      <c r="A40" s="415" t="s">
        <v>161</v>
      </c>
      <c r="B40" s="344" t="s">
        <v>162</v>
      </c>
      <c r="C40" s="416">
        <v>1</v>
      </c>
      <c r="D40" s="417">
        <v>2</v>
      </c>
      <c r="E40" s="436">
        <v>3</v>
      </c>
      <c r="F40" s="419">
        <v>4</v>
      </c>
      <c r="G40" s="420"/>
      <c r="H40" s="421"/>
    </row>
    <row r="41" spans="1:8" ht="15" thickBot="1">
      <c r="A41" s="422"/>
      <c r="B41" s="350" t="s">
        <v>167</v>
      </c>
      <c r="C41" s="423">
        <v>1</v>
      </c>
      <c r="D41" s="437">
        <v>2</v>
      </c>
      <c r="E41" s="438">
        <v>3</v>
      </c>
      <c r="F41" s="439">
        <v>4</v>
      </c>
      <c r="G41" s="420"/>
      <c r="H41" s="421"/>
    </row>
    <row r="42" spans="1:8">
      <c r="A42" s="427" t="s">
        <v>172</v>
      </c>
      <c r="B42" s="356" t="s">
        <v>173</v>
      </c>
      <c r="C42" s="428">
        <v>1</v>
      </c>
      <c r="D42" s="440">
        <v>2</v>
      </c>
      <c r="E42" s="441">
        <v>3</v>
      </c>
      <c r="F42" s="431">
        <v>4</v>
      </c>
      <c r="G42" s="420"/>
      <c r="H42" s="421"/>
    </row>
    <row r="43" spans="1:8" ht="15" thickBot="1">
      <c r="A43" s="422"/>
      <c r="B43" s="369" t="s">
        <v>178</v>
      </c>
      <c r="C43" s="442">
        <v>1</v>
      </c>
      <c r="D43" s="443">
        <v>2</v>
      </c>
      <c r="E43" s="444">
        <v>3</v>
      </c>
      <c r="F43" s="445">
        <v>4</v>
      </c>
      <c r="G43" s="420"/>
      <c r="H43" s="421"/>
    </row>
    <row r="44" spans="1:8" ht="15" thickBot="1">
      <c r="A44" s="408" t="s">
        <v>182</v>
      </c>
      <c r="B44" s="339" t="s">
        <v>183</v>
      </c>
      <c r="C44" s="409">
        <v>1</v>
      </c>
      <c r="D44" s="410">
        <v>2</v>
      </c>
      <c r="E44" s="411">
        <v>3</v>
      </c>
      <c r="F44" s="412">
        <v>4</v>
      </c>
      <c r="G44" s="420"/>
      <c r="H44" s="421"/>
    </row>
    <row r="45" spans="1:8" ht="28.2" thickBot="1">
      <c r="A45" s="446" t="s">
        <v>188</v>
      </c>
      <c r="B45" s="375" t="s">
        <v>189</v>
      </c>
      <c r="C45" s="447">
        <v>1</v>
      </c>
      <c r="D45" s="448">
        <v>2</v>
      </c>
      <c r="E45" s="449">
        <v>3</v>
      </c>
      <c r="F45" s="450">
        <v>4</v>
      </c>
      <c r="G45" s="420"/>
      <c r="H45" s="421"/>
    </row>
    <row r="46" spans="1:8" ht="15" thickBot="1">
      <c r="A46" s="451" t="s">
        <v>194</v>
      </c>
      <c r="B46" s="375" t="s">
        <v>195</v>
      </c>
      <c r="C46" s="447">
        <v>1</v>
      </c>
      <c r="D46" s="452">
        <v>2</v>
      </c>
      <c r="E46" s="449">
        <v>3</v>
      </c>
      <c r="F46" s="450">
        <v>4</v>
      </c>
      <c r="G46" s="420"/>
      <c r="H46" s="421"/>
    </row>
    <row r="47" spans="1:8" ht="15" thickBot="1">
      <c r="A47" s="453" t="s">
        <v>199</v>
      </c>
      <c r="B47" s="454"/>
      <c r="C47" s="455">
        <v>2</v>
      </c>
      <c r="D47" s="456"/>
      <c r="E47" s="457">
        <v>4</v>
      </c>
      <c r="F47" s="458"/>
      <c r="G47" s="459"/>
      <c r="H47" s="460"/>
    </row>
    <row r="48" spans="1:8">
      <c r="C48" s="13"/>
      <c r="D48" s="13"/>
      <c r="E48" s="13"/>
      <c r="F48" s="13"/>
    </row>
    <row r="49" spans="2:6" ht="15" thickBot="1">
      <c r="C49" s="13"/>
      <c r="D49" s="13"/>
      <c r="E49" s="13"/>
      <c r="F49" s="13"/>
    </row>
    <row r="50" spans="2:6" ht="15" thickBot="1">
      <c r="B50" s="461" t="s">
        <v>221</v>
      </c>
      <c r="C50" s="462" t="s">
        <v>222</v>
      </c>
      <c r="D50" s="463" t="s">
        <v>223</v>
      </c>
      <c r="E50" s="464" t="s">
        <v>224</v>
      </c>
      <c r="F50" s="465" t="s">
        <v>225</v>
      </c>
    </row>
    <row r="51" spans="2:6" ht="15" thickBot="1">
      <c r="B51" t="s">
        <v>226</v>
      </c>
      <c r="C51" s="334">
        <v>1</v>
      </c>
      <c r="D51" s="335">
        <v>2</v>
      </c>
      <c r="E51" s="336">
        <v>3</v>
      </c>
      <c r="F51" s="337">
        <v>4</v>
      </c>
    </row>
    <row r="52" spans="2:6">
      <c r="C52" s="13"/>
      <c r="D52" s="13"/>
      <c r="E52" s="13"/>
      <c r="F52" s="13"/>
    </row>
    <row r="53" spans="2:6">
      <c r="C53" s="13"/>
      <c r="D53" s="13"/>
      <c r="E53" s="13"/>
      <c r="F53" s="13"/>
    </row>
    <row r="54" spans="2:6">
      <c r="C54" s="13"/>
      <c r="D54" s="13"/>
      <c r="E54" s="13"/>
      <c r="F54" s="13"/>
    </row>
    <row r="55" spans="2:6">
      <c r="C55" s="13"/>
      <c r="D55" s="13"/>
      <c r="E55" s="13"/>
      <c r="F55" s="13"/>
    </row>
    <row r="56" spans="2:6">
      <c r="C56" s="13"/>
      <c r="D56" s="13"/>
      <c r="E56" s="13"/>
      <c r="F56" s="13"/>
    </row>
    <row r="57" spans="2:6">
      <c r="C57" s="13"/>
      <c r="D57" s="13"/>
      <c r="E57" s="13"/>
      <c r="F57" s="13"/>
    </row>
    <row r="58" spans="2:6">
      <c r="C58" s="13"/>
      <c r="D58" s="13"/>
      <c r="E58" s="13"/>
      <c r="F58" s="13"/>
    </row>
    <row r="59" spans="2:6">
      <c r="C59" s="13"/>
      <c r="D59" s="13"/>
      <c r="E59" s="13"/>
      <c r="F59" s="13"/>
    </row>
    <row r="60" spans="2:6">
      <c r="C60" s="13"/>
      <c r="D60" s="13"/>
      <c r="E60" s="13"/>
      <c r="F60" s="13"/>
    </row>
    <row r="61" spans="2:6">
      <c r="C61" s="13"/>
      <c r="D61" s="13"/>
      <c r="E61" s="13"/>
      <c r="F61" s="13"/>
    </row>
  </sheetData>
  <mergeCells count="25">
    <mergeCell ref="E47:F47"/>
    <mergeCell ref="A21:A22"/>
    <mergeCell ref="B22:B23"/>
    <mergeCell ref="C33:F33"/>
    <mergeCell ref="G35:H47"/>
    <mergeCell ref="A36:A37"/>
    <mergeCell ref="A38:A39"/>
    <mergeCell ref="A40:A41"/>
    <mergeCell ref="A42:A43"/>
    <mergeCell ref="A47:B47"/>
    <mergeCell ref="C47:D47"/>
    <mergeCell ref="C6:F6"/>
    <mergeCell ref="A14:A15"/>
    <mergeCell ref="A10:A11"/>
    <mergeCell ref="A16:A17"/>
    <mergeCell ref="A8:A9"/>
    <mergeCell ref="A20:B20"/>
    <mergeCell ref="C20:D20"/>
    <mergeCell ref="E20:F20"/>
    <mergeCell ref="A1:G1"/>
    <mergeCell ref="B2:C2"/>
    <mergeCell ref="E2:F2"/>
    <mergeCell ref="B3:C3"/>
    <mergeCell ref="E3:F3"/>
    <mergeCell ref="B4:C4"/>
  </mergeCells>
  <conditionalFormatting sqref="C22:F23">
    <cfRule type="containsText" dxfId="37" priority="1" operator="containsText" text="Yes">
      <formula>NOT(ISERROR(SEARCH("Yes",C22)))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E1901-201A-4950-89C9-3237635892D7}">
  <dimension ref="A1:EW54"/>
  <sheetViews>
    <sheetView workbookViewId="0">
      <selection activeCell="G6" sqref="G6"/>
    </sheetView>
  </sheetViews>
  <sheetFormatPr defaultColWidth="9.109375" defaultRowHeight="0" zeroHeight="1"/>
  <cols>
    <col min="1" max="1" width="36.5546875" style="466" customWidth="1"/>
    <col min="2" max="2" width="31.6640625" style="466" bestFit="1" customWidth="1"/>
    <col min="3" max="4" width="30" style="466" bestFit="1" customWidth="1"/>
    <col min="5" max="5" width="34.109375" style="466" customWidth="1"/>
    <col min="6" max="16384" width="9.109375" style="466"/>
  </cols>
  <sheetData>
    <row r="1" spans="1:153" ht="22.5" customHeight="1"/>
    <row r="2" spans="1:153" s="468" customFormat="1" ht="66.75" customHeight="1" thickBot="1">
      <c r="A2" s="467" t="s">
        <v>227</v>
      </c>
      <c r="B2" s="467"/>
      <c r="C2" s="467"/>
      <c r="D2" s="467"/>
      <c r="E2" s="467"/>
    </row>
    <row r="3" spans="1:153" s="316" customFormat="1" ht="27" customHeight="1" thickBot="1">
      <c r="A3" s="469" t="s">
        <v>125</v>
      </c>
      <c r="B3" s="470"/>
      <c r="C3" s="309" t="s">
        <v>126</v>
      </c>
      <c r="D3" s="310"/>
      <c r="E3" s="311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315"/>
      <c r="X3" s="315"/>
      <c r="Y3" s="315"/>
      <c r="Z3" s="315"/>
      <c r="AA3" s="315"/>
      <c r="AB3" s="315"/>
      <c r="AC3" s="315"/>
      <c r="AD3" s="315"/>
      <c r="AE3" s="315"/>
      <c r="AF3" s="315"/>
      <c r="AG3" s="315"/>
      <c r="AH3" s="315"/>
      <c r="AI3" s="315"/>
      <c r="AJ3" s="315"/>
      <c r="AK3" s="315"/>
      <c r="AL3" s="315"/>
      <c r="AM3" s="315"/>
      <c r="AN3" s="315"/>
      <c r="AO3" s="315"/>
      <c r="AP3" s="315"/>
      <c r="AQ3" s="315"/>
      <c r="AR3" s="315"/>
      <c r="AS3" s="315"/>
      <c r="AT3" s="315"/>
      <c r="AU3" s="315"/>
      <c r="AV3" s="315"/>
      <c r="AW3" s="315"/>
      <c r="AX3" s="315"/>
      <c r="AY3" s="315"/>
      <c r="AZ3" s="315"/>
      <c r="BA3" s="315"/>
      <c r="BB3" s="315"/>
      <c r="BC3" s="315"/>
      <c r="BD3" s="315"/>
      <c r="BE3" s="315"/>
      <c r="BF3" s="315"/>
      <c r="BG3" s="315"/>
      <c r="BH3" s="315"/>
      <c r="BI3" s="315"/>
      <c r="BJ3" s="315"/>
      <c r="BK3" s="315"/>
      <c r="BL3" s="315"/>
      <c r="BM3" s="315"/>
      <c r="BN3" s="315"/>
      <c r="BO3" s="315"/>
      <c r="BP3" s="315"/>
      <c r="BQ3" s="315"/>
      <c r="BR3" s="315"/>
      <c r="BS3" s="315"/>
      <c r="BT3" s="315"/>
      <c r="BU3" s="315"/>
      <c r="BV3" s="315"/>
      <c r="BW3" s="315"/>
      <c r="BX3" s="315"/>
      <c r="BY3" s="315"/>
      <c r="BZ3" s="315"/>
      <c r="CA3" s="315"/>
      <c r="CB3" s="315"/>
      <c r="CC3" s="315"/>
      <c r="CD3" s="315"/>
      <c r="CE3" s="315"/>
      <c r="CF3" s="315"/>
      <c r="CG3" s="315"/>
      <c r="CH3" s="315"/>
      <c r="CI3" s="315"/>
      <c r="CJ3" s="315"/>
      <c r="CK3" s="315"/>
      <c r="CL3" s="315"/>
      <c r="CM3" s="315"/>
      <c r="CN3" s="315"/>
      <c r="CO3" s="315"/>
      <c r="CP3" s="315"/>
      <c r="CQ3" s="315"/>
      <c r="CR3" s="315"/>
      <c r="CS3" s="315"/>
      <c r="CT3" s="315"/>
      <c r="CU3" s="315"/>
      <c r="CV3" s="315"/>
      <c r="CW3" s="315"/>
      <c r="CX3" s="315"/>
      <c r="CY3" s="315"/>
      <c r="CZ3" s="315"/>
      <c r="DA3" s="315"/>
      <c r="DB3" s="315"/>
      <c r="DC3" s="315"/>
      <c r="DD3" s="315"/>
      <c r="DE3" s="315"/>
      <c r="DF3" s="315"/>
      <c r="DG3" s="315"/>
      <c r="DH3" s="315"/>
      <c r="DI3" s="315"/>
      <c r="DJ3" s="315"/>
      <c r="DK3" s="315"/>
      <c r="DL3" s="315"/>
      <c r="DM3" s="315"/>
      <c r="DN3" s="315"/>
      <c r="DO3" s="315"/>
      <c r="DP3" s="315"/>
      <c r="DQ3" s="315"/>
      <c r="DR3" s="315"/>
      <c r="DS3" s="315"/>
      <c r="DT3" s="315"/>
      <c r="DU3" s="315"/>
      <c r="DV3" s="315"/>
      <c r="DW3" s="315"/>
      <c r="DX3" s="315"/>
      <c r="DY3" s="315"/>
      <c r="DZ3" s="315"/>
      <c r="EA3" s="315"/>
      <c r="EB3" s="315"/>
      <c r="EC3" s="315"/>
      <c r="ED3" s="315"/>
      <c r="EE3" s="315"/>
      <c r="EF3" s="315"/>
      <c r="EG3" s="315"/>
      <c r="EH3" s="315"/>
      <c r="EI3" s="315"/>
      <c r="EJ3" s="315"/>
      <c r="EK3" s="315"/>
      <c r="EL3" s="315"/>
      <c r="EM3" s="315"/>
      <c r="EN3" s="315"/>
      <c r="EO3" s="315"/>
      <c r="EP3" s="315"/>
      <c r="EQ3" s="315"/>
      <c r="ER3" s="315"/>
      <c r="ES3" s="315"/>
      <c r="ET3" s="315"/>
      <c r="EU3" s="315"/>
      <c r="EV3" s="315"/>
      <c r="EW3" s="315"/>
    </row>
    <row r="4" spans="1:153" s="316" customFormat="1" ht="27" customHeight="1" thickBot="1">
      <c r="A4" s="469" t="s">
        <v>127</v>
      </c>
      <c r="B4" s="471"/>
      <c r="C4" s="309" t="s">
        <v>128</v>
      </c>
      <c r="D4" s="319"/>
      <c r="E4" s="319"/>
      <c r="F4" s="315"/>
      <c r="G4" s="315"/>
      <c r="H4" s="315"/>
      <c r="I4" s="315"/>
      <c r="J4" s="315"/>
      <c r="K4" s="315"/>
      <c r="L4" s="315"/>
      <c r="M4" s="315"/>
      <c r="N4" s="315"/>
      <c r="O4" s="315"/>
      <c r="P4" s="315"/>
      <c r="Q4" s="315"/>
      <c r="R4" s="315"/>
      <c r="S4" s="315"/>
      <c r="T4" s="315"/>
      <c r="U4" s="315"/>
      <c r="V4" s="315"/>
      <c r="W4" s="315"/>
      <c r="X4" s="315"/>
      <c r="Y4" s="315"/>
      <c r="Z4" s="315"/>
      <c r="AA4" s="315"/>
      <c r="AB4" s="315"/>
      <c r="AC4" s="315"/>
      <c r="AD4" s="315"/>
      <c r="AE4" s="315"/>
      <c r="AF4" s="315"/>
      <c r="AG4" s="315"/>
      <c r="AH4" s="315"/>
      <c r="AI4" s="315"/>
      <c r="AJ4" s="315"/>
      <c r="AK4" s="315"/>
      <c r="AL4" s="315"/>
      <c r="AM4" s="315"/>
      <c r="AN4" s="315"/>
      <c r="AO4" s="315"/>
      <c r="AP4" s="315"/>
      <c r="AQ4" s="315"/>
      <c r="AR4" s="315"/>
      <c r="AS4" s="315"/>
      <c r="AT4" s="315"/>
      <c r="AU4" s="315"/>
      <c r="AV4" s="315"/>
      <c r="AW4" s="315"/>
      <c r="AX4" s="315"/>
      <c r="AY4" s="315"/>
      <c r="AZ4" s="315"/>
      <c r="BA4" s="315"/>
      <c r="BB4" s="315"/>
      <c r="BC4" s="315"/>
      <c r="BD4" s="315"/>
      <c r="BE4" s="315"/>
      <c r="BF4" s="315"/>
      <c r="BG4" s="315"/>
      <c r="BH4" s="315"/>
      <c r="BI4" s="315"/>
      <c r="BJ4" s="315"/>
      <c r="BK4" s="315"/>
      <c r="BL4" s="315"/>
      <c r="BM4" s="315"/>
      <c r="BN4" s="315"/>
      <c r="BO4" s="315"/>
      <c r="BP4" s="315"/>
      <c r="BQ4" s="315"/>
      <c r="BR4" s="315"/>
      <c r="BS4" s="315"/>
      <c r="BT4" s="315"/>
      <c r="BU4" s="315"/>
      <c r="BV4" s="315"/>
      <c r="BW4" s="315"/>
      <c r="BX4" s="315"/>
      <c r="BY4" s="315"/>
      <c r="BZ4" s="315"/>
      <c r="CA4" s="315"/>
      <c r="CB4" s="315"/>
      <c r="CC4" s="315"/>
      <c r="CD4" s="315"/>
      <c r="CE4" s="315"/>
      <c r="CF4" s="315"/>
      <c r="CG4" s="315"/>
      <c r="CH4" s="315"/>
      <c r="CI4" s="315"/>
      <c r="CJ4" s="315"/>
      <c r="CK4" s="315"/>
      <c r="CL4" s="315"/>
      <c r="CM4" s="315"/>
      <c r="CN4" s="315"/>
      <c r="CO4" s="315"/>
      <c r="CP4" s="315"/>
      <c r="CQ4" s="315"/>
      <c r="CR4" s="315"/>
      <c r="CS4" s="315"/>
      <c r="CT4" s="315"/>
      <c r="CU4" s="315"/>
      <c r="CV4" s="315"/>
      <c r="CW4" s="315"/>
      <c r="CX4" s="315"/>
      <c r="CY4" s="315"/>
      <c r="CZ4" s="315"/>
      <c r="DA4" s="315"/>
      <c r="DB4" s="315"/>
      <c r="DC4" s="315"/>
      <c r="DD4" s="315"/>
      <c r="DE4" s="315"/>
      <c r="DF4" s="315"/>
      <c r="DG4" s="315"/>
      <c r="DH4" s="315"/>
      <c r="DI4" s="315"/>
      <c r="DJ4" s="315"/>
      <c r="DK4" s="315"/>
      <c r="DL4" s="315"/>
      <c r="DM4" s="315"/>
      <c r="DN4" s="315"/>
      <c r="DO4" s="315"/>
      <c r="DP4" s="315"/>
      <c r="DQ4" s="315"/>
      <c r="DR4" s="315"/>
      <c r="DS4" s="315"/>
      <c r="DT4" s="315"/>
      <c r="DU4" s="315"/>
      <c r="DV4" s="315"/>
      <c r="DW4" s="315"/>
      <c r="DX4" s="315"/>
      <c r="DY4" s="315"/>
      <c r="DZ4" s="315"/>
      <c r="EA4" s="315"/>
      <c r="EB4" s="315"/>
      <c r="EC4" s="315"/>
      <c r="ED4" s="315"/>
      <c r="EE4" s="315"/>
      <c r="EF4" s="315"/>
      <c r="EG4" s="315"/>
      <c r="EH4" s="315"/>
      <c r="EI4" s="315"/>
      <c r="EJ4" s="315"/>
      <c r="EK4" s="315"/>
      <c r="EL4" s="315"/>
      <c r="EM4" s="315"/>
      <c r="EN4" s="315"/>
      <c r="EO4" s="315"/>
      <c r="EP4" s="315"/>
      <c r="EQ4" s="315"/>
      <c r="ER4" s="315"/>
      <c r="ES4" s="315"/>
      <c r="ET4" s="315"/>
      <c r="EU4" s="315"/>
      <c r="EV4" s="315"/>
      <c r="EW4" s="315"/>
    </row>
    <row r="5" spans="1:153" s="324" customFormat="1" ht="24.75" customHeight="1" thickBot="1">
      <c r="A5" s="469" t="s">
        <v>129</v>
      </c>
      <c r="B5" s="472"/>
      <c r="C5" s="322"/>
      <c r="D5" s="322"/>
      <c r="E5" s="322"/>
      <c r="F5" s="323"/>
      <c r="G5" s="323"/>
      <c r="H5" s="323"/>
      <c r="I5" s="323"/>
      <c r="J5" s="323"/>
      <c r="K5" s="32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3"/>
      <c r="AK5" s="323"/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23"/>
      <c r="AW5" s="323"/>
      <c r="AX5" s="323"/>
      <c r="AY5" s="323"/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323"/>
      <c r="BM5" s="323"/>
      <c r="BN5" s="323"/>
      <c r="BO5" s="323"/>
      <c r="BP5" s="323"/>
      <c r="BQ5" s="323"/>
      <c r="BR5" s="323"/>
      <c r="BS5" s="323"/>
      <c r="BT5" s="323"/>
      <c r="BU5" s="323"/>
      <c r="BV5" s="323"/>
      <c r="BW5" s="323"/>
      <c r="BX5" s="323"/>
      <c r="BY5" s="323"/>
      <c r="BZ5" s="323"/>
      <c r="CA5" s="323"/>
      <c r="CB5" s="323"/>
      <c r="CC5" s="323"/>
      <c r="CD5" s="323"/>
      <c r="CE5" s="323"/>
      <c r="CF5" s="323"/>
      <c r="CG5" s="323"/>
      <c r="CH5" s="323"/>
      <c r="CI5" s="323"/>
      <c r="CJ5" s="323"/>
      <c r="CK5" s="323"/>
      <c r="CL5" s="323"/>
      <c r="CM5" s="323"/>
      <c r="CN5" s="323"/>
      <c r="CO5" s="323"/>
      <c r="CP5" s="323"/>
      <c r="CQ5" s="323"/>
      <c r="CR5" s="323"/>
      <c r="CS5" s="323"/>
      <c r="CT5" s="323"/>
      <c r="CU5" s="323"/>
      <c r="CV5" s="323"/>
      <c r="CW5" s="323"/>
      <c r="CX5" s="323"/>
      <c r="CY5" s="323"/>
      <c r="CZ5" s="323"/>
      <c r="DA5" s="323"/>
      <c r="DB5" s="323"/>
      <c r="DC5" s="323"/>
      <c r="DD5" s="323"/>
      <c r="DE5" s="323"/>
      <c r="DF5" s="323"/>
      <c r="DG5" s="323"/>
      <c r="DH5" s="323"/>
      <c r="DI5" s="323"/>
      <c r="DJ5" s="323"/>
      <c r="DK5" s="323"/>
      <c r="DL5" s="323"/>
      <c r="DM5" s="323"/>
      <c r="DN5" s="323"/>
      <c r="DO5" s="323"/>
      <c r="DP5" s="323"/>
      <c r="DQ5" s="323"/>
      <c r="DR5" s="323"/>
      <c r="DS5" s="323"/>
      <c r="DT5" s="323"/>
      <c r="DU5" s="323"/>
      <c r="DV5" s="323"/>
      <c r="DW5" s="323"/>
      <c r="DX5" s="323"/>
      <c r="DY5" s="323"/>
      <c r="DZ5" s="323"/>
      <c r="EA5" s="323"/>
      <c r="EB5" s="323"/>
      <c r="EC5" s="323"/>
      <c r="ED5" s="323"/>
      <c r="EE5" s="323"/>
      <c r="EF5" s="323"/>
      <c r="EG5" s="323"/>
      <c r="EH5" s="323"/>
      <c r="EI5" s="323"/>
      <c r="EJ5" s="323"/>
      <c r="EK5" s="323"/>
      <c r="EL5" s="323"/>
      <c r="EM5" s="323"/>
      <c r="EN5" s="323"/>
      <c r="EO5" s="323"/>
      <c r="EP5" s="323"/>
      <c r="EQ5" s="323"/>
      <c r="ER5" s="323"/>
      <c r="ES5" s="323"/>
      <c r="ET5" s="323"/>
      <c r="EU5" s="323"/>
      <c r="EV5" s="323"/>
      <c r="EW5" s="323"/>
    </row>
    <row r="6" spans="1:153" ht="30.75" customHeight="1" thickBot="1">
      <c r="A6" s="473"/>
      <c r="B6" s="474"/>
      <c r="C6" s="475"/>
      <c r="D6" s="475"/>
      <c r="E6" s="476"/>
    </row>
    <row r="7" spans="1:153" ht="16.2" thickBot="1">
      <c r="A7" s="477"/>
      <c r="B7" s="478" t="s">
        <v>228</v>
      </c>
      <c r="C7" s="479" t="s">
        <v>229</v>
      </c>
      <c r="D7" s="478" t="s">
        <v>230</v>
      </c>
      <c r="E7" s="479" t="s">
        <v>231</v>
      </c>
    </row>
    <row r="8" spans="1:153" ht="30" customHeight="1" thickBot="1">
      <c r="A8" s="480"/>
      <c r="B8" s="481"/>
      <c r="C8" s="481"/>
      <c r="D8" s="481"/>
      <c r="E8" s="480"/>
    </row>
    <row r="9" spans="1:153" ht="30" customHeight="1" thickBot="1">
      <c r="A9" s="482" t="s">
        <v>172</v>
      </c>
      <c r="B9" s="483"/>
      <c r="C9" s="483"/>
      <c r="D9" s="483"/>
      <c r="E9" s="484"/>
      <c r="G9" s="485" t="s">
        <v>232</v>
      </c>
      <c r="H9" s="486"/>
      <c r="I9" s="486"/>
    </row>
    <row r="10" spans="1:153" ht="42" thickBot="1">
      <c r="A10" s="487" t="s">
        <v>233</v>
      </c>
      <c r="B10" s="488" t="s">
        <v>234</v>
      </c>
      <c r="C10" s="488" t="s">
        <v>235</v>
      </c>
      <c r="D10" s="489" t="s">
        <v>236</v>
      </c>
      <c r="E10" s="490">
        <v>8</v>
      </c>
      <c r="G10" s="486"/>
      <c r="H10" s="486"/>
      <c r="I10" s="486"/>
    </row>
    <row r="11" spans="1:153" ht="28.2" thickBot="1">
      <c r="A11" s="487" t="s">
        <v>237</v>
      </c>
      <c r="B11" s="488" t="s">
        <v>238</v>
      </c>
      <c r="C11" s="488" t="s">
        <v>239</v>
      </c>
      <c r="D11" s="489" t="s">
        <v>240</v>
      </c>
      <c r="E11" s="490">
        <v>8</v>
      </c>
      <c r="G11" s="486"/>
      <c r="H11" s="486"/>
      <c r="I11" s="486"/>
    </row>
    <row r="12" spans="1:153" ht="45.75" customHeight="1" thickBot="1">
      <c r="A12" s="487" t="s">
        <v>241</v>
      </c>
      <c r="B12" s="488" t="s">
        <v>242</v>
      </c>
      <c r="C12" s="488" t="s">
        <v>243</v>
      </c>
      <c r="D12" s="489" t="s">
        <v>244</v>
      </c>
      <c r="E12" s="490">
        <v>8</v>
      </c>
      <c r="G12" s="486"/>
      <c r="H12" s="486"/>
      <c r="I12" s="486"/>
    </row>
    <row r="13" spans="1:153" ht="30" customHeight="1" thickBot="1">
      <c r="A13" s="491"/>
      <c r="B13" s="491"/>
      <c r="C13" s="491"/>
      <c r="D13" s="491"/>
      <c r="E13" s="491"/>
      <c r="G13" s="486"/>
      <c r="H13" s="486"/>
      <c r="I13" s="486"/>
    </row>
    <row r="14" spans="1:153" ht="30" customHeight="1" thickBot="1">
      <c r="A14" s="482" t="s">
        <v>245</v>
      </c>
      <c r="B14" s="483"/>
      <c r="C14" s="483"/>
      <c r="D14" s="483"/>
      <c r="E14" s="484"/>
      <c r="G14" s="486"/>
      <c r="H14" s="486"/>
      <c r="I14" s="486"/>
    </row>
    <row r="15" spans="1:153" ht="28.2" thickBot="1">
      <c r="A15" s="487" t="s">
        <v>246</v>
      </c>
      <c r="B15" s="492" t="s">
        <v>247</v>
      </c>
      <c r="C15" s="492" t="s">
        <v>248</v>
      </c>
      <c r="D15" s="489" t="s">
        <v>249</v>
      </c>
      <c r="E15" s="490">
        <v>2</v>
      </c>
      <c r="G15" s="486"/>
      <c r="H15" s="486"/>
      <c r="I15" s="486"/>
    </row>
    <row r="16" spans="1:153" ht="30" customHeight="1" thickBot="1">
      <c r="A16" s="493" t="s">
        <v>250</v>
      </c>
      <c r="B16" s="494" t="s">
        <v>251</v>
      </c>
      <c r="C16" s="494" t="s">
        <v>252</v>
      </c>
      <c r="D16" s="494" t="s">
        <v>253</v>
      </c>
      <c r="E16" s="490">
        <v>5</v>
      </c>
      <c r="G16" s="486"/>
      <c r="H16" s="486"/>
      <c r="I16" s="486"/>
    </row>
    <row r="17" spans="1:9" ht="42" thickBot="1">
      <c r="A17" s="487" t="s">
        <v>254</v>
      </c>
      <c r="B17" s="495" t="s">
        <v>255</v>
      </c>
      <c r="C17" s="495" t="s">
        <v>256</v>
      </c>
      <c r="D17" s="496" t="s">
        <v>257</v>
      </c>
      <c r="E17" s="490">
        <v>8</v>
      </c>
      <c r="G17" s="486"/>
      <c r="H17" s="486"/>
      <c r="I17" s="486"/>
    </row>
    <row r="18" spans="1:9" ht="28.2" thickBot="1">
      <c r="A18" s="487" t="s">
        <v>258</v>
      </c>
      <c r="B18" s="495" t="s">
        <v>255</v>
      </c>
      <c r="C18" s="495" t="s">
        <v>256</v>
      </c>
      <c r="D18" s="497" t="s">
        <v>257</v>
      </c>
      <c r="E18" s="490">
        <v>8</v>
      </c>
      <c r="G18" s="486"/>
      <c r="H18" s="486"/>
      <c r="I18" s="486"/>
    </row>
    <row r="19" spans="1:9" ht="50.25" customHeight="1" thickBot="1">
      <c r="A19" s="487" t="s">
        <v>259</v>
      </c>
      <c r="B19" s="495" t="s">
        <v>260</v>
      </c>
      <c r="C19" s="495" t="s">
        <v>261</v>
      </c>
      <c r="D19" s="497" t="s">
        <v>262</v>
      </c>
      <c r="E19" s="490">
        <v>8</v>
      </c>
      <c r="G19" s="486"/>
      <c r="H19" s="486"/>
      <c r="I19" s="486"/>
    </row>
    <row r="20" spans="1:9" ht="28.2" thickBot="1">
      <c r="A20" s="487" t="s">
        <v>263</v>
      </c>
      <c r="B20" s="495" t="s">
        <v>264</v>
      </c>
      <c r="C20" s="495" t="s">
        <v>265</v>
      </c>
      <c r="D20" s="497" t="s">
        <v>266</v>
      </c>
      <c r="E20" s="490">
        <v>8</v>
      </c>
      <c r="G20" s="486"/>
      <c r="H20" s="486"/>
      <c r="I20" s="486"/>
    </row>
    <row r="21" spans="1:9" ht="42" thickBot="1">
      <c r="A21" s="487" t="s">
        <v>267</v>
      </c>
      <c r="B21" s="495" t="s">
        <v>268</v>
      </c>
      <c r="C21" s="495" t="s">
        <v>269</v>
      </c>
      <c r="D21" s="497" t="s">
        <v>270</v>
      </c>
      <c r="E21" s="490">
        <v>5</v>
      </c>
      <c r="G21" s="486"/>
      <c r="H21" s="486"/>
      <c r="I21" s="486"/>
    </row>
    <row r="22" spans="1:9" ht="30" customHeight="1" thickBot="1">
      <c r="A22" s="487" t="s">
        <v>271</v>
      </c>
      <c r="B22" s="495" t="s">
        <v>272</v>
      </c>
      <c r="C22" s="495" t="s">
        <v>273</v>
      </c>
      <c r="D22" s="497" t="s">
        <v>274</v>
      </c>
      <c r="E22" s="490">
        <v>5</v>
      </c>
      <c r="G22" s="486"/>
      <c r="H22" s="486"/>
      <c r="I22" s="486"/>
    </row>
    <row r="23" spans="1:9" ht="30" customHeight="1" thickBot="1">
      <c r="A23" s="487" t="s">
        <v>275</v>
      </c>
      <c r="B23" s="495" t="s">
        <v>255</v>
      </c>
      <c r="C23" s="495" t="s">
        <v>276</v>
      </c>
      <c r="D23" s="497" t="s">
        <v>277</v>
      </c>
      <c r="E23" s="490">
        <v>6</v>
      </c>
      <c r="G23" s="486"/>
      <c r="H23" s="486"/>
      <c r="I23" s="486"/>
    </row>
    <row r="24" spans="1:9" ht="42.75" customHeight="1" thickBot="1">
      <c r="A24" s="487" t="s">
        <v>278</v>
      </c>
      <c r="B24" s="495" t="s">
        <v>279</v>
      </c>
      <c r="C24" s="495" t="s">
        <v>280</v>
      </c>
      <c r="D24" s="497" t="s">
        <v>281</v>
      </c>
      <c r="E24" s="490">
        <v>8</v>
      </c>
      <c r="G24" s="486"/>
      <c r="H24" s="486"/>
      <c r="I24" s="486"/>
    </row>
    <row r="25" spans="1:9" ht="30" customHeight="1" thickBot="1">
      <c r="A25" s="487" t="s">
        <v>282</v>
      </c>
      <c r="B25" s="495" t="s">
        <v>283</v>
      </c>
      <c r="C25" s="495" t="s">
        <v>284</v>
      </c>
      <c r="D25" s="497" t="s">
        <v>285</v>
      </c>
      <c r="E25" s="490">
        <v>8</v>
      </c>
      <c r="G25" s="486"/>
      <c r="H25" s="486"/>
      <c r="I25" s="486"/>
    </row>
    <row r="26" spans="1:9" ht="30" customHeight="1" thickBot="1">
      <c r="A26" s="491"/>
      <c r="B26" s="491"/>
      <c r="C26" s="491"/>
      <c r="D26" s="491"/>
      <c r="E26" s="491"/>
      <c r="G26" s="486"/>
      <c r="H26" s="486"/>
      <c r="I26" s="486"/>
    </row>
    <row r="27" spans="1:9" ht="30" customHeight="1" thickBot="1">
      <c r="A27" s="482" t="s">
        <v>286</v>
      </c>
      <c r="B27" s="483"/>
      <c r="C27" s="483"/>
      <c r="D27" s="483"/>
      <c r="E27" s="484"/>
      <c r="G27" s="486"/>
      <c r="H27" s="486"/>
      <c r="I27" s="486"/>
    </row>
    <row r="28" spans="1:9" ht="39" customHeight="1" thickBot="1">
      <c r="A28" s="487" t="s">
        <v>287</v>
      </c>
      <c r="B28" s="488" t="s">
        <v>288</v>
      </c>
      <c r="C28" s="488" t="s">
        <v>289</v>
      </c>
      <c r="D28" s="497" t="s">
        <v>290</v>
      </c>
      <c r="E28" s="490">
        <v>5</v>
      </c>
      <c r="G28" s="486"/>
      <c r="H28" s="486"/>
      <c r="I28" s="486"/>
    </row>
    <row r="29" spans="1:9" ht="30" customHeight="1" thickBot="1">
      <c r="A29" s="487" t="s">
        <v>291</v>
      </c>
      <c r="B29" s="488" t="s">
        <v>255</v>
      </c>
      <c r="C29" s="488" t="s">
        <v>256</v>
      </c>
      <c r="D29" s="497" t="s">
        <v>290</v>
      </c>
      <c r="E29" s="490">
        <v>8</v>
      </c>
      <c r="G29" s="486"/>
      <c r="H29" s="486"/>
      <c r="I29" s="486"/>
    </row>
    <row r="30" spans="1:9" ht="46.5" customHeight="1" thickBot="1">
      <c r="A30" s="487" t="s">
        <v>292</v>
      </c>
      <c r="B30" s="488" t="s">
        <v>293</v>
      </c>
      <c r="C30" s="488" t="s">
        <v>294</v>
      </c>
      <c r="D30" s="497" t="s">
        <v>295</v>
      </c>
      <c r="E30" s="490">
        <v>5</v>
      </c>
      <c r="G30" s="486"/>
      <c r="H30" s="486"/>
      <c r="I30" s="486"/>
    </row>
    <row r="31" spans="1:9" ht="44.25" customHeight="1" thickBot="1">
      <c r="A31" s="487" t="s">
        <v>296</v>
      </c>
      <c r="B31" s="488" t="s">
        <v>255</v>
      </c>
      <c r="C31" s="488" t="s">
        <v>256</v>
      </c>
      <c r="D31" s="497" t="s">
        <v>290</v>
      </c>
      <c r="E31" s="490">
        <v>8</v>
      </c>
      <c r="G31" s="486"/>
      <c r="H31" s="486"/>
      <c r="I31" s="486"/>
    </row>
    <row r="32" spans="1:9" ht="30" customHeight="1" thickBot="1">
      <c r="A32" s="498"/>
      <c r="B32" s="498"/>
      <c r="C32" s="499"/>
      <c r="D32" s="500" t="s">
        <v>297</v>
      </c>
      <c r="E32" s="501">
        <f>SUM(A28:E31)+SUM(E15:E25)+SUM(E10:E12)</f>
        <v>121</v>
      </c>
      <c r="G32" s="486"/>
      <c r="H32" s="486"/>
      <c r="I32" s="486"/>
    </row>
    <row r="33" spans="1:5" s="502" customFormat="1" ht="30" customHeight="1" thickBot="1">
      <c r="A33" s="491"/>
      <c r="B33" s="491"/>
      <c r="C33" s="491"/>
      <c r="D33" s="491"/>
      <c r="E33" s="491"/>
    </row>
    <row r="34" spans="1:5" ht="30" customHeight="1" thickBot="1">
      <c r="A34" s="503" t="s">
        <v>298</v>
      </c>
      <c r="B34" s="504"/>
      <c r="C34" s="505"/>
      <c r="D34" s="483"/>
      <c r="E34" s="484"/>
    </row>
    <row r="35" spans="1:5" ht="19.5" customHeight="1">
      <c r="A35" s="506" t="s">
        <v>299</v>
      </c>
      <c r="B35" s="507"/>
      <c r="C35" s="507"/>
      <c r="D35" s="507"/>
      <c r="E35" s="508"/>
    </row>
    <row r="36" spans="1:5" ht="138" customHeight="1" thickBot="1">
      <c r="A36" s="509"/>
      <c r="B36" s="510"/>
      <c r="C36" s="510"/>
      <c r="D36" s="510"/>
      <c r="E36" s="511"/>
    </row>
    <row r="37" spans="1:5" ht="30" customHeight="1" thickBot="1">
      <c r="A37" s="512"/>
      <c r="B37" s="513" t="s">
        <v>300</v>
      </c>
      <c r="C37" s="514"/>
      <c r="D37" s="515" t="s">
        <v>301</v>
      </c>
      <c r="E37" s="516"/>
    </row>
    <row r="38" spans="1:5" ht="42.75" customHeight="1" thickBot="1">
      <c r="A38" s="512"/>
      <c r="B38" s="517" t="s">
        <v>302</v>
      </c>
      <c r="C38" s="518"/>
      <c r="D38" s="519" t="s">
        <v>303</v>
      </c>
      <c r="E38" s="520" t="s">
        <v>304</v>
      </c>
    </row>
    <row r="39" spans="1:5" ht="42.75" customHeight="1" thickBot="1">
      <c r="A39" s="521"/>
      <c r="B39" s="517" t="s">
        <v>305</v>
      </c>
      <c r="C39" s="518"/>
      <c r="D39" s="522"/>
      <c r="E39" s="523"/>
    </row>
    <row r="40" spans="1:5" ht="42.75" customHeight="1" thickBot="1">
      <c r="A40" s="524"/>
      <c r="B40" s="525" t="s">
        <v>306</v>
      </c>
      <c r="C40" s="526"/>
      <c r="D40" s="527"/>
      <c r="E40" s="528"/>
    </row>
    <row r="41" spans="1:5" ht="26.25" customHeight="1">
      <c r="A41" s="524"/>
      <c r="B41" s="529"/>
      <c r="C41" s="530" t="s">
        <v>307</v>
      </c>
      <c r="D41" s="531"/>
      <c r="E41" s="532"/>
    </row>
    <row r="42" spans="1:5" ht="16.8" thickBot="1">
      <c r="A42" s="533"/>
      <c r="B42" s="534"/>
      <c r="C42" s="535"/>
      <c r="D42" s="536"/>
      <c r="E42" s="537"/>
    </row>
    <row r="43" spans="1:5" ht="41.25" customHeight="1" thickBot="1">
      <c r="A43" s="538"/>
      <c r="B43" s="534"/>
      <c r="C43" s="539" t="s">
        <v>308</v>
      </c>
      <c r="D43" s="540"/>
      <c r="E43" s="541"/>
    </row>
    <row r="44" spans="1:5" s="546" customFormat="1" ht="30.75" customHeight="1">
      <c r="A44" s="538"/>
      <c r="B44" s="542"/>
      <c r="C44" s="543" t="s">
        <v>308</v>
      </c>
      <c r="D44" s="544"/>
      <c r="E44" s="545"/>
    </row>
    <row r="45" spans="1:5" ht="30.75" customHeight="1" thickBot="1">
      <c r="A45" s="547"/>
      <c r="B45" s="548"/>
      <c r="C45" s="549"/>
      <c r="D45" s="547"/>
      <c r="E45" s="550"/>
    </row>
    <row r="46" spans="1:5" s="502" customFormat="1" ht="30.75" customHeight="1"/>
    <row r="47" spans="1:5" ht="13.8"/>
    <row r="48" spans="1:5" ht="13.8"/>
    <row r="49" s="466" customFormat="1" ht="13.8"/>
    <row r="50" s="466" customFormat="1" ht="13.8"/>
    <row r="51" s="466" customFormat="1" ht="13.8"/>
    <row r="53" s="466" customFormat="1" ht="13.8"/>
    <row r="54" s="466" customFormat="1" ht="13.8"/>
  </sheetData>
  <mergeCells count="22">
    <mergeCell ref="C41:C42"/>
    <mergeCell ref="D41:D42"/>
    <mergeCell ref="E41:E42"/>
    <mergeCell ref="D43:E43"/>
    <mergeCell ref="C44:C45"/>
    <mergeCell ref="A34:E34"/>
    <mergeCell ref="A36:E36"/>
    <mergeCell ref="B37:C37"/>
    <mergeCell ref="D37:E37"/>
    <mergeCell ref="B38:C38"/>
    <mergeCell ref="D38:D40"/>
    <mergeCell ref="E38:E40"/>
    <mergeCell ref="B39:C39"/>
    <mergeCell ref="B40:C40"/>
    <mergeCell ref="A2:E2"/>
    <mergeCell ref="D3:E3"/>
    <mergeCell ref="D4:E4"/>
    <mergeCell ref="A9:E9"/>
    <mergeCell ref="G9:I32"/>
    <mergeCell ref="A14:E14"/>
    <mergeCell ref="A27:E27"/>
    <mergeCell ref="A32:C32"/>
  </mergeCells>
  <conditionalFormatting sqref="D41">
    <cfRule type="containsText" dxfId="36" priority="9" operator="containsText" text="NOT ASSESSED">
      <formula>NOT(ISERROR(SEARCH("NOT ASSESSED",D41)))</formula>
    </cfRule>
  </conditionalFormatting>
  <conditionalFormatting sqref="D10:D12 D17:D25 D28:D31">
    <cfRule type="expression" dxfId="35" priority="4">
      <formula>IF(E10&lt;3,IF(E10="",FALSE,TRUE),FALSE)</formula>
    </cfRule>
  </conditionalFormatting>
  <conditionalFormatting sqref="B10:B12 B15:B25 B28:B31">
    <cfRule type="expression" dxfId="34" priority="8">
      <formula>IF(E10&gt;5, TRUE,FALSE)</formula>
    </cfRule>
  </conditionalFormatting>
  <conditionalFormatting sqref="C10:C12 C15:C25 C28:C31">
    <cfRule type="expression" dxfId="33" priority="7">
      <formula>IF(E10&gt;2, IF(E10&lt;6,TRUE, FALSE),FALSE)</formula>
    </cfRule>
  </conditionalFormatting>
  <conditionalFormatting sqref="D16">
    <cfRule type="expression" dxfId="32" priority="6">
      <formula>IF(E16&lt;3,IF(E16="",FALSE,TRUE),FALSE)</formula>
    </cfRule>
  </conditionalFormatting>
  <conditionalFormatting sqref="D15">
    <cfRule type="expression" dxfId="31" priority="5">
      <formula>IF(E15&lt;3,IF(E15="",FALSE,TRUE),FALSE)</formula>
    </cfRule>
  </conditionalFormatting>
  <conditionalFormatting sqref="B39">
    <cfRule type="expression" dxfId="30" priority="2">
      <formula>IF($E$32&lt;200,IF($E32&gt;174,TRUE,FALSE),FALSE)</formula>
    </cfRule>
  </conditionalFormatting>
  <conditionalFormatting sqref="B38">
    <cfRule type="expression" dxfId="29" priority="1">
      <formula>IF($E$32&gt;199,TRUE, FALSE)</formula>
    </cfRule>
  </conditionalFormatting>
  <conditionalFormatting sqref="B40">
    <cfRule type="expression" dxfId="28" priority="3">
      <formula>IF($E$32&lt;175,TRUE,FALSE)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BD50-BF03-474F-9074-3C483CFAE0E3}">
  <dimension ref="A1:E28"/>
  <sheetViews>
    <sheetView workbookViewId="0">
      <selection activeCell="I13" sqref="I13"/>
    </sheetView>
  </sheetViews>
  <sheetFormatPr defaultColWidth="8.88671875" defaultRowHeight="14.4"/>
  <cols>
    <col min="1" max="1" width="30.6640625" customWidth="1"/>
    <col min="2" max="2" width="64.44140625" customWidth="1"/>
    <col min="3" max="3" width="12.6640625" customWidth="1"/>
    <col min="4" max="4" width="15.44140625" customWidth="1"/>
    <col min="5" max="5" width="8.5546875" customWidth="1"/>
  </cols>
  <sheetData>
    <row r="1" spans="1:5" ht="15" thickBot="1">
      <c r="A1" s="1" t="s">
        <v>0</v>
      </c>
      <c r="B1" s="2" t="s">
        <v>1</v>
      </c>
      <c r="C1" s="3" t="s">
        <v>2</v>
      </c>
      <c r="D1" s="4" t="s">
        <v>3</v>
      </c>
      <c r="E1" s="5"/>
    </row>
    <row r="2" spans="1:5" ht="39.6">
      <c r="A2" s="6" t="s">
        <v>4</v>
      </c>
      <c r="B2" s="7" t="s">
        <v>5</v>
      </c>
      <c r="C2" s="215"/>
      <c r="D2" s="8" t="s">
        <v>6</v>
      </c>
      <c r="E2" s="9"/>
    </row>
    <row r="3" spans="1:5">
      <c r="A3" s="6" t="s">
        <v>7</v>
      </c>
      <c r="B3" s="7" t="s">
        <v>8</v>
      </c>
      <c r="C3" s="216"/>
      <c r="D3" s="8" t="s">
        <v>6</v>
      </c>
      <c r="E3" s="9"/>
    </row>
    <row r="4" spans="1:5">
      <c r="A4" s="6" t="s">
        <v>9</v>
      </c>
      <c r="B4" s="7" t="s">
        <v>10</v>
      </c>
      <c r="C4" s="216"/>
      <c r="D4" s="8" t="s">
        <v>6</v>
      </c>
      <c r="E4" s="9"/>
    </row>
    <row r="5" spans="1:5" ht="22.8">
      <c r="A5" s="6" t="s">
        <v>11</v>
      </c>
      <c r="B5" s="7" t="s">
        <v>12</v>
      </c>
      <c r="C5" s="217"/>
      <c r="D5" s="8" t="s">
        <v>6</v>
      </c>
      <c r="E5" s="9"/>
    </row>
    <row r="6" spans="1:5">
      <c r="A6" s="10" t="s">
        <v>13</v>
      </c>
      <c r="B6" s="7" t="s">
        <v>14</v>
      </c>
      <c r="C6" s="218"/>
      <c r="D6" s="8" t="s">
        <v>6</v>
      </c>
      <c r="E6" s="9"/>
    </row>
    <row r="7" spans="1:5" ht="22.8">
      <c r="A7" s="6" t="s">
        <v>15</v>
      </c>
      <c r="B7" s="7" t="s">
        <v>16</v>
      </c>
      <c r="C7" s="217"/>
      <c r="D7" s="8" t="s">
        <v>6</v>
      </c>
      <c r="E7" s="9"/>
    </row>
    <row r="8" spans="1:5" ht="22.8">
      <c r="A8" s="6" t="s">
        <v>17</v>
      </c>
      <c r="B8" s="7" t="s">
        <v>16</v>
      </c>
      <c r="C8" s="217"/>
      <c r="D8" s="8" t="s">
        <v>6</v>
      </c>
      <c r="E8" s="9"/>
    </row>
    <row r="9" spans="1:5" ht="22.8">
      <c r="A9" s="6" t="s">
        <v>18</v>
      </c>
      <c r="B9" s="7" t="s">
        <v>16</v>
      </c>
      <c r="C9" s="217"/>
      <c r="D9" s="8" t="s">
        <v>6</v>
      </c>
      <c r="E9" s="9"/>
    </row>
    <row r="10" spans="1:5">
      <c r="A10" s="6" t="s">
        <v>52</v>
      </c>
      <c r="B10" s="7"/>
      <c r="C10" s="217"/>
      <c r="D10" s="8" t="s">
        <v>6</v>
      </c>
      <c r="E10" s="9"/>
    </row>
    <row r="11" spans="1:5" s="13" customFormat="1">
      <c r="A11" s="6" t="s">
        <v>20</v>
      </c>
      <c r="B11" s="7" t="s">
        <v>21</v>
      </c>
      <c r="C11" s="219"/>
      <c r="D11" s="11" t="s">
        <v>6</v>
      </c>
      <c r="E11" s="12"/>
    </row>
    <row r="12" spans="1:5" ht="15" thickBot="1">
      <c r="A12" s="14" t="s">
        <v>22</v>
      </c>
      <c r="B12" s="15" t="s">
        <v>23</v>
      </c>
      <c r="C12" s="220"/>
      <c r="D12" s="16" t="s">
        <v>6</v>
      </c>
      <c r="E12" s="9"/>
    </row>
    <row r="13" spans="1:5" ht="15" thickBot="1">
      <c r="A13" s="1" t="s">
        <v>24</v>
      </c>
      <c r="B13" s="2" t="s">
        <v>1</v>
      </c>
      <c r="C13" s="3" t="s">
        <v>2</v>
      </c>
      <c r="D13" s="4" t="s">
        <v>3</v>
      </c>
      <c r="E13" s="5"/>
    </row>
    <row r="14" spans="1:5">
      <c r="A14" s="245" t="s">
        <v>25</v>
      </c>
      <c r="B14" s="247" t="s">
        <v>26</v>
      </c>
      <c r="C14" s="221"/>
      <c r="D14" s="17" t="s">
        <v>6</v>
      </c>
      <c r="E14" s="18"/>
    </row>
    <row r="15" spans="1:5">
      <c r="A15" s="246"/>
      <c r="B15" s="248"/>
      <c r="C15" s="217"/>
      <c r="D15" s="19" t="s">
        <v>27</v>
      </c>
      <c r="E15" s="20"/>
    </row>
    <row r="16" spans="1:5">
      <c r="A16" s="6" t="s">
        <v>28</v>
      </c>
      <c r="B16" s="7" t="s">
        <v>29</v>
      </c>
      <c r="C16" s="217"/>
      <c r="D16" s="8" t="s">
        <v>30</v>
      </c>
      <c r="E16" s="9"/>
    </row>
    <row r="17" spans="1:5">
      <c r="A17" s="6" t="s">
        <v>31</v>
      </c>
      <c r="B17" s="249" t="s">
        <v>32</v>
      </c>
      <c r="C17" s="217"/>
      <c r="D17" s="8" t="s">
        <v>30</v>
      </c>
      <c r="E17" s="9"/>
    </row>
    <row r="18" spans="1:5">
      <c r="A18" s="6" t="s">
        <v>33</v>
      </c>
      <c r="B18" s="250"/>
      <c r="C18" s="217"/>
      <c r="D18" s="8" t="s">
        <v>30</v>
      </c>
      <c r="E18" s="9"/>
    </row>
    <row r="19" spans="1:5">
      <c r="A19" s="6" t="s">
        <v>34</v>
      </c>
      <c r="B19" s="250"/>
      <c r="C19" s="217"/>
      <c r="D19" s="8" t="s">
        <v>30</v>
      </c>
      <c r="E19" s="9"/>
    </row>
    <row r="20" spans="1:5" ht="26.4">
      <c r="A20" s="6" t="s">
        <v>35</v>
      </c>
      <c r="B20" s="250"/>
      <c r="C20" s="217"/>
      <c r="D20" s="8" t="s">
        <v>30</v>
      </c>
      <c r="E20" s="9"/>
    </row>
    <row r="21" spans="1:5">
      <c r="A21" s="6" t="s">
        <v>36</v>
      </c>
      <c r="B21" s="251"/>
      <c r="C21" s="217"/>
      <c r="D21" s="8" t="s">
        <v>30</v>
      </c>
      <c r="E21" s="9"/>
    </row>
    <row r="22" spans="1:5" ht="15" thickBot="1">
      <c r="A22" s="6" t="s">
        <v>37</v>
      </c>
      <c r="B22" s="21" t="s">
        <v>38</v>
      </c>
      <c r="C22" s="217"/>
      <c r="D22" s="8" t="s">
        <v>30</v>
      </c>
      <c r="E22" s="9"/>
    </row>
    <row r="23" spans="1:5" ht="15" thickBot="1">
      <c r="A23" s="1" t="s">
        <v>43</v>
      </c>
      <c r="B23" s="2" t="s">
        <v>1</v>
      </c>
      <c r="C23" s="3" t="s">
        <v>2</v>
      </c>
      <c r="D23" s="4" t="s">
        <v>3</v>
      </c>
      <c r="E23" s="5"/>
    </row>
    <row r="24" spans="1:5" ht="26.4">
      <c r="A24" s="26" t="s">
        <v>105</v>
      </c>
      <c r="B24" s="27" t="s">
        <v>44</v>
      </c>
      <c r="C24" s="215"/>
      <c r="D24" s="28" t="s">
        <v>30</v>
      </c>
      <c r="E24" s="9"/>
    </row>
    <row r="25" spans="1:5">
      <c r="A25" s="245" t="s">
        <v>39</v>
      </c>
      <c r="B25" s="22" t="s">
        <v>40</v>
      </c>
      <c r="C25" s="218"/>
      <c r="D25" s="23" t="s">
        <v>109</v>
      </c>
      <c r="E25" s="24"/>
    </row>
    <row r="26" spans="1:5">
      <c r="A26" s="252"/>
      <c r="B26" s="22" t="s">
        <v>41</v>
      </c>
      <c r="C26" s="217"/>
      <c r="D26" s="23" t="s">
        <v>109</v>
      </c>
      <c r="E26" s="9"/>
    </row>
    <row r="27" spans="1:5" ht="15" thickBot="1">
      <c r="A27" s="252"/>
      <c r="B27" s="204" t="s">
        <v>42</v>
      </c>
      <c r="C27" s="222"/>
      <c r="D27" s="23" t="s">
        <v>109</v>
      </c>
      <c r="E27" s="25"/>
    </row>
    <row r="28" spans="1:5" ht="15" thickBot="1">
      <c r="A28" s="205" t="s">
        <v>106</v>
      </c>
      <c r="B28" s="206"/>
      <c r="C28" s="223"/>
      <c r="D28" s="207" t="s">
        <v>45</v>
      </c>
    </row>
  </sheetData>
  <mergeCells count="4">
    <mergeCell ref="A14:A15"/>
    <mergeCell ref="B14:B15"/>
    <mergeCell ref="B17:B21"/>
    <mergeCell ref="A25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99E64-9BE3-4993-A75B-D10CFBDC477D}">
  <dimension ref="A1:Z45"/>
  <sheetViews>
    <sheetView topLeftCell="D1" workbookViewId="0">
      <selection activeCell="J8" sqref="J8"/>
    </sheetView>
  </sheetViews>
  <sheetFormatPr defaultRowHeight="14.4"/>
  <cols>
    <col min="1" max="1" width="19" style="125" customWidth="1"/>
    <col min="2" max="2" width="131.5546875" style="126" customWidth="1"/>
    <col min="3" max="3" width="29" customWidth="1"/>
    <col min="4" max="4" width="17.33203125" customWidth="1"/>
    <col min="5" max="5" width="19.88671875" customWidth="1"/>
    <col min="6" max="6" width="26.6640625" customWidth="1"/>
    <col min="7" max="7" width="27.6640625" customWidth="1"/>
    <col min="8" max="8" width="24" customWidth="1"/>
    <col min="9" max="9" width="22.109375" customWidth="1"/>
    <col min="10" max="11" width="21.88671875" customWidth="1"/>
    <col min="12" max="12" width="20.88671875" customWidth="1"/>
    <col min="13" max="16" width="17.33203125" customWidth="1"/>
    <col min="17" max="17" width="18.88671875" customWidth="1"/>
    <col min="18" max="18" width="20.33203125" customWidth="1"/>
    <col min="19" max="23" width="18.88671875" customWidth="1"/>
    <col min="24" max="24" width="15.44140625" customWidth="1"/>
    <col min="25" max="25" width="14.44140625" customWidth="1"/>
    <col min="26" max="26" width="27" customWidth="1"/>
  </cols>
  <sheetData>
    <row r="1" spans="1:26" ht="18" thickBot="1">
      <c r="A1" s="256"/>
      <c r="B1" s="257"/>
      <c r="C1" s="257"/>
      <c r="D1" s="31"/>
      <c r="E1" s="31"/>
      <c r="F1" s="31"/>
      <c r="G1" s="31"/>
      <c r="H1" s="31"/>
      <c r="I1" s="31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3"/>
      <c r="Y1" s="32"/>
      <c r="Z1" s="32"/>
    </row>
    <row r="2" spans="1:26" ht="40.200000000000003" thickBot="1">
      <c r="A2" s="34" t="s">
        <v>46</v>
      </c>
      <c r="B2" s="35" t="s">
        <v>47</v>
      </c>
      <c r="C2" s="36" t="s">
        <v>48</v>
      </c>
      <c r="D2" s="37" t="s">
        <v>7</v>
      </c>
      <c r="E2" s="36" t="s">
        <v>9</v>
      </c>
      <c r="F2" s="36" t="s">
        <v>11</v>
      </c>
      <c r="G2" s="36" t="s">
        <v>13</v>
      </c>
      <c r="H2" s="37" t="s">
        <v>49</v>
      </c>
      <c r="I2" s="37" t="s">
        <v>50</v>
      </c>
      <c r="J2" s="37" t="s">
        <v>51</v>
      </c>
      <c r="K2" s="37" t="s">
        <v>52</v>
      </c>
      <c r="L2" s="37" t="s">
        <v>20</v>
      </c>
      <c r="M2" s="37" t="s">
        <v>22</v>
      </c>
      <c r="N2" s="37" t="s">
        <v>53</v>
      </c>
      <c r="O2" s="37" t="s">
        <v>54</v>
      </c>
      <c r="P2" s="37" t="s">
        <v>55</v>
      </c>
      <c r="Q2" s="37" t="s">
        <v>31</v>
      </c>
      <c r="R2" s="37" t="s">
        <v>33</v>
      </c>
      <c r="S2" s="37" t="s">
        <v>34</v>
      </c>
      <c r="T2" s="37" t="s">
        <v>35</v>
      </c>
      <c r="U2" s="37" t="s">
        <v>36</v>
      </c>
      <c r="V2" s="37" t="s">
        <v>37</v>
      </c>
      <c r="W2" s="37" t="s">
        <v>56</v>
      </c>
      <c r="X2" s="38" t="s">
        <v>57</v>
      </c>
      <c r="Y2" s="37" t="s">
        <v>39</v>
      </c>
      <c r="Z2" s="38" t="s">
        <v>58</v>
      </c>
    </row>
    <row r="3" spans="1:26">
      <c r="A3" s="253" t="s">
        <v>93</v>
      </c>
      <c r="B3" s="224"/>
      <c r="C3" s="39"/>
      <c r="D3" s="40"/>
      <c r="E3" s="41"/>
      <c r="F3" s="40"/>
      <c r="G3" s="41"/>
      <c r="H3" s="40"/>
      <c r="I3" s="41"/>
      <c r="J3" s="42"/>
      <c r="K3" s="42"/>
      <c r="L3" s="43"/>
      <c r="M3" s="42"/>
      <c r="N3" s="44"/>
      <c r="O3" s="45"/>
      <c r="P3" s="45"/>
      <c r="Q3" s="44"/>
      <c r="R3" s="45"/>
      <c r="S3" s="44"/>
      <c r="T3" s="45"/>
      <c r="U3" s="44"/>
      <c r="V3" s="45"/>
      <c r="W3" s="45"/>
      <c r="X3" s="46"/>
      <c r="Y3" s="47"/>
      <c r="Z3" s="47"/>
    </row>
    <row r="4" spans="1:26">
      <c r="A4" s="254"/>
      <c r="B4" s="225"/>
      <c r="C4" s="48"/>
      <c r="D4" s="49"/>
      <c r="E4" s="50"/>
      <c r="F4" s="49"/>
      <c r="G4" s="50"/>
      <c r="H4" s="49"/>
      <c r="I4" s="50"/>
      <c r="J4" s="51"/>
      <c r="K4" s="51"/>
      <c r="L4" s="52"/>
      <c r="M4" s="51"/>
      <c r="N4" s="53"/>
      <c r="O4" s="54"/>
      <c r="P4" s="54"/>
      <c r="Q4" s="53"/>
      <c r="R4" s="54"/>
      <c r="S4" s="53"/>
      <c r="T4" s="54"/>
      <c r="U4" s="53"/>
      <c r="V4" s="54"/>
      <c r="W4" s="54"/>
      <c r="X4" s="55"/>
      <c r="Y4" s="56"/>
      <c r="Z4" s="56"/>
    </row>
    <row r="5" spans="1:26" ht="15" thickBot="1">
      <c r="A5" s="255"/>
      <c r="B5" s="226"/>
      <c r="C5" s="57"/>
      <c r="D5" s="58"/>
      <c r="E5" s="59"/>
      <c r="F5" s="58"/>
      <c r="G5" s="59"/>
      <c r="H5" s="58"/>
      <c r="I5" s="59"/>
      <c r="J5" s="60"/>
      <c r="K5" s="60"/>
      <c r="L5" s="61"/>
      <c r="M5" s="60"/>
      <c r="N5" s="62"/>
      <c r="O5" s="63"/>
      <c r="P5" s="63"/>
      <c r="Q5" s="62"/>
      <c r="R5" s="63"/>
      <c r="S5" s="62"/>
      <c r="T5" s="63"/>
      <c r="U5" s="62"/>
      <c r="V5" s="63"/>
      <c r="W5" s="63"/>
      <c r="X5" s="64"/>
      <c r="Y5" s="65"/>
      <c r="Z5" s="65"/>
    </row>
    <row r="6" spans="1:26">
      <c r="A6" s="253" t="s">
        <v>61</v>
      </c>
      <c r="B6" s="227"/>
      <c r="C6" s="66"/>
      <c r="D6" s="67"/>
      <c r="E6" s="68"/>
      <c r="F6" s="67"/>
      <c r="G6" s="68"/>
      <c r="H6" s="67"/>
      <c r="I6" s="68"/>
      <c r="J6" s="69"/>
      <c r="K6" s="69"/>
      <c r="L6" s="70"/>
      <c r="M6" s="69"/>
      <c r="N6" s="71"/>
      <c r="O6" s="72"/>
      <c r="P6" s="72"/>
      <c r="Q6" s="71"/>
      <c r="R6" s="72"/>
      <c r="S6" s="71"/>
      <c r="T6" s="72"/>
      <c r="U6" s="71"/>
      <c r="V6" s="72"/>
      <c r="W6" s="72"/>
      <c r="X6" s="73"/>
      <c r="Y6" s="74"/>
      <c r="Z6" s="74"/>
    </row>
    <row r="7" spans="1:26">
      <c r="A7" s="254"/>
      <c r="B7" s="227"/>
      <c r="C7" s="66"/>
      <c r="D7" s="67"/>
      <c r="E7" s="68"/>
      <c r="F7" s="67"/>
      <c r="G7" s="68"/>
      <c r="H7" s="67"/>
      <c r="I7" s="68"/>
      <c r="J7" s="69"/>
      <c r="K7" s="69"/>
      <c r="L7" s="70"/>
      <c r="M7" s="69"/>
      <c r="N7" s="71"/>
      <c r="O7" s="72"/>
      <c r="P7" s="72"/>
      <c r="Q7" s="71"/>
      <c r="R7" s="72"/>
      <c r="S7" s="71"/>
      <c r="T7" s="72"/>
      <c r="U7" s="71"/>
      <c r="V7" s="72"/>
      <c r="W7" s="72"/>
      <c r="X7" s="73"/>
      <c r="Y7" s="74"/>
      <c r="Z7" s="74"/>
    </row>
    <row r="8" spans="1:26">
      <c r="A8" s="254"/>
      <c r="B8" s="227"/>
      <c r="C8" s="66"/>
      <c r="D8" s="67"/>
      <c r="E8" s="68"/>
      <c r="F8" s="67"/>
      <c r="G8" s="68"/>
      <c r="H8" s="67"/>
      <c r="I8" s="68"/>
      <c r="J8" s="69"/>
      <c r="K8" s="69"/>
      <c r="L8" s="70"/>
      <c r="M8" s="69"/>
      <c r="N8" s="71"/>
      <c r="O8" s="72"/>
      <c r="P8" s="72"/>
      <c r="Q8" s="71"/>
      <c r="R8" s="72"/>
      <c r="S8" s="71"/>
      <c r="T8" s="72"/>
      <c r="U8" s="71"/>
      <c r="V8" s="72"/>
      <c r="W8" s="72"/>
      <c r="X8" s="73"/>
      <c r="Y8" s="74"/>
      <c r="Z8" s="74"/>
    </row>
    <row r="9" spans="1:26">
      <c r="A9" s="254"/>
      <c r="B9" s="225"/>
      <c r="C9" s="48"/>
      <c r="D9" s="49"/>
      <c r="E9" s="50"/>
      <c r="F9" s="49"/>
      <c r="G9" s="50"/>
      <c r="H9" s="49"/>
      <c r="I9" s="50"/>
      <c r="J9" s="51"/>
      <c r="K9" s="51"/>
      <c r="L9" s="52"/>
      <c r="M9" s="51"/>
      <c r="N9" s="53"/>
      <c r="O9" s="54"/>
      <c r="P9" s="54"/>
      <c r="Q9" s="53"/>
      <c r="R9" s="54"/>
      <c r="S9" s="53"/>
      <c r="T9" s="54"/>
      <c r="U9" s="53"/>
      <c r="V9" s="54"/>
      <c r="W9" s="54"/>
      <c r="X9" s="55"/>
      <c r="Y9" s="56"/>
      <c r="Z9" s="56"/>
    </row>
    <row r="10" spans="1:26" ht="15" thickBot="1">
      <c r="A10" s="255"/>
      <c r="B10" s="228"/>
      <c r="C10" s="75"/>
      <c r="D10" s="76"/>
      <c r="E10" s="77"/>
      <c r="F10" s="76"/>
      <c r="G10" s="77"/>
      <c r="H10" s="76"/>
      <c r="I10" s="77"/>
      <c r="J10" s="78"/>
      <c r="K10" s="78"/>
      <c r="L10" s="79"/>
      <c r="M10" s="78"/>
      <c r="N10" s="80"/>
      <c r="O10" s="81"/>
      <c r="P10" s="81"/>
      <c r="Q10" s="80"/>
      <c r="R10" s="81"/>
      <c r="S10" s="80"/>
      <c r="T10" s="81"/>
      <c r="U10" s="80"/>
      <c r="V10" s="81"/>
      <c r="W10" s="81"/>
      <c r="X10" s="82"/>
      <c r="Y10" s="83"/>
      <c r="Z10" s="83"/>
    </row>
    <row r="11" spans="1:26" ht="18.75" customHeight="1">
      <c r="A11" s="253" t="s">
        <v>92</v>
      </c>
      <c r="B11" s="224"/>
      <c r="C11" s="39"/>
      <c r="D11" s="40"/>
      <c r="E11" s="41"/>
      <c r="F11" s="40"/>
      <c r="G11" s="41"/>
      <c r="H11" s="40"/>
      <c r="I11" s="41"/>
      <c r="J11" s="42"/>
      <c r="K11" s="42"/>
      <c r="L11" s="43"/>
      <c r="M11" s="42"/>
      <c r="N11" s="44"/>
      <c r="O11" s="45"/>
      <c r="P11" s="45"/>
      <c r="Q11" s="44"/>
      <c r="R11" s="45"/>
      <c r="S11" s="44"/>
      <c r="T11" s="45"/>
      <c r="U11" s="44"/>
      <c r="V11" s="45"/>
      <c r="W11" s="45"/>
      <c r="X11" s="46"/>
      <c r="Y11" s="47"/>
      <c r="Z11" s="47"/>
    </row>
    <row r="12" spans="1:26" ht="18.75" customHeight="1">
      <c r="A12" s="254"/>
      <c r="B12" s="228"/>
      <c r="C12" s="75"/>
      <c r="D12" s="76"/>
      <c r="E12" s="77"/>
      <c r="F12" s="76"/>
      <c r="G12" s="77"/>
      <c r="H12" s="76"/>
      <c r="I12" s="77"/>
      <c r="J12" s="78"/>
      <c r="K12" s="78"/>
      <c r="L12" s="79"/>
      <c r="M12" s="78"/>
      <c r="N12" s="80"/>
      <c r="O12" s="81"/>
      <c r="P12" s="81"/>
      <c r="Q12" s="80"/>
      <c r="R12" s="81"/>
      <c r="S12" s="80"/>
      <c r="T12" s="81"/>
      <c r="U12" s="80"/>
      <c r="V12" s="81"/>
      <c r="W12" s="81"/>
      <c r="X12" s="82"/>
      <c r="Y12" s="83"/>
      <c r="Z12" s="83"/>
    </row>
    <row r="13" spans="1:26" ht="18.75" customHeight="1">
      <c r="A13" s="254"/>
      <c r="B13" s="229"/>
      <c r="C13" s="75"/>
      <c r="D13" s="76"/>
      <c r="E13" s="77"/>
      <c r="F13" s="76"/>
      <c r="G13" s="77"/>
      <c r="H13" s="76"/>
      <c r="I13" s="77"/>
      <c r="J13" s="78"/>
      <c r="K13" s="78"/>
      <c r="L13" s="79"/>
      <c r="M13" s="78"/>
      <c r="N13" s="80"/>
      <c r="O13" s="81"/>
      <c r="P13" s="81"/>
      <c r="Q13" s="80"/>
      <c r="R13" s="81"/>
      <c r="S13" s="80"/>
      <c r="T13" s="81"/>
      <c r="U13" s="80"/>
      <c r="V13" s="81"/>
      <c r="W13" s="81"/>
      <c r="X13" s="82"/>
      <c r="Y13" s="83"/>
      <c r="Z13" s="83"/>
    </row>
    <row r="14" spans="1:26" ht="18.75" customHeight="1">
      <c r="A14" s="254"/>
      <c r="B14" s="228"/>
      <c r="C14" s="75"/>
      <c r="D14" s="76"/>
      <c r="E14" s="77"/>
      <c r="F14" s="76"/>
      <c r="G14" s="77"/>
      <c r="H14" s="76"/>
      <c r="I14" s="77"/>
      <c r="J14" s="78"/>
      <c r="K14" s="78"/>
      <c r="L14" s="79"/>
      <c r="M14" s="78"/>
      <c r="N14" s="80"/>
      <c r="O14" s="81"/>
      <c r="P14" s="81"/>
      <c r="Q14" s="80"/>
      <c r="R14" s="81"/>
      <c r="S14" s="80"/>
      <c r="T14" s="81"/>
      <c r="U14" s="80"/>
      <c r="V14" s="81"/>
      <c r="W14" s="81"/>
      <c r="X14" s="82"/>
      <c r="Y14" s="83"/>
      <c r="Z14" s="83"/>
    </row>
    <row r="15" spans="1:26" ht="18.75" customHeight="1">
      <c r="A15" s="254"/>
      <c r="B15" s="229"/>
      <c r="C15" s="75"/>
      <c r="D15" s="76"/>
      <c r="E15" s="77"/>
      <c r="F15" s="76"/>
      <c r="G15" s="77"/>
      <c r="H15" s="76"/>
      <c r="I15" s="77"/>
      <c r="J15" s="78"/>
      <c r="K15" s="78"/>
      <c r="L15" s="79"/>
      <c r="M15" s="78"/>
      <c r="N15" s="80"/>
      <c r="O15" s="81"/>
      <c r="P15" s="81"/>
      <c r="Q15" s="80"/>
      <c r="R15" s="81"/>
      <c r="S15" s="80"/>
      <c r="T15" s="81"/>
      <c r="U15" s="80"/>
      <c r="V15" s="81"/>
      <c r="W15" s="81"/>
      <c r="X15" s="82"/>
      <c r="Y15" s="83"/>
      <c r="Z15" s="83"/>
    </row>
    <row r="16" spans="1:26">
      <c r="A16" s="254"/>
      <c r="B16" s="228"/>
      <c r="C16" s="75"/>
      <c r="D16" s="76"/>
      <c r="E16" s="77"/>
      <c r="F16" s="76"/>
      <c r="G16" s="77"/>
      <c r="H16" s="76"/>
      <c r="I16" s="77"/>
      <c r="J16" s="78"/>
      <c r="K16" s="78"/>
      <c r="L16" s="79"/>
      <c r="M16" s="78"/>
      <c r="N16" s="80"/>
      <c r="O16" s="81"/>
      <c r="P16" s="81"/>
      <c r="Q16" s="80"/>
      <c r="R16" s="81"/>
      <c r="S16" s="80"/>
      <c r="T16" s="81"/>
      <c r="U16" s="80"/>
      <c r="V16" s="81"/>
      <c r="W16" s="81"/>
      <c r="X16" s="82"/>
      <c r="Y16" s="83"/>
      <c r="Z16" s="83"/>
    </row>
    <row r="17" spans="1:26" ht="15" thickBot="1">
      <c r="A17" s="255"/>
      <c r="B17" s="230"/>
      <c r="C17" s="84"/>
      <c r="D17" s="85"/>
      <c r="E17" s="86"/>
      <c r="F17" s="85"/>
      <c r="G17" s="86"/>
      <c r="H17" s="85"/>
      <c r="I17" s="86"/>
      <c r="J17" s="87"/>
      <c r="K17" s="87"/>
      <c r="L17" s="88"/>
      <c r="M17" s="87"/>
      <c r="N17" s="89"/>
      <c r="O17" s="90"/>
      <c r="P17" s="90"/>
      <c r="Q17" s="89"/>
      <c r="R17" s="90"/>
      <c r="S17" s="89"/>
      <c r="T17" s="90"/>
      <c r="U17" s="89"/>
      <c r="V17" s="90"/>
      <c r="W17" s="90"/>
      <c r="X17" s="91"/>
      <c r="Y17" s="92"/>
      <c r="Z17" s="92"/>
    </row>
    <row r="18" spans="1:26">
      <c r="A18" s="253" t="s">
        <v>91</v>
      </c>
      <c r="B18" s="227"/>
      <c r="C18" s="66"/>
      <c r="D18" s="67"/>
      <c r="E18" s="68"/>
      <c r="F18" s="67"/>
      <c r="G18" s="68"/>
      <c r="H18" s="67"/>
      <c r="I18" s="68"/>
      <c r="J18" s="69"/>
      <c r="K18" s="69"/>
      <c r="L18" s="70"/>
      <c r="M18" s="69"/>
      <c r="N18" s="71"/>
      <c r="O18" s="72"/>
      <c r="P18" s="72"/>
      <c r="Q18" s="71"/>
      <c r="R18" s="72"/>
      <c r="S18" s="71"/>
      <c r="T18" s="72"/>
      <c r="U18" s="71"/>
      <c r="V18" s="72"/>
      <c r="W18" s="72"/>
      <c r="X18" s="73"/>
      <c r="Y18" s="74"/>
      <c r="Z18" s="74"/>
    </row>
    <row r="19" spans="1:26">
      <c r="A19" s="254"/>
      <c r="B19" s="228"/>
      <c r="C19" s="75"/>
      <c r="D19" s="76"/>
      <c r="E19" s="77"/>
      <c r="F19" s="76"/>
      <c r="G19" s="77"/>
      <c r="H19" s="76"/>
      <c r="I19" s="77"/>
      <c r="J19" s="78"/>
      <c r="K19" s="78"/>
      <c r="L19" s="79"/>
      <c r="M19" s="78"/>
      <c r="N19" s="80"/>
      <c r="O19" s="81"/>
      <c r="P19" s="81"/>
      <c r="Q19" s="80"/>
      <c r="R19" s="81"/>
      <c r="S19" s="80"/>
      <c r="T19" s="81"/>
      <c r="U19" s="80"/>
      <c r="V19" s="81"/>
      <c r="W19" s="81"/>
      <c r="X19" s="82"/>
      <c r="Y19" s="83"/>
      <c r="Z19" s="83"/>
    </row>
    <row r="20" spans="1:26" ht="15" thickBot="1">
      <c r="A20" s="255"/>
      <c r="B20" s="231"/>
      <c r="C20" s="93"/>
      <c r="D20" s="94"/>
      <c r="E20" s="95"/>
      <c r="F20" s="94"/>
      <c r="G20" s="95"/>
      <c r="H20" s="94"/>
      <c r="I20" s="95"/>
      <c r="J20" s="96"/>
      <c r="K20" s="96"/>
      <c r="L20" s="97"/>
      <c r="M20" s="96"/>
      <c r="N20" s="98"/>
      <c r="O20" s="99"/>
      <c r="P20" s="99"/>
      <c r="Q20" s="98"/>
      <c r="R20" s="99"/>
      <c r="S20" s="98"/>
      <c r="T20" s="99"/>
      <c r="U20" s="98"/>
      <c r="V20" s="99"/>
      <c r="W20" s="99"/>
      <c r="X20" s="100"/>
      <c r="Y20" s="101"/>
      <c r="Z20" s="101"/>
    </row>
    <row r="21" spans="1:26">
      <c r="A21" s="253" t="s">
        <v>59</v>
      </c>
      <c r="B21" s="224"/>
      <c r="C21" s="39"/>
      <c r="D21" s="40"/>
      <c r="E21" s="41"/>
      <c r="F21" s="40"/>
      <c r="G21" s="41"/>
      <c r="H21" s="40"/>
      <c r="I21" s="41"/>
      <c r="J21" s="42"/>
      <c r="K21" s="42"/>
      <c r="L21" s="43"/>
      <c r="M21" s="42"/>
      <c r="N21" s="44"/>
      <c r="O21" s="45"/>
      <c r="P21" s="45"/>
      <c r="Q21" s="44"/>
      <c r="R21" s="45"/>
      <c r="S21" s="44"/>
      <c r="T21" s="45"/>
      <c r="U21" s="44"/>
      <c r="V21" s="45"/>
      <c r="W21" s="45"/>
      <c r="X21" s="46"/>
      <c r="Y21" s="47"/>
      <c r="Z21" s="47"/>
    </row>
    <row r="22" spans="1:26">
      <c r="A22" s="254"/>
      <c r="B22" s="228"/>
      <c r="C22" s="75"/>
      <c r="D22" s="76"/>
      <c r="E22" s="77"/>
      <c r="F22" s="76"/>
      <c r="G22" s="77"/>
      <c r="H22" s="76"/>
      <c r="I22" s="77"/>
      <c r="J22" s="78"/>
      <c r="K22" s="78"/>
      <c r="L22" s="79"/>
      <c r="M22" s="78"/>
      <c r="N22" s="80"/>
      <c r="O22" s="81"/>
      <c r="P22" s="81"/>
      <c r="Q22" s="80"/>
      <c r="R22" s="81"/>
      <c r="S22" s="80"/>
      <c r="T22" s="54"/>
      <c r="U22" s="80"/>
      <c r="V22" s="81"/>
      <c r="W22" s="81"/>
      <c r="X22" s="82"/>
      <c r="Y22" s="83"/>
      <c r="Z22" s="83"/>
    </row>
    <row r="23" spans="1:26" ht="15" thickBot="1">
      <c r="A23" s="255"/>
      <c r="B23" s="230"/>
      <c r="C23" s="84"/>
      <c r="D23" s="85"/>
      <c r="E23" s="86"/>
      <c r="F23" s="85"/>
      <c r="G23" s="86"/>
      <c r="H23" s="85"/>
      <c r="I23" s="86"/>
      <c r="J23" s="87"/>
      <c r="K23" s="87"/>
      <c r="L23" s="88"/>
      <c r="M23" s="87"/>
      <c r="N23" s="89"/>
      <c r="O23" s="90"/>
      <c r="P23" s="90"/>
      <c r="Q23" s="89"/>
      <c r="R23" s="90"/>
      <c r="S23" s="89"/>
      <c r="T23" s="63"/>
      <c r="U23" s="89"/>
      <c r="V23" s="90"/>
      <c r="W23" s="90"/>
      <c r="X23" s="91"/>
      <c r="Y23" s="92"/>
      <c r="Z23" s="92"/>
    </row>
    <row r="24" spans="1:26" ht="15" thickBot="1">
      <c r="A24" s="258" t="s">
        <v>60</v>
      </c>
      <c r="B24" s="258"/>
      <c r="C24" s="102">
        <f>SUM(C3:C23)</f>
        <v>0</v>
      </c>
      <c r="D24" s="102">
        <f t="shared" ref="D24:W24" si="0">SUM(D3:D23)</f>
        <v>0</v>
      </c>
      <c r="E24" s="102">
        <f t="shared" si="0"/>
        <v>0</v>
      </c>
      <c r="F24" s="102">
        <f t="shared" si="0"/>
        <v>0</v>
      </c>
      <c r="G24" s="102">
        <f t="shared" si="0"/>
        <v>0</v>
      </c>
      <c r="H24" s="102">
        <f t="shared" si="0"/>
        <v>0</v>
      </c>
      <c r="I24" s="102">
        <f t="shared" si="0"/>
        <v>0</v>
      </c>
      <c r="J24" s="102">
        <f t="shared" si="0"/>
        <v>0</v>
      </c>
      <c r="K24" s="102">
        <f t="shared" si="0"/>
        <v>0</v>
      </c>
      <c r="L24" s="102">
        <f t="shared" si="0"/>
        <v>0</v>
      </c>
      <c r="M24" s="102">
        <f t="shared" si="0"/>
        <v>0</v>
      </c>
      <c r="N24" s="102">
        <f>SUM(N3:N23)</f>
        <v>0</v>
      </c>
      <c r="O24" s="102">
        <f>SUM(O3:O23)</f>
        <v>0</v>
      </c>
      <c r="P24" s="102">
        <f>SUM(P3:P23)</f>
        <v>0</v>
      </c>
      <c r="Q24" s="102">
        <f t="shared" si="0"/>
        <v>0</v>
      </c>
      <c r="R24" s="102">
        <f t="shared" si="0"/>
        <v>0</v>
      </c>
      <c r="S24" s="102">
        <f t="shared" si="0"/>
        <v>0</v>
      </c>
      <c r="T24" s="102">
        <f t="shared" si="0"/>
        <v>0</v>
      </c>
      <c r="U24" s="102">
        <f t="shared" si="0"/>
        <v>0</v>
      </c>
      <c r="V24" s="102">
        <f t="shared" si="0"/>
        <v>0</v>
      </c>
      <c r="W24" s="102">
        <f t="shared" si="0"/>
        <v>0</v>
      </c>
      <c r="X24" s="102">
        <f>SUM(X3:X23)</f>
        <v>0</v>
      </c>
      <c r="Y24" s="102">
        <f>SUM(Y3:Y23)</f>
        <v>0</v>
      </c>
      <c r="Z24" s="102">
        <f t="shared" ref="Z24" si="1">SUM(Z3:Z23)</f>
        <v>0</v>
      </c>
    </row>
    <row r="25" spans="1:26">
      <c r="A25" s="103"/>
      <c r="B25" s="104"/>
      <c r="C25" s="105"/>
      <c r="D25" s="105"/>
      <c r="E25" s="105"/>
      <c r="F25" s="105"/>
      <c r="G25" s="105"/>
      <c r="H25" s="105"/>
      <c r="I25" s="105"/>
    </row>
    <row r="26" spans="1:26">
      <c r="A26" s="103"/>
      <c r="B26" s="104"/>
      <c r="C26" s="106">
        <f>C24/(100*12)</f>
        <v>0</v>
      </c>
      <c r="D26" s="105"/>
      <c r="E26" s="105"/>
      <c r="F26" s="105"/>
      <c r="G26" s="105"/>
      <c r="H26" s="105"/>
      <c r="I26" s="105"/>
    </row>
    <row r="27" spans="1:26">
      <c r="A27" s="103"/>
      <c r="B27" s="104"/>
      <c r="C27" s="105"/>
      <c r="D27" s="105"/>
      <c r="E27" s="105"/>
      <c r="F27" s="105"/>
      <c r="G27" s="105"/>
      <c r="H27" s="105"/>
      <c r="I27" s="105"/>
      <c r="J27" s="107">
        <f>J24/(100*12)</f>
        <v>0</v>
      </c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Z27" s="107"/>
    </row>
    <row r="28" spans="1:26">
      <c r="A28" s="108"/>
      <c r="B28" s="259"/>
      <c r="C28" s="259"/>
      <c r="D28" s="259"/>
      <c r="E28" s="259"/>
      <c r="F28" s="259"/>
      <c r="G28" s="259"/>
      <c r="H28" s="259"/>
      <c r="I28" s="259"/>
    </row>
    <row r="29" spans="1:26">
      <c r="A29" s="108"/>
      <c r="B29" s="259"/>
      <c r="C29" s="259"/>
      <c r="D29" s="259"/>
      <c r="E29" s="259"/>
      <c r="F29" s="259"/>
      <c r="G29" s="259"/>
      <c r="H29" s="259"/>
      <c r="I29" s="25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Y29" s="109"/>
      <c r="Z29" s="109"/>
    </row>
    <row r="30" spans="1:26">
      <c r="A30" s="110"/>
      <c r="B30" s="260"/>
      <c r="C30" s="260"/>
      <c r="D30" s="260"/>
      <c r="E30" s="260"/>
      <c r="F30" s="260"/>
      <c r="G30" s="260"/>
      <c r="H30" s="260"/>
      <c r="I30" s="260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Y30" s="110"/>
      <c r="Z30" s="109"/>
    </row>
    <row r="31" spans="1:26">
      <c r="A31" s="111"/>
      <c r="B31" s="112"/>
      <c r="C31" s="112"/>
      <c r="D31" s="112"/>
      <c r="E31" s="112"/>
      <c r="F31" s="112"/>
      <c r="G31" s="112"/>
      <c r="H31" s="113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Y31" s="114"/>
      <c r="Z31" s="109"/>
    </row>
    <row r="32" spans="1:26">
      <c r="A32" s="115"/>
      <c r="B32" s="112"/>
      <c r="C32" s="112"/>
      <c r="D32" s="112"/>
      <c r="E32" s="112"/>
      <c r="F32" s="112"/>
      <c r="G32" s="112"/>
      <c r="H32" s="116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Y32" s="114"/>
      <c r="Z32" s="109"/>
    </row>
    <row r="33" spans="1:26">
      <c r="A33" s="115"/>
      <c r="B33" s="112"/>
      <c r="C33" s="112"/>
      <c r="D33" s="112"/>
      <c r="E33" s="112"/>
      <c r="F33" s="112"/>
      <c r="G33" s="112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Y33" s="109"/>
      <c r="Z33" s="109"/>
    </row>
    <row r="34" spans="1:26">
      <c r="A34" s="115"/>
      <c r="B34" s="112"/>
      <c r="C34" s="112"/>
      <c r="D34" s="112"/>
      <c r="E34" s="112"/>
      <c r="F34" s="112"/>
      <c r="G34" s="112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Y34" s="109"/>
      <c r="Z34" s="109"/>
    </row>
    <row r="35" spans="1:26">
      <c r="A35" s="117"/>
      <c r="B35" s="118"/>
      <c r="C35" s="11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Y35" s="114"/>
      <c r="Z35" s="109"/>
    </row>
    <row r="36" spans="1:26">
      <c r="A36" s="111"/>
      <c r="B36" s="118"/>
      <c r="C36" s="113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Y36" s="114"/>
      <c r="Z36" s="109"/>
    </row>
    <row r="37" spans="1:26">
      <c r="A37" s="120"/>
      <c r="B37" s="112"/>
      <c r="C37" s="121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Y37" s="109"/>
      <c r="Z37" s="109"/>
    </row>
    <row r="38" spans="1:26">
      <c r="A38" s="111"/>
      <c r="B38" s="118"/>
      <c r="C38" s="113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Y38" s="119"/>
      <c r="Z38" s="109"/>
    </row>
    <row r="39" spans="1:26">
      <c r="A39" s="120"/>
      <c r="B39" s="112"/>
      <c r="C39" s="121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Y39" s="113"/>
      <c r="Z39" s="109"/>
    </row>
    <row r="40" spans="1:26">
      <c r="A40" s="122"/>
      <c r="B40" s="112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Y40" s="116"/>
      <c r="Z40" s="109"/>
    </row>
    <row r="41" spans="1:26">
      <c r="A41" s="122"/>
      <c r="B41" s="112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Y41" s="109"/>
      <c r="Z41" s="109"/>
    </row>
    <row r="42" spans="1:26">
      <c r="A42" s="261"/>
      <c r="B42" s="261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Y42" s="109"/>
      <c r="Z42" s="109"/>
    </row>
    <row r="43" spans="1:26">
      <c r="A43" s="123"/>
      <c r="B43" s="112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Y43" s="109"/>
      <c r="Z43" s="109"/>
    </row>
    <row r="44" spans="1:26">
      <c r="A44" s="123"/>
      <c r="B44" s="112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Y44" s="109"/>
      <c r="Z44" s="109"/>
    </row>
    <row r="45" spans="1:26">
      <c r="A45" s="124"/>
      <c r="B45" s="112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Y45" s="109"/>
      <c r="Z45" s="109"/>
    </row>
  </sheetData>
  <mergeCells count="11">
    <mergeCell ref="A24:B24"/>
    <mergeCell ref="B28:I28"/>
    <mergeCell ref="B29:I29"/>
    <mergeCell ref="B30:I30"/>
    <mergeCell ref="A42:B42"/>
    <mergeCell ref="A21:A23"/>
    <mergeCell ref="A1:C1"/>
    <mergeCell ref="A3:A5"/>
    <mergeCell ref="A6:A10"/>
    <mergeCell ref="A11:A17"/>
    <mergeCell ref="A18:A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7C62F-2DB3-4278-8EA3-5177D192C7A1}">
  <dimension ref="A1:N59"/>
  <sheetViews>
    <sheetView workbookViewId="0">
      <selection activeCell="B6" sqref="B6"/>
    </sheetView>
  </sheetViews>
  <sheetFormatPr defaultRowHeight="14.4"/>
  <cols>
    <col min="2" max="2" width="72.5546875" customWidth="1"/>
    <col min="3" max="3" width="13.6640625" customWidth="1"/>
    <col min="4" max="4" width="13.5546875" customWidth="1"/>
    <col min="5" max="5" width="13.6640625" customWidth="1"/>
    <col min="6" max="6" width="14.33203125" customWidth="1"/>
    <col min="7" max="7" width="20.33203125" customWidth="1"/>
    <col min="8" max="8" width="10.44140625" bestFit="1" customWidth="1"/>
    <col min="9" max="9" width="22.88671875" bestFit="1" customWidth="1"/>
    <col min="10" max="10" width="12.77734375" bestFit="1" customWidth="1"/>
    <col min="11" max="11" width="8.33203125" style="240" customWidth="1"/>
    <col min="12" max="13" width="15" bestFit="1" customWidth="1"/>
  </cols>
  <sheetData>
    <row r="1" spans="2:13" ht="15.75" customHeight="1" thickBot="1">
      <c r="B1" s="109"/>
      <c r="C1" s="109"/>
      <c r="D1" s="109"/>
      <c r="E1" s="109"/>
      <c r="F1" s="109"/>
      <c r="G1" s="109"/>
      <c r="H1" s="109"/>
      <c r="I1" s="109"/>
      <c r="J1" s="233" t="s">
        <v>104</v>
      </c>
      <c r="K1" s="235"/>
      <c r="M1" s="198" t="s">
        <v>89</v>
      </c>
    </row>
    <row r="2" spans="2:13" ht="15.75" customHeight="1" thickBot="1">
      <c r="B2" s="127" t="s">
        <v>62</v>
      </c>
      <c r="C2" s="264"/>
      <c r="D2" s="265"/>
      <c r="E2" s="265"/>
      <c r="F2" s="265"/>
      <c r="G2" s="266"/>
      <c r="H2" s="109"/>
      <c r="I2" s="128"/>
      <c r="J2" s="129"/>
      <c r="K2" s="236"/>
    </row>
    <row r="3" spans="2:13">
      <c r="B3" s="6" t="s">
        <v>48</v>
      </c>
      <c r="C3" s="130">
        <f>'work breakdown structure'!C24</f>
        <v>0</v>
      </c>
      <c r="D3" s="131" t="s">
        <v>63</v>
      </c>
      <c r="E3" s="132">
        <f>'schedule of hourly rates'!C2</f>
        <v>0</v>
      </c>
      <c r="F3" s="133" t="s">
        <v>64</v>
      </c>
      <c r="G3" s="134">
        <f>C3*E3</f>
        <v>0</v>
      </c>
      <c r="H3" s="109"/>
      <c r="I3" s="128"/>
      <c r="J3" s="211">
        <v>0</v>
      </c>
      <c r="K3" s="237"/>
      <c r="M3" s="200">
        <f>J3*C3</f>
        <v>0</v>
      </c>
    </row>
    <row r="4" spans="2:13" ht="15.75" customHeight="1">
      <c r="B4" s="6" t="s">
        <v>7</v>
      </c>
      <c r="C4" s="130">
        <f>'work breakdown structure'!D24</f>
        <v>0</v>
      </c>
      <c r="D4" s="135" t="s">
        <v>63</v>
      </c>
      <c r="E4" s="132">
        <f>'schedule of hourly rates'!C3</f>
        <v>0</v>
      </c>
      <c r="F4" s="136" t="s">
        <v>64</v>
      </c>
      <c r="G4" s="134">
        <f>C4*E4</f>
        <v>0</v>
      </c>
      <c r="H4" s="109"/>
      <c r="I4" s="128"/>
      <c r="J4" s="211">
        <v>0</v>
      </c>
      <c r="K4" s="237"/>
      <c r="M4" s="201">
        <f t="shared" ref="M4:M13" si="0">J4*C4</f>
        <v>0</v>
      </c>
    </row>
    <row r="5" spans="2:13" ht="15.75" customHeight="1">
      <c r="B5" s="6" t="s">
        <v>9</v>
      </c>
      <c r="C5" s="130">
        <f>'work breakdown structure'!E24</f>
        <v>0</v>
      </c>
      <c r="D5" s="135" t="s">
        <v>63</v>
      </c>
      <c r="E5" s="132">
        <f>'schedule of hourly rates'!C4</f>
        <v>0</v>
      </c>
      <c r="F5" s="136" t="s">
        <v>64</v>
      </c>
      <c r="G5" s="134">
        <f t="shared" ref="G5:G13" si="1">C5*E5</f>
        <v>0</v>
      </c>
      <c r="H5" s="109"/>
      <c r="I5" s="128"/>
      <c r="J5" s="211">
        <v>0</v>
      </c>
      <c r="K5" s="237"/>
      <c r="M5" s="201">
        <f t="shared" si="0"/>
        <v>0</v>
      </c>
    </row>
    <row r="6" spans="2:13" ht="15.75" customHeight="1">
      <c r="B6" s="6" t="s">
        <v>11</v>
      </c>
      <c r="C6" s="130">
        <f>'work breakdown structure'!F24</f>
        <v>0</v>
      </c>
      <c r="D6" s="135" t="s">
        <v>63</v>
      </c>
      <c r="E6" s="132">
        <f>'schedule of hourly rates'!C5</f>
        <v>0</v>
      </c>
      <c r="F6" s="136" t="s">
        <v>64</v>
      </c>
      <c r="G6" s="134">
        <f t="shared" si="1"/>
        <v>0</v>
      </c>
      <c r="H6" s="109"/>
      <c r="I6" s="128"/>
      <c r="J6" s="211">
        <v>0</v>
      </c>
      <c r="K6" s="237"/>
      <c r="M6" s="201">
        <f t="shared" si="0"/>
        <v>0</v>
      </c>
    </row>
    <row r="7" spans="2:13">
      <c r="B7" s="10" t="s">
        <v>13</v>
      </c>
      <c r="C7" s="130">
        <f>'work breakdown structure'!F24</f>
        <v>0</v>
      </c>
      <c r="D7" s="135" t="s">
        <v>63</v>
      </c>
      <c r="E7" s="132">
        <f>'schedule of hourly rates'!C6</f>
        <v>0</v>
      </c>
      <c r="F7" s="136" t="s">
        <v>64</v>
      </c>
      <c r="G7" s="134">
        <f t="shared" si="1"/>
        <v>0</v>
      </c>
      <c r="H7" s="137"/>
      <c r="I7" s="138"/>
      <c r="J7" s="211">
        <v>0</v>
      </c>
      <c r="K7" s="237"/>
      <c r="M7" s="201">
        <f t="shared" si="0"/>
        <v>0</v>
      </c>
    </row>
    <row r="8" spans="2:13">
      <c r="B8" s="6" t="s">
        <v>15</v>
      </c>
      <c r="C8" s="130">
        <f>'work breakdown structure'!H24</f>
        <v>0</v>
      </c>
      <c r="D8" s="135" t="s">
        <v>63</v>
      </c>
      <c r="E8" s="132">
        <f>'schedule of hourly rates'!C7</f>
        <v>0</v>
      </c>
      <c r="F8" s="136" t="s">
        <v>64</v>
      </c>
      <c r="G8" s="134">
        <f t="shared" si="1"/>
        <v>0</v>
      </c>
      <c r="H8" s="137"/>
      <c r="I8" s="138"/>
      <c r="J8" s="211">
        <v>0</v>
      </c>
      <c r="K8" s="237"/>
      <c r="M8" s="201">
        <f t="shared" si="0"/>
        <v>0</v>
      </c>
    </row>
    <row r="9" spans="2:13" ht="15.75" customHeight="1">
      <c r="B9" s="6" t="s">
        <v>17</v>
      </c>
      <c r="C9" s="130">
        <f>'work breakdown structure'!I24</f>
        <v>0</v>
      </c>
      <c r="D9" s="135" t="s">
        <v>63</v>
      </c>
      <c r="E9" s="132">
        <f>'schedule of hourly rates'!C8</f>
        <v>0</v>
      </c>
      <c r="F9" s="136" t="s">
        <v>64</v>
      </c>
      <c r="G9" s="134">
        <f t="shared" si="1"/>
        <v>0</v>
      </c>
      <c r="H9" s="109"/>
      <c r="I9" s="128"/>
      <c r="J9" s="211">
        <v>0</v>
      </c>
      <c r="K9" s="237"/>
      <c r="M9" s="201">
        <f t="shared" si="0"/>
        <v>0</v>
      </c>
    </row>
    <row r="10" spans="2:13" ht="15.75" customHeight="1">
      <c r="B10" s="6" t="s">
        <v>18</v>
      </c>
      <c r="C10" s="130">
        <f>'work breakdown structure'!J24</f>
        <v>0</v>
      </c>
      <c r="D10" s="135" t="s">
        <v>63</v>
      </c>
      <c r="E10" s="132">
        <f>'schedule of hourly rates'!C9</f>
        <v>0</v>
      </c>
      <c r="F10" s="136" t="s">
        <v>64</v>
      </c>
      <c r="G10" s="134">
        <f t="shared" si="1"/>
        <v>0</v>
      </c>
      <c r="H10" s="109"/>
      <c r="I10" s="128"/>
      <c r="J10" s="211">
        <v>0</v>
      </c>
      <c r="K10" s="237"/>
      <c r="M10" s="201">
        <f t="shared" si="0"/>
        <v>0</v>
      </c>
    </row>
    <row r="11" spans="2:13" ht="15.75" customHeight="1">
      <c r="B11" s="6" t="s">
        <v>19</v>
      </c>
      <c r="C11" s="130">
        <f>'work breakdown structure'!K24</f>
        <v>0</v>
      </c>
      <c r="D11" s="135" t="s">
        <v>63</v>
      </c>
      <c r="E11" s="132">
        <f>'schedule of hourly rates'!C10</f>
        <v>0</v>
      </c>
      <c r="F11" s="136" t="s">
        <v>64</v>
      </c>
      <c r="G11" s="134">
        <f t="shared" si="1"/>
        <v>0</v>
      </c>
      <c r="H11" s="109"/>
      <c r="I11" s="128"/>
      <c r="J11" s="211">
        <v>0</v>
      </c>
      <c r="K11" s="237"/>
      <c r="M11" s="201">
        <f t="shared" si="0"/>
        <v>0</v>
      </c>
    </row>
    <row r="12" spans="2:13" ht="15.75" customHeight="1">
      <c r="B12" s="6" t="s">
        <v>20</v>
      </c>
      <c r="C12" s="130">
        <f>'work breakdown structure'!L24</f>
        <v>0</v>
      </c>
      <c r="D12" s="139" t="s">
        <v>63</v>
      </c>
      <c r="E12" s="132">
        <f>'schedule of hourly rates'!C11</f>
        <v>0</v>
      </c>
      <c r="F12" s="140" t="s">
        <v>64</v>
      </c>
      <c r="G12" s="134">
        <f t="shared" si="1"/>
        <v>0</v>
      </c>
      <c r="H12" s="109"/>
      <c r="I12" s="128"/>
      <c r="J12" s="211">
        <v>0</v>
      </c>
      <c r="K12" s="237"/>
      <c r="M12" s="201">
        <f t="shared" si="0"/>
        <v>0</v>
      </c>
    </row>
    <row r="13" spans="2:13" ht="15.75" customHeight="1" thickBot="1">
      <c r="B13" s="14" t="s">
        <v>22</v>
      </c>
      <c r="C13" s="130">
        <f>'work breakdown structure'!M24</f>
        <v>0</v>
      </c>
      <c r="D13" s="139" t="s">
        <v>63</v>
      </c>
      <c r="E13" s="132">
        <f>'schedule of hourly rates'!C12</f>
        <v>0</v>
      </c>
      <c r="F13" s="140" t="s">
        <v>64</v>
      </c>
      <c r="G13" s="134">
        <f t="shared" si="1"/>
        <v>0</v>
      </c>
      <c r="H13" s="109"/>
      <c r="I13" s="128"/>
      <c r="J13" s="212">
        <v>0</v>
      </c>
      <c r="K13" s="237"/>
      <c r="M13" s="202">
        <f t="shared" si="0"/>
        <v>0</v>
      </c>
    </row>
    <row r="14" spans="2:13" ht="15.75" customHeight="1" thickBot="1">
      <c r="B14" s="141"/>
      <c r="C14" s="267"/>
      <c r="D14" s="268"/>
      <c r="E14" s="268"/>
      <c r="F14" s="268"/>
      <c r="G14" s="142">
        <f>SUM(G2:G13)</f>
        <v>0</v>
      </c>
      <c r="H14" s="109"/>
      <c r="I14" s="196" t="s">
        <v>90</v>
      </c>
      <c r="J14" s="197">
        <f>AVERAGE(J3:J13)</f>
        <v>0</v>
      </c>
      <c r="K14" s="238"/>
      <c r="L14" s="242" t="s">
        <v>89</v>
      </c>
      <c r="M14" s="199">
        <f>SUM(M3:M13)</f>
        <v>0</v>
      </c>
    </row>
    <row r="15" spans="2:13" ht="15.75" customHeight="1" thickBot="1">
      <c r="B15" s="127" t="s">
        <v>65</v>
      </c>
      <c r="C15" s="264"/>
      <c r="D15" s="265"/>
      <c r="E15" s="265"/>
      <c r="F15" s="265"/>
      <c r="G15" s="266"/>
      <c r="H15" s="109"/>
      <c r="I15" s="128"/>
      <c r="J15" s="234"/>
      <c r="K15" s="239"/>
    </row>
    <row r="16" spans="2:13" ht="15.75" customHeight="1">
      <c r="B16" s="143" t="s">
        <v>25</v>
      </c>
      <c r="C16" s="130">
        <f>'work breakdown structure'!N24</f>
        <v>0</v>
      </c>
      <c r="D16" s="131" t="s">
        <v>66</v>
      </c>
      <c r="E16" s="145">
        <f>'schedule of hourly rates'!C15</f>
        <v>0</v>
      </c>
      <c r="F16" s="133" t="s">
        <v>67</v>
      </c>
      <c r="G16" s="146">
        <f>E16*C16</f>
        <v>0</v>
      </c>
      <c r="H16" s="109"/>
      <c r="I16" s="128"/>
      <c r="J16" s="243">
        <v>0</v>
      </c>
      <c r="K16" s="237"/>
    </row>
    <row r="17" spans="2:11">
      <c r="B17" s="143" t="s">
        <v>25</v>
      </c>
      <c r="C17" s="144">
        <f>'work breakdown structure'!O24</f>
        <v>0</v>
      </c>
      <c r="D17" s="135" t="s">
        <v>63</v>
      </c>
      <c r="E17" s="145">
        <f>'schedule of hourly rates'!C14</f>
        <v>0</v>
      </c>
      <c r="F17" s="147" t="s">
        <v>64</v>
      </c>
      <c r="G17" s="146">
        <f>E17*C17</f>
        <v>0</v>
      </c>
      <c r="H17" s="109"/>
      <c r="I17" s="128"/>
      <c r="J17" s="211">
        <v>0</v>
      </c>
      <c r="K17" s="237"/>
    </row>
    <row r="18" spans="2:11">
      <c r="B18" s="6" t="s">
        <v>28</v>
      </c>
      <c r="C18" s="144">
        <f>'work breakdown structure'!P24</f>
        <v>0</v>
      </c>
      <c r="D18" s="148" t="s">
        <v>68</v>
      </c>
      <c r="E18" s="145">
        <f>'schedule of hourly rates'!C16</f>
        <v>0</v>
      </c>
      <c r="F18" s="136" t="s">
        <v>69</v>
      </c>
      <c r="G18" s="146">
        <f t="shared" ref="G18:G24" si="2">E18*C18</f>
        <v>0</v>
      </c>
      <c r="H18" s="109"/>
      <c r="I18" s="128"/>
      <c r="J18" s="211">
        <v>0</v>
      </c>
      <c r="K18" s="237"/>
    </row>
    <row r="19" spans="2:11">
      <c r="B19" s="6" t="s">
        <v>31</v>
      </c>
      <c r="C19" s="144">
        <f>'work breakdown structure'!Q24</f>
        <v>0</v>
      </c>
      <c r="D19" s="148" t="s">
        <v>68</v>
      </c>
      <c r="E19" s="145">
        <f>'schedule of hourly rates'!C17</f>
        <v>0</v>
      </c>
      <c r="F19" s="136" t="s">
        <v>69</v>
      </c>
      <c r="G19" s="146">
        <f t="shared" si="2"/>
        <v>0</v>
      </c>
      <c r="H19" s="109"/>
      <c r="I19" s="128"/>
      <c r="J19" s="211">
        <v>0</v>
      </c>
      <c r="K19" s="237"/>
    </row>
    <row r="20" spans="2:11">
      <c r="B20" s="6" t="s">
        <v>33</v>
      </c>
      <c r="C20" s="144">
        <f>'work breakdown structure'!R24</f>
        <v>0</v>
      </c>
      <c r="D20" s="148" t="s">
        <v>68</v>
      </c>
      <c r="E20" s="145">
        <f>'schedule of hourly rates'!C18</f>
        <v>0</v>
      </c>
      <c r="F20" s="136" t="s">
        <v>69</v>
      </c>
      <c r="G20" s="146">
        <f t="shared" si="2"/>
        <v>0</v>
      </c>
      <c r="H20" s="109"/>
      <c r="I20" s="128"/>
      <c r="J20" s="211">
        <v>0</v>
      </c>
      <c r="K20" s="237"/>
    </row>
    <row r="21" spans="2:11">
      <c r="B21" s="6" t="s">
        <v>34</v>
      </c>
      <c r="C21" s="144">
        <f>'work breakdown structure'!S24</f>
        <v>0</v>
      </c>
      <c r="D21" s="148" t="s">
        <v>68</v>
      </c>
      <c r="E21" s="145">
        <f>'schedule of hourly rates'!C19</f>
        <v>0</v>
      </c>
      <c r="F21" s="136" t="s">
        <v>69</v>
      </c>
      <c r="G21" s="146">
        <f t="shared" si="2"/>
        <v>0</v>
      </c>
      <c r="H21" s="109"/>
      <c r="I21" s="128"/>
      <c r="J21" s="211">
        <v>0</v>
      </c>
      <c r="K21" s="237"/>
    </row>
    <row r="22" spans="2:11">
      <c r="B22" s="6" t="s">
        <v>35</v>
      </c>
      <c r="C22" s="144">
        <f>'work breakdown structure'!T24</f>
        <v>0</v>
      </c>
      <c r="D22" s="148" t="s">
        <v>68</v>
      </c>
      <c r="E22" s="145">
        <f>'schedule of hourly rates'!C20</f>
        <v>0</v>
      </c>
      <c r="F22" s="136" t="s">
        <v>69</v>
      </c>
      <c r="G22" s="146">
        <f t="shared" si="2"/>
        <v>0</v>
      </c>
      <c r="H22" s="109"/>
      <c r="I22" s="128"/>
      <c r="J22" s="211">
        <v>0</v>
      </c>
      <c r="K22" s="237"/>
    </row>
    <row r="23" spans="2:11" ht="15.75" customHeight="1">
      <c r="B23" s="6" t="s">
        <v>36</v>
      </c>
      <c r="C23" s="144">
        <f>'work breakdown structure'!U24</f>
        <v>0</v>
      </c>
      <c r="D23" s="148" t="s">
        <v>68</v>
      </c>
      <c r="E23" s="145">
        <f>'schedule of hourly rates'!C21</f>
        <v>0</v>
      </c>
      <c r="F23" s="136" t="s">
        <v>69</v>
      </c>
      <c r="G23" s="146">
        <f t="shared" si="2"/>
        <v>0</v>
      </c>
      <c r="H23" s="109"/>
      <c r="I23" s="128"/>
      <c r="J23" s="211">
        <v>0</v>
      </c>
      <c r="K23" s="237"/>
    </row>
    <row r="24" spans="2:11" ht="15" thickBot="1">
      <c r="B24" s="6" t="s">
        <v>37</v>
      </c>
      <c r="C24" s="144">
        <f>'work breakdown structure'!O31</f>
        <v>0</v>
      </c>
      <c r="D24" s="148" t="s">
        <v>68</v>
      </c>
      <c r="E24" s="145">
        <f>'schedule of hourly rates'!C22</f>
        <v>0</v>
      </c>
      <c r="F24" s="136" t="s">
        <v>69</v>
      </c>
      <c r="G24" s="146">
        <f t="shared" si="2"/>
        <v>0</v>
      </c>
      <c r="H24" s="109"/>
      <c r="I24" s="128"/>
      <c r="J24" s="244">
        <v>0</v>
      </c>
      <c r="K24" s="237"/>
    </row>
    <row r="25" spans="2:11" ht="15.75" customHeight="1" thickBot="1">
      <c r="B25" s="149"/>
      <c r="C25" s="269" t="s">
        <v>70</v>
      </c>
      <c r="D25" s="270"/>
      <c r="E25" s="270"/>
      <c r="F25" s="270"/>
      <c r="G25" s="150">
        <f>SUM(G15:G24)</f>
        <v>0</v>
      </c>
      <c r="H25" s="109"/>
      <c r="I25" s="128"/>
      <c r="J25" s="234"/>
      <c r="K25" s="239"/>
    </row>
    <row r="26" spans="2:11" ht="15.75" customHeight="1">
      <c r="B26" s="151" t="s">
        <v>71</v>
      </c>
      <c r="C26" s="271"/>
      <c r="D26" s="272"/>
      <c r="E26" s="272"/>
      <c r="F26" s="272"/>
      <c r="G26" s="273"/>
      <c r="H26" s="109"/>
      <c r="I26" s="128"/>
    </row>
    <row r="27" spans="2:11">
      <c r="B27" s="203" t="s">
        <v>105</v>
      </c>
      <c r="C27" s="208"/>
      <c r="D27" s="148" t="s">
        <v>68</v>
      </c>
      <c r="E27" s="145">
        <f>'schedule of hourly rates'!C24</f>
        <v>0</v>
      </c>
      <c r="F27" s="136" t="s">
        <v>69</v>
      </c>
      <c r="G27" s="146">
        <f t="shared" ref="G27" si="3">E27*C27</f>
        <v>0</v>
      </c>
      <c r="H27" s="109"/>
      <c r="I27" s="128"/>
    </row>
    <row r="28" spans="2:11">
      <c r="B28" s="152" t="s">
        <v>72</v>
      </c>
      <c r="C28" s="153">
        <f>'work breakdown structure'!X24</f>
        <v>0</v>
      </c>
      <c r="D28" s="148" t="s">
        <v>68</v>
      </c>
      <c r="E28" s="154">
        <f>'schedule of hourly rates'!C26</f>
        <v>0</v>
      </c>
      <c r="F28" s="155" t="s">
        <v>103</v>
      </c>
      <c r="G28" s="156">
        <f>C28*E28</f>
        <v>0</v>
      </c>
      <c r="H28" s="109"/>
      <c r="I28" s="128"/>
    </row>
    <row r="29" spans="2:11">
      <c r="B29" s="157" t="s">
        <v>73</v>
      </c>
      <c r="C29" s="153">
        <f>'work breakdown structure'!Y24</f>
        <v>0</v>
      </c>
      <c r="D29" s="148" t="s">
        <v>68</v>
      </c>
      <c r="E29" s="154">
        <f>'schedule of hourly rates'!C25</f>
        <v>0</v>
      </c>
      <c r="F29" s="155" t="s">
        <v>103</v>
      </c>
      <c r="G29" s="156">
        <f>C29*E29</f>
        <v>0</v>
      </c>
      <c r="H29" s="109"/>
      <c r="I29" s="128"/>
    </row>
    <row r="30" spans="2:11" ht="15" thickBot="1">
      <c r="B30" s="158" t="s">
        <v>58</v>
      </c>
      <c r="C30" s="209"/>
      <c r="D30" s="159" t="s">
        <v>74</v>
      </c>
      <c r="E30" s="160">
        <f>E40*2</f>
        <v>0</v>
      </c>
      <c r="F30" s="161" t="s">
        <v>45</v>
      </c>
      <c r="G30" s="162">
        <f>C30*E30</f>
        <v>0</v>
      </c>
      <c r="H30" s="109"/>
      <c r="I30" s="128"/>
    </row>
    <row r="31" spans="2:11" ht="15.75" customHeight="1" thickBot="1">
      <c r="B31" s="163"/>
      <c r="C31" s="267" t="s">
        <v>75</v>
      </c>
      <c r="D31" s="268"/>
      <c r="E31" s="268"/>
      <c r="F31" s="268"/>
      <c r="G31" s="142">
        <f>SUM(G27:G30)</f>
        <v>0</v>
      </c>
      <c r="H31" s="109"/>
      <c r="I31" s="109"/>
    </row>
    <row r="32" spans="2:11" ht="15.75" customHeight="1" thickBot="1">
      <c r="B32" s="109"/>
      <c r="C32" s="109"/>
      <c r="D32" s="109"/>
      <c r="E32" s="274" t="s">
        <v>76</v>
      </c>
      <c r="F32" s="275"/>
      <c r="G32" s="164">
        <f>G25+G14+G31</f>
        <v>0</v>
      </c>
      <c r="H32" s="109"/>
      <c r="I32" s="109"/>
    </row>
    <row r="33" spans="1:14">
      <c r="B33" s="119"/>
    </row>
    <row r="34" spans="1:14" ht="16.2" thickBot="1">
      <c r="A34" s="176"/>
      <c r="B34" s="176"/>
      <c r="C34" s="176"/>
      <c r="D34" s="176"/>
      <c r="E34" s="176"/>
      <c r="F34" s="176"/>
      <c r="G34" s="176"/>
    </row>
    <row r="35" spans="1:14" ht="15" thickBot="1">
      <c r="A35" s="177"/>
      <c r="B35" s="178" t="s">
        <v>94</v>
      </c>
      <c r="C35" s="179" t="s">
        <v>95</v>
      </c>
      <c r="D35" s="180" t="s">
        <v>96</v>
      </c>
      <c r="E35" s="181" t="s">
        <v>97</v>
      </c>
      <c r="F35" s="109"/>
      <c r="G35" s="182"/>
      <c r="H35" s="116"/>
      <c r="J35" s="116"/>
      <c r="K35" s="241"/>
      <c r="L35" s="116"/>
      <c r="M35" s="116"/>
      <c r="N35" s="116"/>
    </row>
    <row r="36" spans="1:14">
      <c r="A36" s="177"/>
      <c r="B36" s="183" t="s">
        <v>98</v>
      </c>
      <c r="C36" s="210"/>
      <c r="D36" s="193"/>
      <c r="E36" s="184">
        <f>C36*D36</f>
        <v>0</v>
      </c>
      <c r="F36" s="109"/>
      <c r="G36" s="182"/>
      <c r="H36" s="116"/>
      <c r="J36" s="116"/>
      <c r="K36" s="241"/>
      <c r="L36" s="116"/>
      <c r="M36" s="116"/>
      <c r="N36" s="116"/>
    </row>
    <row r="37" spans="1:14">
      <c r="A37" s="185"/>
      <c r="B37" s="186" t="s">
        <v>99</v>
      </c>
      <c r="C37" s="213"/>
      <c r="D37" s="194">
        <f>'schedule of hourly rates'!C28</f>
        <v>0</v>
      </c>
      <c r="E37" s="187">
        <f>C37*D37</f>
        <v>0</v>
      </c>
      <c r="F37" s="188"/>
      <c r="G37" s="182"/>
      <c r="H37" s="116"/>
      <c r="J37" s="116"/>
      <c r="K37" s="241"/>
      <c r="L37" s="116"/>
      <c r="M37" s="116"/>
      <c r="N37" s="116"/>
    </row>
    <row r="38" spans="1:14" ht="15" thickBot="1">
      <c r="B38" s="189" t="s">
        <v>100</v>
      </c>
      <c r="C38" s="30"/>
      <c r="D38" s="30"/>
      <c r="E38" s="190">
        <f>SUM(E36:E37)</f>
        <v>0</v>
      </c>
    </row>
    <row r="39" spans="1:14" ht="15" thickBot="1">
      <c r="H39" s="195"/>
    </row>
    <row r="40" spans="1:14" ht="15" thickBot="1">
      <c r="B40" s="191"/>
      <c r="C40" s="278" t="s">
        <v>101</v>
      </c>
      <c r="D40" s="279"/>
      <c r="E40" s="171">
        <f>E38*2</f>
        <v>0</v>
      </c>
    </row>
    <row r="42" spans="1:14" ht="15" thickBot="1"/>
    <row r="43" spans="1:14" ht="15" thickBot="1">
      <c r="B43" s="192" t="s">
        <v>102</v>
      </c>
      <c r="C43" s="214">
        <v>0</v>
      </c>
    </row>
    <row r="44" spans="1:14" ht="15" thickBot="1"/>
    <row r="45" spans="1:14" ht="15" thickBot="1">
      <c r="B45" s="192" t="s">
        <v>107</v>
      </c>
      <c r="C45" s="214">
        <v>0</v>
      </c>
    </row>
    <row r="46" spans="1:14" ht="15" thickBot="1">
      <c r="B46" s="119"/>
    </row>
    <row r="47" spans="1:14" ht="15.6">
      <c r="B47" s="123"/>
      <c r="C47" s="276" t="s">
        <v>77</v>
      </c>
      <c r="D47" s="277"/>
      <c r="E47" s="277"/>
      <c r="F47" s="165">
        <f>G32</f>
        <v>0</v>
      </c>
    </row>
    <row r="48" spans="1:14" ht="15.6">
      <c r="B48" s="116"/>
      <c r="C48" s="262" t="s">
        <v>78</v>
      </c>
      <c r="D48" s="263"/>
      <c r="E48" s="263"/>
      <c r="F48" s="232">
        <f>C45</f>
        <v>0</v>
      </c>
    </row>
    <row r="49" spans="3:6" ht="15.6">
      <c r="C49" s="262" t="s">
        <v>79</v>
      </c>
      <c r="D49" s="263"/>
      <c r="E49" s="263"/>
      <c r="F49" s="166">
        <f>(G25+G31)</f>
        <v>0</v>
      </c>
    </row>
    <row r="50" spans="3:6" ht="16.2" thickBot="1">
      <c r="C50" s="282" t="s">
        <v>80</v>
      </c>
      <c r="D50" s="283"/>
      <c r="E50" s="283"/>
      <c r="F50" s="167">
        <f>C43</f>
        <v>0</v>
      </c>
    </row>
    <row r="51" spans="3:6" ht="16.2" thickTop="1">
      <c r="C51" s="280" t="s">
        <v>81</v>
      </c>
      <c r="D51" s="281"/>
      <c r="E51" s="281"/>
      <c r="F51" s="166">
        <f>F47-(F48+F49+F50)</f>
        <v>0</v>
      </c>
    </row>
    <row r="52" spans="3:6" ht="15.6">
      <c r="C52" s="262" t="s">
        <v>82</v>
      </c>
      <c r="D52" s="263"/>
      <c r="E52" s="263"/>
      <c r="F52" s="166">
        <f>M14</f>
        <v>0</v>
      </c>
    </row>
    <row r="53" spans="3:6" ht="16.2" thickBot="1">
      <c r="C53" s="282" t="s">
        <v>83</v>
      </c>
      <c r="D53" s="283"/>
      <c r="E53" s="283"/>
      <c r="F53" s="172"/>
    </row>
    <row r="54" spans="3:6" ht="16.8" thickTop="1" thickBot="1">
      <c r="C54" s="280" t="s">
        <v>84</v>
      </c>
      <c r="D54" s="281"/>
      <c r="E54" s="281"/>
      <c r="F54" s="168">
        <f>F51-(F52+F53)</f>
        <v>0</v>
      </c>
    </row>
    <row r="55" spans="3:6" ht="16.2" thickTop="1">
      <c r="C55" s="262" t="s">
        <v>85</v>
      </c>
      <c r="D55" s="263"/>
      <c r="E55" s="263"/>
      <c r="F55" s="173">
        <f>SUM(C3:C13)</f>
        <v>0</v>
      </c>
    </row>
    <row r="56" spans="3:6" ht="15.6">
      <c r="C56" s="262" t="s">
        <v>108</v>
      </c>
      <c r="D56" s="263"/>
      <c r="E56" s="263"/>
      <c r="F56" s="174">
        <f>J14</f>
        <v>0</v>
      </c>
    </row>
    <row r="57" spans="3:6" ht="15.6">
      <c r="C57" s="262" t="s">
        <v>86</v>
      </c>
      <c r="D57" s="263"/>
      <c r="E57" s="263"/>
      <c r="F57" s="174">
        <f>F55*F56</f>
        <v>0</v>
      </c>
    </row>
    <row r="58" spans="3:6" ht="15.6">
      <c r="C58" s="280" t="s">
        <v>87</v>
      </c>
      <c r="D58" s="281"/>
      <c r="E58" s="281"/>
      <c r="F58" s="175" t="e">
        <f>F51/F57</f>
        <v>#DIV/0!</v>
      </c>
    </row>
    <row r="59" spans="3:6" ht="15" thickBot="1">
      <c r="C59" s="169" t="s">
        <v>88</v>
      </c>
      <c r="D59" s="170"/>
      <c r="E59" s="170"/>
      <c r="F59" s="29" t="e">
        <f>(F54/F51)</f>
        <v>#DIV/0!</v>
      </c>
    </row>
  </sheetData>
  <mergeCells count="20">
    <mergeCell ref="C55:E55"/>
    <mergeCell ref="C56:E56"/>
    <mergeCell ref="C57:E57"/>
    <mergeCell ref="C58:E58"/>
    <mergeCell ref="C50:E50"/>
    <mergeCell ref="C51:E51"/>
    <mergeCell ref="C52:E52"/>
    <mergeCell ref="C53:E53"/>
    <mergeCell ref="C54:E54"/>
    <mergeCell ref="C49:E49"/>
    <mergeCell ref="C2:G2"/>
    <mergeCell ref="C14:F14"/>
    <mergeCell ref="C15:G15"/>
    <mergeCell ref="C25:F25"/>
    <mergeCell ref="C26:G26"/>
    <mergeCell ref="C31:F31"/>
    <mergeCell ref="E32:F32"/>
    <mergeCell ref="C47:E47"/>
    <mergeCell ref="C48:E48"/>
    <mergeCell ref="C40:D4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608B7-7D76-4C4E-83E3-75C60D0011EF}">
  <dimension ref="B1:F30"/>
  <sheetViews>
    <sheetView workbookViewId="0">
      <selection activeCell="L22" sqref="L22"/>
    </sheetView>
  </sheetViews>
  <sheetFormatPr defaultRowHeight="14.4"/>
  <cols>
    <col min="2" max="2" width="24" bestFit="1" customWidth="1"/>
    <col min="3" max="3" width="19" bestFit="1" customWidth="1"/>
    <col min="4" max="4" width="50.6640625" bestFit="1" customWidth="1"/>
    <col min="5" max="5" width="26.88671875" bestFit="1" customWidth="1"/>
    <col min="6" max="6" width="15.33203125" customWidth="1"/>
  </cols>
  <sheetData>
    <row r="1" spans="2:6" ht="18.600000000000001" thickBot="1">
      <c r="B1" s="827" t="s">
        <v>309</v>
      </c>
    </row>
    <row r="2" spans="2:6" ht="15" thickBot="1">
      <c r="B2" s="551" t="s">
        <v>310</v>
      </c>
      <c r="C2" s="552" t="s">
        <v>311</v>
      </c>
      <c r="D2" s="552" t="s">
        <v>312</v>
      </c>
      <c r="E2" s="552" t="s">
        <v>313</v>
      </c>
      <c r="F2" s="553" t="s">
        <v>314</v>
      </c>
    </row>
    <row r="3" spans="2:6">
      <c r="B3" s="554"/>
      <c r="C3" s="555" t="s">
        <v>315</v>
      </c>
      <c r="D3" s="556" t="s">
        <v>316</v>
      </c>
      <c r="E3" s="557"/>
      <c r="F3" s="558"/>
    </row>
    <row r="4" spans="2:6">
      <c r="B4" s="559"/>
      <c r="C4" s="560" t="s">
        <v>7</v>
      </c>
      <c r="D4" s="561"/>
      <c r="E4" s="562"/>
      <c r="F4" s="563"/>
    </row>
    <row r="5" spans="2:6">
      <c r="B5" s="559"/>
      <c r="C5" s="560" t="s">
        <v>9</v>
      </c>
      <c r="D5" s="561"/>
      <c r="E5" s="562"/>
      <c r="F5" s="563"/>
    </row>
    <row r="6" spans="2:6">
      <c r="B6" s="559"/>
      <c r="C6" s="560" t="s">
        <v>11</v>
      </c>
      <c r="D6" s="561"/>
      <c r="E6" s="562"/>
      <c r="F6" s="563"/>
    </row>
    <row r="7" spans="2:6">
      <c r="B7" s="559"/>
      <c r="C7" s="560" t="s">
        <v>317</v>
      </c>
      <c r="D7" s="561"/>
      <c r="E7" s="562"/>
      <c r="F7" s="563"/>
    </row>
    <row r="8" spans="2:6" ht="15" thickBot="1">
      <c r="B8" s="564"/>
      <c r="C8" s="30" t="s">
        <v>317</v>
      </c>
      <c r="D8" s="565"/>
      <c r="E8" s="566"/>
      <c r="F8" s="567"/>
    </row>
    <row r="11" spans="2:6" ht="18.600000000000001" thickBot="1">
      <c r="B11" s="827" t="s">
        <v>318</v>
      </c>
    </row>
    <row r="12" spans="2:6" ht="15" thickBot="1">
      <c r="B12" s="551" t="s">
        <v>310</v>
      </c>
      <c r="C12" s="552" t="s">
        <v>319</v>
      </c>
      <c r="D12" s="552" t="s">
        <v>320</v>
      </c>
      <c r="E12" s="552" t="s">
        <v>321</v>
      </c>
      <c r="F12" s="553" t="s">
        <v>314</v>
      </c>
    </row>
    <row r="13" spans="2:6">
      <c r="B13" s="554"/>
      <c r="C13" s="557"/>
      <c r="D13" s="557"/>
      <c r="E13" s="557"/>
      <c r="F13" s="558"/>
    </row>
    <row r="14" spans="2:6">
      <c r="B14" s="559"/>
      <c r="C14" s="562"/>
      <c r="D14" s="562"/>
      <c r="E14" s="562"/>
      <c r="F14" s="563"/>
    </row>
    <row r="17" spans="2:6" ht="18.600000000000001" thickBot="1">
      <c r="B17" s="827" t="s">
        <v>322</v>
      </c>
    </row>
    <row r="18" spans="2:6" ht="15" thickBot="1">
      <c r="C18" s="568" t="s">
        <v>323</v>
      </c>
      <c r="D18" s="569"/>
      <c r="E18" s="569"/>
      <c r="F18" s="570" t="s">
        <v>324</v>
      </c>
    </row>
    <row r="19" spans="2:6">
      <c r="B19" s="571" t="s">
        <v>325</v>
      </c>
      <c r="C19" s="572"/>
      <c r="D19" s="573"/>
      <c r="E19" s="573"/>
      <c r="F19" s="574"/>
    </row>
    <row r="20" spans="2:6" ht="15" thickBot="1">
      <c r="B20" s="575"/>
      <c r="C20" s="576"/>
      <c r="D20" s="577"/>
      <c r="E20" s="577"/>
      <c r="F20" s="578"/>
    </row>
    <row r="21" spans="2:6">
      <c r="B21" s="571" t="s">
        <v>326</v>
      </c>
      <c r="C21" s="572"/>
      <c r="D21" s="573"/>
      <c r="E21" s="573"/>
      <c r="F21" s="574"/>
    </row>
    <row r="22" spans="2:6" ht="15" thickBot="1">
      <c r="B22" s="579"/>
      <c r="C22" s="576"/>
      <c r="D22" s="577"/>
      <c r="E22" s="577"/>
      <c r="F22" s="578"/>
    </row>
    <row r="23" spans="2:6">
      <c r="B23" s="105"/>
      <c r="C23" s="580"/>
      <c r="D23" s="580"/>
      <c r="E23" s="580"/>
      <c r="F23" s="580"/>
    </row>
    <row r="24" spans="2:6">
      <c r="B24" s="105"/>
      <c r="C24" s="580"/>
      <c r="D24" s="580"/>
      <c r="E24" s="580"/>
      <c r="F24" s="580"/>
    </row>
    <row r="25" spans="2:6" ht="18.600000000000001" thickBot="1">
      <c r="B25" s="827" t="s">
        <v>327</v>
      </c>
    </row>
    <row r="26" spans="2:6" ht="15" thickBot="1">
      <c r="C26" s="581" t="s">
        <v>328</v>
      </c>
      <c r="D26" s="582" t="s">
        <v>324</v>
      </c>
      <c r="E26" s="581" t="s">
        <v>329</v>
      </c>
    </row>
    <row r="27" spans="2:6">
      <c r="B27" s="583" t="s">
        <v>330</v>
      </c>
      <c r="C27" s="574"/>
      <c r="D27" s="584"/>
      <c r="E27" s="574"/>
    </row>
    <row r="28" spans="2:6" ht="15" thickBot="1">
      <c r="B28" s="585"/>
      <c r="C28" s="586"/>
      <c r="D28" s="587"/>
      <c r="E28" s="586"/>
    </row>
    <row r="29" spans="2:6">
      <c r="B29" s="583" t="s">
        <v>331</v>
      </c>
      <c r="C29" s="574"/>
      <c r="D29" s="584"/>
      <c r="E29" s="574"/>
    </row>
    <row r="30" spans="2:6" ht="15" thickBot="1">
      <c r="B30" s="585"/>
      <c r="C30" s="586"/>
      <c r="D30" s="587"/>
      <c r="E30" s="586"/>
    </row>
  </sheetData>
  <mergeCells count="8">
    <mergeCell ref="C23:F23"/>
    <mergeCell ref="C24:F24"/>
    <mergeCell ref="D3:D8"/>
    <mergeCell ref="C18:E18"/>
    <mergeCell ref="C19:E19"/>
    <mergeCell ref="C20:E20"/>
    <mergeCell ref="C21:E21"/>
    <mergeCell ref="C22:E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AF816-6284-4707-B76B-B23A3013362D}">
  <dimension ref="B1:T106"/>
  <sheetViews>
    <sheetView topLeftCell="A72" workbookViewId="0">
      <selection activeCell="O68" sqref="O68"/>
    </sheetView>
  </sheetViews>
  <sheetFormatPr defaultRowHeight="14.4"/>
  <cols>
    <col min="2" max="2" width="14.5546875" customWidth="1"/>
    <col min="3" max="3" width="18.44140625" bestFit="1" customWidth="1"/>
    <col min="4" max="4" width="15" customWidth="1"/>
    <col min="5" max="5" width="13.6640625" customWidth="1"/>
    <col min="6" max="6" width="15.109375" customWidth="1"/>
    <col min="7" max="7" width="14.6640625" customWidth="1"/>
    <col min="8" max="8" width="16" customWidth="1"/>
    <col min="9" max="9" width="14" customWidth="1"/>
    <col min="10" max="10" width="17.109375" customWidth="1"/>
    <col min="11" max="11" width="15" customWidth="1"/>
    <col min="257" max="257" width="14.5546875" customWidth="1"/>
    <col min="258" max="258" width="8.6640625" customWidth="1"/>
    <col min="259" max="259" width="5.109375" customWidth="1"/>
    <col min="260" max="260" width="6.88671875" customWidth="1"/>
    <col min="261" max="261" width="9.5546875" customWidth="1"/>
    <col min="262" max="263" width="10.33203125" customWidth="1"/>
    <col min="264" max="264" width="9.21875" customWidth="1"/>
    <col min="265" max="265" width="10.33203125" customWidth="1"/>
    <col min="266" max="266" width="11" customWidth="1"/>
    <col min="267" max="267" width="5" customWidth="1"/>
    <col min="513" max="513" width="14.5546875" customWidth="1"/>
    <col min="514" max="514" width="8.6640625" customWidth="1"/>
    <col min="515" max="515" width="5.109375" customWidth="1"/>
    <col min="516" max="516" width="6.88671875" customWidth="1"/>
    <col min="517" max="517" width="9.5546875" customWidth="1"/>
    <col min="518" max="519" width="10.33203125" customWidth="1"/>
    <col min="520" max="520" width="9.21875" customWidth="1"/>
    <col min="521" max="521" width="10.33203125" customWidth="1"/>
    <col min="522" max="522" width="11" customWidth="1"/>
    <col min="523" max="523" width="5" customWidth="1"/>
    <col min="769" max="769" width="14.5546875" customWidth="1"/>
    <col min="770" max="770" width="8.6640625" customWidth="1"/>
    <col min="771" max="771" width="5.109375" customWidth="1"/>
    <col min="772" max="772" width="6.88671875" customWidth="1"/>
    <col min="773" max="773" width="9.5546875" customWidth="1"/>
    <col min="774" max="775" width="10.33203125" customWidth="1"/>
    <col min="776" max="776" width="9.21875" customWidth="1"/>
    <col min="777" max="777" width="10.33203125" customWidth="1"/>
    <col min="778" max="778" width="11" customWidth="1"/>
    <col min="779" max="779" width="5" customWidth="1"/>
    <col min="1025" max="1025" width="14.5546875" customWidth="1"/>
    <col min="1026" max="1026" width="8.6640625" customWidth="1"/>
    <col min="1027" max="1027" width="5.109375" customWidth="1"/>
    <col min="1028" max="1028" width="6.88671875" customWidth="1"/>
    <col min="1029" max="1029" width="9.5546875" customWidth="1"/>
    <col min="1030" max="1031" width="10.33203125" customWidth="1"/>
    <col min="1032" max="1032" width="9.21875" customWidth="1"/>
    <col min="1033" max="1033" width="10.33203125" customWidth="1"/>
    <col min="1034" max="1034" width="11" customWidth="1"/>
    <col min="1035" max="1035" width="5" customWidth="1"/>
    <col min="1281" max="1281" width="14.5546875" customWidth="1"/>
    <col min="1282" max="1282" width="8.6640625" customWidth="1"/>
    <col min="1283" max="1283" width="5.109375" customWidth="1"/>
    <col min="1284" max="1284" width="6.88671875" customWidth="1"/>
    <col min="1285" max="1285" width="9.5546875" customWidth="1"/>
    <col min="1286" max="1287" width="10.33203125" customWidth="1"/>
    <col min="1288" max="1288" width="9.21875" customWidth="1"/>
    <col min="1289" max="1289" width="10.33203125" customWidth="1"/>
    <col min="1290" max="1290" width="11" customWidth="1"/>
    <col min="1291" max="1291" width="5" customWidth="1"/>
    <col min="1537" max="1537" width="14.5546875" customWidth="1"/>
    <col min="1538" max="1538" width="8.6640625" customWidth="1"/>
    <col min="1539" max="1539" width="5.109375" customWidth="1"/>
    <col min="1540" max="1540" width="6.88671875" customWidth="1"/>
    <col min="1541" max="1541" width="9.5546875" customWidth="1"/>
    <col min="1542" max="1543" width="10.33203125" customWidth="1"/>
    <col min="1544" max="1544" width="9.21875" customWidth="1"/>
    <col min="1545" max="1545" width="10.33203125" customWidth="1"/>
    <col min="1546" max="1546" width="11" customWidth="1"/>
    <col min="1547" max="1547" width="5" customWidth="1"/>
    <col min="1793" max="1793" width="14.5546875" customWidth="1"/>
    <col min="1794" max="1794" width="8.6640625" customWidth="1"/>
    <col min="1795" max="1795" width="5.109375" customWidth="1"/>
    <col min="1796" max="1796" width="6.88671875" customWidth="1"/>
    <col min="1797" max="1797" width="9.5546875" customWidth="1"/>
    <col min="1798" max="1799" width="10.33203125" customWidth="1"/>
    <col min="1800" max="1800" width="9.21875" customWidth="1"/>
    <col min="1801" max="1801" width="10.33203125" customWidth="1"/>
    <col min="1802" max="1802" width="11" customWidth="1"/>
    <col min="1803" max="1803" width="5" customWidth="1"/>
    <col min="2049" max="2049" width="14.5546875" customWidth="1"/>
    <col min="2050" max="2050" width="8.6640625" customWidth="1"/>
    <col min="2051" max="2051" width="5.109375" customWidth="1"/>
    <col min="2052" max="2052" width="6.88671875" customWidth="1"/>
    <col min="2053" max="2053" width="9.5546875" customWidth="1"/>
    <col min="2054" max="2055" width="10.33203125" customWidth="1"/>
    <col min="2056" max="2056" width="9.21875" customWidth="1"/>
    <col min="2057" max="2057" width="10.33203125" customWidth="1"/>
    <col min="2058" max="2058" width="11" customWidth="1"/>
    <col min="2059" max="2059" width="5" customWidth="1"/>
    <col min="2305" max="2305" width="14.5546875" customWidth="1"/>
    <col min="2306" max="2306" width="8.6640625" customWidth="1"/>
    <col min="2307" max="2307" width="5.109375" customWidth="1"/>
    <col min="2308" max="2308" width="6.88671875" customWidth="1"/>
    <col min="2309" max="2309" width="9.5546875" customWidth="1"/>
    <col min="2310" max="2311" width="10.33203125" customWidth="1"/>
    <col min="2312" max="2312" width="9.21875" customWidth="1"/>
    <col min="2313" max="2313" width="10.33203125" customWidth="1"/>
    <col min="2314" max="2314" width="11" customWidth="1"/>
    <col min="2315" max="2315" width="5" customWidth="1"/>
    <col min="2561" max="2561" width="14.5546875" customWidth="1"/>
    <col min="2562" max="2562" width="8.6640625" customWidth="1"/>
    <col min="2563" max="2563" width="5.109375" customWidth="1"/>
    <col min="2564" max="2564" width="6.88671875" customWidth="1"/>
    <col min="2565" max="2565" width="9.5546875" customWidth="1"/>
    <col min="2566" max="2567" width="10.33203125" customWidth="1"/>
    <col min="2568" max="2568" width="9.21875" customWidth="1"/>
    <col min="2569" max="2569" width="10.33203125" customWidth="1"/>
    <col min="2570" max="2570" width="11" customWidth="1"/>
    <col min="2571" max="2571" width="5" customWidth="1"/>
    <col min="2817" max="2817" width="14.5546875" customWidth="1"/>
    <col min="2818" max="2818" width="8.6640625" customWidth="1"/>
    <col min="2819" max="2819" width="5.109375" customWidth="1"/>
    <col min="2820" max="2820" width="6.88671875" customWidth="1"/>
    <col min="2821" max="2821" width="9.5546875" customWidth="1"/>
    <col min="2822" max="2823" width="10.33203125" customWidth="1"/>
    <col min="2824" max="2824" width="9.21875" customWidth="1"/>
    <col min="2825" max="2825" width="10.33203125" customWidth="1"/>
    <col min="2826" max="2826" width="11" customWidth="1"/>
    <col min="2827" max="2827" width="5" customWidth="1"/>
    <col min="3073" max="3073" width="14.5546875" customWidth="1"/>
    <col min="3074" max="3074" width="8.6640625" customWidth="1"/>
    <col min="3075" max="3075" width="5.109375" customWidth="1"/>
    <col min="3076" max="3076" width="6.88671875" customWidth="1"/>
    <col min="3077" max="3077" width="9.5546875" customWidth="1"/>
    <col min="3078" max="3079" width="10.33203125" customWidth="1"/>
    <col min="3080" max="3080" width="9.21875" customWidth="1"/>
    <col min="3081" max="3081" width="10.33203125" customWidth="1"/>
    <col min="3082" max="3082" width="11" customWidth="1"/>
    <col min="3083" max="3083" width="5" customWidth="1"/>
    <col min="3329" max="3329" width="14.5546875" customWidth="1"/>
    <col min="3330" max="3330" width="8.6640625" customWidth="1"/>
    <col min="3331" max="3331" width="5.109375" customWidth="1"/>
    <col min="3332" max="3332" width="6.88671875" customWidth="1"/>
    <col min="3333" max="3333" width="9.5546875" customWidth="1"/>
    <col min="3334" max="3335" width="10.33203125" customWidth="1"/>
    <col min="3336" max="3336" width="9.21875" customWidth="1"/>
    <col min="3337" max="3337" width="10.33203125" customWidth="1"/>
    <col min="3338" max="3338" width="11" customWidth="1"/>
    <col min="3339" max="3339" width="5" customWidth="1"/>
    <col min="3585" max="3585" width="14.5546875" customWidth="1"/>
    <col min="3586" max="3586" width="8.6640625" customWidth="1"/>
    <col min="3587" max="3587" width="5.109375" customWidth="1"/>
    <col min="3588" max="3588" width="6.88671875" customWidth="1"/>
    <col min="3589" max="3589" width="9.5546875" customWidth="1"/>
    <col min="3590" max="3591" width="10.33203125" customWidth="1"/>
    <col min="3592" max="3592" width="9.21875" customWidth="1"/>
    <col min="3593" max="3593" width="10.33203125" customWidth="1"/>
    <col min="3594" max="3594" width="11" customWidth="1"/>
    <col min="3595" max="3595" width="5" customWidth="1"/>
    <col min="3841" max="3841" width="14.5546875" customWidth="1"/>
    <col min="3842" max="3842" width="8.6640625" customWidth="1"/>
    <col min="3843" max="3843" width="5.109375" customWidth="1"/>
    <col min="3844" max="3844" width="6.88671875" customWidth="1"/>
    <col min="3845" max="3845" width="9.5546875" customWidth="1"/>
    <col min="3846" max="3847" width="10.33203125" customWidth="1"/>
    <col min="3848" max="3848" width="9.21875" customWidth="1"/>
    <col min="3849" max="3849" width="10.33203125" customWidth="1"/>
    <col min="3850" max="3850" width="11" customWidth="1"/>
    <col min="3851" max="3851" width="5" customWidth="1"/>
    <col min="4097" max="4097" width="14.5546875" customWidth="1"/>
    <col min="4098" max="4098" width="8.6640625" customWidth="1"/>
    <col min="4099" max="4099" width="5.109375" customWidth="1"/>
    <col min="4100" max="4100" width="6.88671875" customWidth="1"/>
    <col min="4101" max="4101" width="9.5546875" customWidth="1"/>
    <col min="4102" max="4103" width="10.33203125" customWidth="1"/>
    <col min="4104" max="4104" width="9.21875" customWidth="1"/>
    <col min="4105" max="4105" width="10.33203125" customWidth="1"/>
    <col min="4106" max="4106" width="11" customWidth="1"/>
    <col min="4107" max="4107" width="5" customWidth="1"/>
    <col min="4353" max="4353" width="14.5546875" customWidth="1"/>
    <col min="4354" max="4354" width="8.6640625" customWidth="1"/>
    <col min="4355" max="4355" width="5.109375" customWidth="1"/>
    <col min="4356" max="4356" width="6.88671875" customWidth="1"/>
    <col min="4357" max="4357" width="9.5546875" customWidth="1"/>
    <col min="4358" max="4359" width="10.33203125" customWidth="1"/>
    <col min="4360" max="4360" width="9.21875" customWidth="1"/>
    <col min="4361" max="4361" width="10.33203125" customWidth="1"/>
    <col min="4362" max="4362" width="11" customWidth="1"/>
    <col min="4363" max="4363" width="5" customWidth="1"/>
    <col min="4609" max="4609" width="14.5546875" customWidth="1"/>
    <col min="4610" max="4610" width="8.6640625" customWidth="1"/>
    <col min="4611" max="4611" width="5.109375" customWidth="1"/>
    <col min="4612" max="4612" width="6.88671875" customWidth="1"/>
    <col min="4613" max="4613" width="9.5546875" customWidth="1"/>
    <col min="4614" max="4615" width="10.33203125" customWidth="1"/>
    <col min="4616" max="4616" width="9.21875" customWidth="1"/>
    <col min="4617" max="4617" width="10.33203125" customWidth="1"/>
    <col min="4618" max="4618" width="11" customWidth="1"/>
    <col min="4619" max="4619" width="5" customWidth="1"/>
    <col min="4865" max="4865" width="14.5546875" customWidth="1"/>
    <col min="4866" max="4866" width="8.6640625" customWidth="1"/>
    <col min="4867" max="4867" width="5.109375" customWidth="1"/>
    <col min="4868" max="4868" width="6.88671875" customWidth="1"/>
    <col min="4869" max="4869" width="9.5546875" customWidth="1"/>
    <col min="4870" max="4871" width="10.33203125" customWidth="1"/>
    <col min="4872" max="4872" width="9.21875" customWidth="1"/>
    <col min="4873" max="4873" width="10.33203125" customWidth="1"/>
    <col min="4874" max="4874" width="11" customWidth="1"/>
    <col min="4875" max="4875" width="5" customWidth="1"/>
    <col min="5121" max="5121" width="14.5546875" customWidth="1"/>
    <col min="5122" max="5122" width="8.6640625" customWidth="1"/>
    <col min="5123" max="5123" width="5.109375" customWidth="1"/>
    <col min="5124" max="5124" width="6.88671875" customWidth="1"/>
    <col min="5125" max="5125" width="9.5546875" customWidth="1"/>
    <col min="5126" max="5127" width="10.33203125" customWidth="1"/>
    <col min="5128" max="5128" width="9.21875" customWidth="1"/>
    <col min="5129" max="5129" width="10.33203125" customWidth="1"/>
    <col min="5130" max="5130" width="11" customWidth="1"/>
    <col min="5131" max="5131" width="5" customWidth="1"/>
    <col min="5377" max="5377" width="14.5546875" customWidth="1"/>
    <col min="5378" max="5378" width="8.6640625" customWidth="1"/>
    <col min="5379" max="5379" width="5.109375" customWidth="1"/>
    <col min="5380" max="5380" width="6.88671875" customWidth="1"/>
    <col min="5381" max="5381" width="9.5546875" customWidth="1"/>
    <col min="5382" max="5383" width="10.33203125" customWidth="1"/>
    <col min="5384" max="5384" width="9.21875" customWidth="1"/>
    <col min="5385" max="5385" width="10.33203125" customWidth="1"/>
    <col min="5386" max="5386" width="11" customWidth="1"/>
    <col min="5387" max="5387" width="5" customWidth="1"/>
    <col min="5633" max="5633" width="14.5546875" customWidth="1"/>
    <col min="5634" max="5634" width="8.6640625" customWidth="1"/>
    <col min="5635" max="5635" width="5.109375" customWidth="1"/>
    <col min="5636" max="5636" width="6.88671875" customWidth="1"/>
    <col min="5637" max="5637" width="9.5546875" customWidth="1"/>
    <col min="5638" max="5639" width="10.33203125" customWidth="1"/>
    <col min="5640" max="5640" width="9.21875" customWidth="1"/>
    <col min="5641" max="5641" width="10.33203125" customWidth="1"/>
    <col min="5642" max="5642" width="11" customWidth="1"/>
    <col min="5643" max="5643" width="5" customWidth="1"/>
    <col min="5889" max="5889" width="14.5546875" customWidth="1"/>
    <col min="5890" max="5890" width="8.6640625" customWidth="1"/>
    <col min="5891" max="5891" width="5.109375" customWidth="1"/>
    <col min="5892" max="5892" width="6.88671875" customWidth="1"/>
    <col min="5893" max="5893" width="9.5546875" customWidth="1"/>
    <col min="5894" max="5895" width="10.33203125" customWidth="1"/>
    <col min="5896" max="5896" width="9.21875" customWidth="1"/>
    <col min="5897" max="5897" width="10.33203125" customWidth="1"/>
    <col min="5898" max="5898" width="11" customWidth="1"/>
    <col min="5899" max="5899" width="5" customWidth="1"/>
    <col min="6145" max="6145" width="14.5546875" customWidth="1"/>
    <col min="6146" max="6146" width="8.6640625" customWidth="1"/>
    <col min="6147" max="6147" width="5.109375" customWidth="1"/>
    <col min="6148" max="6148" width="6.88671875" customWidth="1"/>
    <col min="6149" max="6149" width="9.5546875" customWidth="1"/>
    <col min="6150" max="6151" width="10.33203125" customWidth="1"/>
    <col min="6152" max="6152" width="9.21875" customWidth="1"/>
    <col min="6153" max="6153" width="10.33203125" customWidth="1"/>
    <col min="6154" max="6154" width="11" customWidth="1"/>
    <col min="6155" max="6155" width="5" customWidth="1"/>
    <col min="6401" max="6401" width="14.5546875" customWidth="1"/>
    <col min="6402" max="6402" width="8.6640625" customWidth="1"/>
    <col min="6403" max="6403" width="5.109375" customWidth="1"/>
    <col min="6404" max="6404" width="6.88671875" customWidth="1"/>
    <col min="6405" max="6405" width="9.5546875" customWidth="1"/>
    <col min="6406" max="6407" width="10.33203125" customWidth="1"/>
    <col min="6408" max="6408" width="9.21875" customWidth="1"/>
    <col min="6409" max="6409" width="10.33203125" customWidth="1"/>
    <col min="6410" max="6410" width="11" customWidth="1"/>
    <col min="6411" max="6411" width="5" customWidth="1"/>
    <col min="6657" max="6657" width="14.5546875" customWidth="1"/>
    <col min="6658" max="6658" width="8.6640625" customWidth="1"/>
    <col min="6659" max="6659" width="5.109375" customWidth="1"/>
    <col min="6660" max="6660" width="6.88671875" customWidth="1"/>
    <col min="6661" max="6661" width="9.5546875" customWidth="1"/>
    <col min="6662" max="6663" width="10.33203125" customWidth="1"/>
    <col min="6664" max="6664" width="9.21875" customWidth="1"/>
    <col min="6665" max="6665" width="10.33203125" customWidth="1"/>
    <col min="6666" max="6666" width="11" customWidth="1"/>
    <col min="6667" max="6667" width="5" customWidth="1"/>
    <col min="6913" max="6913" width="14.5546875" customWidth="1"/>
    <col min="6914" max="6914" width="8.6640625" customWidth="1"/>
    <col min="6915" max="6915" width="5.109375" customWidth="1"/>
    <col min="6916" max="6916" width="6.88671875" customWidth="1"/>
    <col min="6917" max="6917" width="9.5546875" customWidth="1"/>
    <col min="6918" max="6919" width="10.33203125" customWidth="1"/>
    <col min="6920" max="6920" width="9.21875" customWidth="1"/>
    <col min="6921" max="6921" width="10.33203125" customWidth="1"/>
    <col min="6922" max="6922" width="11" customWidth="1"/>
    <col min="6923" max="6923" width="5" customWidth="1"/>
    <col min="7169" max="7169" width="14.5546875" customWidth="1"/>
    <col min="7170" max="7170" width="8.6640625" customWidth="1"/>
    <col min="7171" max="7171" width="5.109375" customWidth="1"/>
    <col min="7172" max="7172" width="6.88671875" customWidth="1"/>
    <col min="7173" max="7173" width="9.5546875" customWidth="1"/>
    <col min="7174" max="7175" width="10.33203125" customWidth="1"/>
    <col min="7176" max="7176" width="9.21875" customWidth="1"/>
    <col min="7177" max="7177" width="10.33203125" customWidth="1"/>
    <col min="7178" max="7178" width="11" customWidth="1"/>
    <col min="7179" max="7179" width="5" customWidth="1"/>
    <col min="7425" max="7425" width="14.5546875" customWidth="1"/>
    <col min="7426" max="7426" width="8.6640625" customWidth="1"/>
    <col min="7427" max="7427" width="5.109375" customWidth="1"/>
    <col min="7428" max="7428" width="6.88671875" customWidth="1"/>
    <col min="7429" max="7429" width="9.5546875" customWidth="1"/>
    <col min="7430" max="7431" width="10.33203125" customWidth="1"/>
    <col min="7432" max="7432" width="9.21875" customWidth="1"/>
    <col min="7433" max="7433" width="10.33203125" customWidth="1"/>
    <col min="7434" max="7434" width="11" customWidth="1"/>
    <col min="7435" max="7435" width="5" customWidth="1"/>
    <col min="7681" max="7681" width="14.5546875" customWidth="1"/>
    <col min="7682" max="7682" width="8.6640625" customWidth="1"/>
    <col min="7683" max="7683" width="5.109375" customWidth="1"/>
    <col min="7684" max="7684" width="6.88671875" customWidth="1"/>
    <col min="7685" max="7685" width="9.5546875" customWidth="1"/>
    <col min="7686" max="7687" width="10.33203125" customWidth="1"/>
    <col min="7688" max="7688" width="9.21875" customWidth="1"/>
    <col min="7689" max="7689" width="10.33203125" customWidth="1"/>
    <col min="7690" max="7690" width="11" customWidth="1"/>
    <col min="7691" max="7691" width="5" customWidth="1"/>
    <col min="7937" max="7937" width="14.5546875" customWidth="1"/>
    <col min="7938" max="7938" width="8.6640625" customWidth="1"/>
    <col min="7939" max="7939" width="5.109375" customWidth="1"/>
    <col min="7940" max="7940" width="6.88671875" customWidth="1"/>
    <col min="7941" max="7941" width="9.5546875" customWidth="1"/>
    <col min="7942" max="7943" width="10.33203125" customWidth="1"/>
    <col min="7944" max="7944" width="9.21875" customWidth="1"/>
    <col min="7945" max="7945" width="10.33203125" customWidth="1"/>
    <col min="7946" max="7946" width="11" customWidth="1"/>
    <col min="7947" max="7947" width="5" customWidth="1"/>
    <col min="8193" max="8193" width="14.5546875" customWidth="1"/>
    <col min="8194" max="8194" width="8.6640625" customWidth="1"/>
    <col min="8195" max="8195" width="5.109375" customWidth="1"/>
    <col min="8196" max="8196" width="6.88671875" customWidth="1"/>
    <col min="8197" max="8197" width="9.5546875" customWidth="1"/>
    <col min="8198" max="8199" width="10.33203125" customWidth="1"/>
    <col min="8200" max="8200" width="9.21875" customWidth="1"/>
    <col min="8201" max="8201" width="10.33203125" customWidth="1"/>
    <col min="8202" max="8202" width="11" customWidth="1"/>
    <col min="8203" max="8203" width="5" customWidth="1"/>
    <col min="8449" max="8449" width="14.5546875" customWidth="1"/>
    <col min="8450" max="8450" width="8.6640625" customWidth="1"/>
    <col min="8451" max="8451" width="5.109375" customWidth="1"/>
    <col min="8452" max="8452" width="6.88671875" customWidth="1"/>
    <col min="8453" max="8453" width="9.5546875" customWidth="1"/>
    <col min="8454" max="8455" width="10.33203125" customWidth="1"/>
    <col min="8456" max="8456" width="9.21875" customWidth="1"/>
    <col min="8457" max="8457" width="10.33203125" customWidth="1"/>
    <col min="8458" max="8458" width="11" customWidth="1"/>
    <col min="8459" max="8459" width="5" customWidth="1"/>
    <col min="8705" max="8705" width="14.5546875" customWidth="1"/>
    <col min="8706" max="8706" width="8.6640625" customWidth="1"/>
    <col min="8707" max="8707" width="5.109375" customWidth="1"/>
    <col min="8708" max="8708" width="6.88671875" customWidth="1"/>
    <col min="8709" max="8709" width="9.5546875" customWidth="1"/>
    <col min="8710" max="8711" width="10.33203125" customWidth="1"/>
    <col min="8712" max="8712" width="9.21875" customWidth="1"/>
    <col min="8713" max="8713" width="10.33203125" customWidth="1"/>
    <col min="8714" max="8714" width="11" customWidth="1"/>
    <col min="8715" max="8715" width="5" customWidth="1"/>
    <col min="8961" max="8961" width="14.5546875" customWidth="1"/>
    <col min="8962" max="8962" width="8.6640625" customWidth="1"/>
    <col min="8963" max="8963" width="5.109375" customWidth="1"/>
    <col min="8964" max="8964" width="6.88671875" customWidth="1"/>
    <col min="8965" max="8965" width="9.5546875" customWidth="1"/>
    <col min="8966" max="8967" width="10.33203125" customWidth="1"/>
    <col min="8968" max="8968" width="9.21875" customWidth="1"/>
    <col min="8969" max="8969" width="10.33203125" customWidth="1"/>
    <col min="8970" max="8970" width="11" customWidth="1"/>
    <col min="8971" max="8971" width="5" customWidth="1"/>
    <col min="9217" max="9217" width="14.5546875" customWidth="1"/>
    <col min="9218" max="9218" width="8.6640625" customWidth="1"/>
    <col min="9219" max="9219" width="5.109375" customWidth="1"/>
    <col min="9220" max="9220" width="6.88671875" customWidth="1"/>
    <col min="9221" max="9221" width="9.5546875" customWidth="1"/>
    <col min="9222" max="9223" width="10.33203125" customWidth="1"/>
    <col min="9224" max="9224" width="9.21875" customWidth="1"/>
    <col min="9225" max="9225" width="10.33203125" customWidth="1"/>
    <col min="9226" max="9226" width="11" customWidth="1"/>
    <col min="9227" max="9227" width="5" customWidth="1"/>
    <col min="9473" max="9473" width="14.5546875" customWidth="1"/>
    <col min="9474" max="9474" width="8.6640625" customWidth="1"/>
    <col min="9475" max="9475" width="5.109375" customWidth="1"/>
    <col min="9476" max="9476" width="6.88671875" customWidth="1"/>
    <col min="9477" max="9477" width="9.5546875" customWidth="1"/>
    <col min="9478" max="9479" width="10.33203125" customWidth="1"/>
    <col min="9480" max="9480" width="9.21875" customWidth="1"/>
    <col min="9481" max="9481" width="10.33203125" customWidth="1"/>
    <col min="9482" max="9482" width="11" customWidth="1"/>
    <col min="9483" max="9483" width="5" customWidth="1"/>
    <col min="9729" max="9729" width="14.5546875" customWidth="1"/>
    <col min="9730" max="9730" width="8.6640625" customWidth="1"/>
    <col min="9731" max="9731" width="5.109375" customWidth="1"/>
    <col min="9732" max="9732" width="6.88671875" customWidth="1"/>
    <col min="9733" max="9733" width="9.5546875" customWidth="1"/>
    <col min="9734" max="9735" width="10.33203125" customWidth="1"/>
    <col min="9736" max="9736" width="9.21875" customWidth="1"/>
    <col min="9737" max="9737" width="10.33203125" customWidth="1"/>
    <col min="9738" max="9738" width="11" customWidth="1"/>
    <col min="9739" max="9739" width="5" customWidth="1"/>
    <col min="9985" max="9985" width="14.5546875" customWidth="1"/>
    <col min="9986" max="9986" width="8.6640625" customWidth="1"/>
    <col min="9987" max="9987" width="5.109375" customWidth="1"/>
    <col min="9988" max="9988" width="6.88671875" customWidth="1"/>
    <col min="9989" max="9989" width="9.5546875" customWidth="1"/>
    <col min="9990" max="9991" width="10.33203125" customWidth="1"/>
    <col min="9992" max="9992" width="9.21875" customWidth="1"/>
    <col min="9993" max="9993" width="10.33203125" customWidth="1"/>
    <col min="9994" max="9994" width="11" customWidth="1"/>
    <col min="9995" max="9995" width="5" customWidth="1"/>
    <col min="10241" max="10241" width="14.5546875" customWidth="1"/>
    <col min="10242" max="10242" width="8.6640625" customWidth="1"/>
    <col min="10243" max="10243" width="5.109375" customWidth="1"/>
    <col min="10244" max="10244" width="6.88671875" customWidth="1"/>
    <col min="10245" max="10245" width="9.5546875" customWidth="1"/>
    <col min="10246" max="10247" width="10.33203125" customWidth="1"/>
    <col min="10248" max="10248" width="9.21875" customWidth="1"/>
    <col min="10249" max="10249" width="10.33203125" customWidth="1"/>
    <col min="10250" max="10250" width="11" customWidth="1"/>
    <col min="10251" max="10251" width="5" customWidth="1"/>
    <col min="10497" max="10497" width="14.5546875" customWidth="1"/>
    <col min="10498" max="10498" width="8.6640625" customWidth="1"/>
    <col min="10499" max="10499" width="5.109375" customWidth="1"/>
    <col min="10500" max="10500" width="6.88671875" customWidth="1"/>
    <col min="10501" max="10501" width="9.5546875" customWidth="1"/>
    <col min="10502" max="10503" width="10.33203125" customWidth="1"/>
    <col min="10504" max="10504" width="9.21875" customWidth="1"/>
    <col min="10505" max="10505" width="10.33203125" customWidth="1"/>
    <col min="10506" max="10506" width="11" customWidth="1"/>
    <col min="10507" max="10507" width="5" customWidth="1"/>
    <col min="10753" max="10753" width="14.5546875" customWidth="1"/>
    <col min="10754" max="10754" width="8.6640625" customWidth="1"/>
    <col min="10755" max="10755" width="5.109375" customWidth="1"/>
    <col min="10756" max="10756" width="6.88671875" customWidth="1"/>
    <col min="10757" max="10757" width="9.5546875" customWidth="1"/>
    <col min="10758" max="10759" width="10.33203125" customWidth="1"/>
    <col min="10760" max="10760" width="9.21875" customWidth="1"/>
    <col min="10761" max="10761" width="10.33203125" customWidth="1"/>
    <col min="10762" max="10762" width="11" customWidth="1"/>
    <col min="10763" max="10763" width="5" customWidth="1"/>
    <col min="11009" max="11009" width="14.5546875" customWidth="1"/>
    <col min="11010" max="11010" width="8.6640625" customWidth="1"/>
    <col min="11011" max="11011" width="5.109375" customWidth="1"/>
    <col min="11012" max="11012" width="6.88671875" customWidth="1"/>
    <col min="11013" max="11013" width="9.5546875" customWidth="1"/>
    <col min="11014" max="11015" width="10.33203125" customWidth="1"/>
    <col min="11016" max="11016" width="9.21875" customWidth="1"/>
    <col min="11017" max="11017" width="10.33203125" customWidth="1"/>
    <col min="11018" max="11018" width="11" customWidth="1"/>
    <col min="11019" max="11019" width="5" customWidth="1"/>
    <col min="11265" max="11265" width="14.5546875" customWidth="1"/>
    <col min="11266" max="11266" width="8.6640625" customWidth="1"/>
    <col min="11267" max="11267" width="5.109375" customWidth="1"/>
    <col min="11268" max="11268" width="6.88671875" customWidth="1"/>
    <col min="11269" max="11269" width="9.5546875" customWidth="1"/>
    <col min="11270" max="11271" width="10.33203125" customWidth="1"/>
    <col min="11272" max="11272" width="9.21875" customWidth="1"/>
    <col min="11273" max="11273" width="10.33203125" customWidth="1"/>
    <col min="11274" max="11274" width="11" customWidth="1"/>
    <col min="11275" max="11275" width="5" customWidth="1"/>
    <col min="11521" max="11521" width="14.5546875" customWidth="1"/>
    <col min="11522" max="11522" width="8.6640625" customWidth="1"/>
    <col min="11523" max="11523" width="5.109375" customWidth="1"/>
    <col min="11524" max="11524" width="6.88671875" customWidth="1"/>
    <col min="11525" max="11525" width="9.5546875" customWidth="1"/>
    <col min="11526" max="11527" width="10.33203125" customWidth="1"/>
    <col min="11528" max="11528" width="9.21875" customWidth="1"/>
    <col min="11529" max="11529" width="10.33203125" customWidth="1"/>
    <col min="11530" max="11530" width="11" customWidth="1"/>
    <col min="11531" max="11531" width="5" customWidth="1"/>
    <col min="11777" max="11777" width="14.5546875" customWidth="1"/>
    <col min="11778" max="11778" width="8.6640625" customWidth="1"/>
    <col min="11779" max="11779" width="5.109375" customWidth="1"/>
    <col min="11780" max="11780" width="6.88671875" customWidth="1"/>
    <col min="11781" max="11781" width="9.5546875" customWidth="1"/>
    <col min="11782" max="11783" width="10.33203125" customWidth="1"/>
    <col min="11784" max="11784" width="9.21875" customWidth="1"/>
    <col min="11785" max="11785" width="10.33203125" customWidth="1"/>
    <col min="11786" max="11786" width="11" customWidth="1"/>
    <col min="11787" max="11787" width="5" customWidth="1"/>
    <col min="12033" max="12033" width="14.5546875" customWidth="1"/>
    <col min="12034" max="12034" width="8.6640625" customWidth="1"/>
    <col min="12035" max="12035" width="5.109375" customWidth="1"/>
    <col min="12036" max="12036" width="6.88671875" customWidth="1"/>
    <col min="12037" max="12037" width="9.5546875" customWidth="1"/>
    <col min="12038" max="12039" width="10.33203125" customWidth="1"/>
    <col min="12040" max="12040" width="9.21875" customWidth="1"/>
    <col min="12041" max="12041" width="10.33203125" customWidth="1"/>
    <col min="12042" max="12042" width="11" customWidth="1"/>
    <col min="12043" max="12043" width="5" customWidth="1"/>
    <col min="12289" max="12289" width="14.5546875" customWidth="1"/>
    <col min="12290" max="12290" width="8.6640625" customWidth="1"/>
    <col min="12291" max="12291" width="5.109375" customWidth="1"/>
    <col min="12292" max="12292" width="6.88671875" customWidth="1"/>
    <col min="12293" max="12293" width="9.5546875" customWidth="1"/>
    <col min="12294" max="12295" width="10.33203125" customWidth="1"/>
    <col min="12296" max="12296" width="9.21875" customWidth="1"/>
    <col min="12297" max="12297" width="10.33203125" customWidth="1"/>
    <col min="12298" max="12298" width="11" customWidth="1"/>
    <col min="12299" max="12299" width="5" customWidth="1"/>
    <col min="12545" max="12545" width="14.5546875" customWidth="1"/>
    <col min="12546" max="12546" width="8.6640625" customWidth="1"/>
    <col min="12547" max="12547" width="5.109375" customWidth="1"/>
    <col min="12548" max="12548" width="6.88671875" customWidth="1"/>
    <col min="12549" max="12549" width="9.5546875" customWidth="1"/>
    <col min="12550" max="12551" width="10.33203125" customWidth="1"/>
    <col min="12552" max="12552" width="9.21875" customWidth="1"/>
    <col min="12553" max="12553" width="10.33203125" customWidth="1"/>
    <col min="12554" max="12554" width="11" customWidth="1"/>
    <col min="12555" max="12555" width="5" customWidth="1"/>
    <col min="12801" max="12801" width="14.5546875" customWidth="1"/>
    <col min="12802" max="12802" width="8.6640625" customWidth="1"/>
    <col min="12803" max="12803" width="5.109375" customWidth="1"/>
    <col min="12804" max="12804" width="6.88671875" customWidth="1"/>
    <col min="12805" max="12805" width="9.5546875" customWidth="1"/>
    <col min="12806" max="12807" width="10.33203125" customWidth="1"/>
    <col min="12808" max="12808" width="9.21875" customWidth="1"/>
    <col min="12809" max="12809" width="10.33203125" customWidth="1"/>
    <col min="12810" max="12810" width="11" customWidth="1"/>
    <col min="12811" max="12811" width="5" customWidth="1"/>
    <col min="13057" max="13057" width="14.5546875" customWidth="1"/>
    <col min="13058" max="13058" width="8.6640625" customWidth="1"/>
    <col min="13059" max="13059" width="5.109375" customWidth="1"/>
    <col min="13060" max="13060" width="6.88671875" customWidth="1"/>
    <col min="13061" max="13061" width="9.5546875" customWidth="1"/>
    <col min="13062" max="13063" width="10.33203125" customWidth="1"/>
    <col min="13064" max="13064" width="9.21875" customWidth="1"/>
    <col min="13065" max="13065" width="10.33203125" customWidth="1"/>
    <col min="13066" max="13066" width="11" customWidth="1"/>
    <col min="13067" max="13067" width="5" customWidth="1"/>
    <col min="13313" max="13313" width="14.5546875" customWidth="1"/>
    <col min="13314" max="13314" width="8.6640625" customWidth="1"/>
    <col min="13315" max="13315" width="5.109375" customWidth="1"/>
    <col min="13316" max="13316" width="6.88671875" customWidth="1"/>
    <col min="13317" max="13317" width="9.5546875" customWidth="1"/>
    <col min="13318" max="13319" width="10.33203125" customWidth="1"/>
    <col min="13320" max="13320" width="9.21875" customWidth="1"/>
    <col min="13321" max="13321" width="10.33203125" customWidth="1"/>
    <col min="13322" max="13322" width="11" customWidth="1"/>
    <col min="13323" max="13323" width="5" customWidth="1"/>
    <col min="13569" max="13569" width="14.5546875" customWidth="1"/>
    <col min="13570" max="13570" width="8.6640625" customWidth="1"/>
    <col min="13571" max="13571" width="5.109375" customWidth="1"/>
    <col min="13572" max="13572" width="6.88671875" customWidth="1"/>
    <col min="13573" max="13573" width="9.5546875" customWidth="1"/>
    <col min="13574" max="13575" width="10.33203125" customWidth="1"/>
    <col min="13576" max="13576" width="9.21875" customWidth="1"/>
    <col min="13577" max="13577" width="10.33203125" customWidth="1"/>
    <col min="13578" max="13578" width="11" customWidth="1"/>
    <col min="13579" max="13579" width="5" customWidth="1"/>
    <col min="13825" max="13825" width="14.5546875" customWidth="1"/>
    <col min="13826" max="13826" width="8.6640625" customWidth="1"/>
    <col min="13827" max="13827" width="5.109375" customWidth="1"/>
    <col min="13828" max="13828" width="6.88671875" customWidth="1"/>
    <col min="13829" max="13829" width="9.5546875" customWidth="1"/>
    <col min="13830" max="13831" width="10.33203125" customWidth="1"/>
    <col min="13832" max="13832" width="9.21875" customWidth="1"/>
    <col min="13833" max="13833" width="10.33203125" customWidth="1"/>
    <col min="13834" max="13834" width="11" customWidth="1"/>
    <col min="13835" max="13835" width="5" customWidth="1"/>
    <col min="14081" max="14081" width="14.5546875" customWidth="1"/>
    <col min="14082" max="14082" width="8.6640625" customWidth="1"/>
    <col min="14083" max="14083" width="5.109375" customWidth="1"/>
    <col min="14084" max="14084" width="6.88671875" customWidth="1"/>
    <col min="14085" max="14085" width="9.5546875" customWidth="1"/>
    <col min="14086" max="14087" width="10.33203125" customWidth="1"/>
    <col min="14088" max="14088" width="9.21875" customWidth="1"/>
    <col min="14089" max="14089" width="10.33203125" customWidth="1"/>
    <col min="14090" max="14090" width="11" customWidth="1"/>
    <col min="14091" max="14091" width="5" customWidth="1"/>
    <col min="14337" max="14337" width="14.5546875" customWidth="1"/>
    <col min="14338" max="14338" width="8.6640625" customWidth="1"/>
    <col min="14339" max="14339" width="5.109375" customWidth="1"/>
    <col min="14340" max="14340" width="6.88671875" customWidth="1"/>
    <col min="14341" max="14341" width="9.5546875" customWidth="1"/>
    <col min="14342" max="14343" width="10.33203125" customWidth="1"/>
    <col min="14344" max="14344" width="9.21875" customWidth="1"/>
    <col min="14345" max="14345" width="10.33203125" customWidth="1"/>
    <col min="14346" max="14346" width="11" customWidth="1"/>
    <col min="14347" max="14347" width="5" customWidth="1"/>
    <col min="14593" max="14593" width="14.5546875" customWidth="1"/>
    <col min="14594" max="14594" width="8.6640625" customWidth="1"/>
    <col min="14595" max="14595" width="5.109375" customWidth="1"/>
    <col min="14596" max="14596" width="6.88671875" customWidth="1"/>
    <col min="14597" max="14597" width="9.5546875" customWidth="1"/>
    <col min="14598" max="14599" width="10.33203125" customWidth="1"/>
    <col min="14600" max="14600" width="9.21875" customWidth="1"/>
    <col min="14601" max="14601" width="10.33203125" customWidth="1"/>
    <col min="14602" max="14602" width="11" customWidth="1"/>
    <col min="14603" max="14603" width="5" customWidth="1"/>
    <col min="14849" max="14849" width="14.5546875" customWidth="1"/>
    <col min="14850" max="14850" width="8.6640625" customWidth="1"/>
    <col min="14851" max="14851" width="5.109375" customWidth="1"/>
    <col min="14852" max="14852" width="6.88671875" customWidth="1"/>
    <col min="14853" max="14853" width="9.5546875" customWidth="1"/>
    <col min="14854" max="14855" width="10.33203125" customWidth="1"/>
    <col min="14856" max="14856" width="9.21875" customWidth="1"/>
    <col min="14857" max="14857" width="10.33203125" customWidth="1"/>
    <col min="14858" max="14858" width="11" customWidth="1"/>
    <col min="14859" max="14859" width="5" customWidth="1"/>
    <col min="15105" max="15105" width="14.5546875" customWidth="1"/>
    <col min="15106" max="15106" width="8.6640625" customWidth="1"/>
    <col min="15107" max="15107" width="5.109375" customWidth="1"/>
    <col min="15108" max="15108" width="6.88671875" customWidth="1"/>
    <col min="15109" max="15109" width="9.5546875" customWidth="1"/>
    <col min="15110" max="15111" width="10.33203125" customWidth="1"/>
    <col min="15112" max="15112" width="9.21875" customWidth="1"/>
    <col min="15113" max="15113" width="10.33203125" customWidth="1"/>
    <col min="15114" max="15114" width="11" customWidth="1"/>
    <col min="15115" max="15115" width="5" customWidth="1"/>
    <col min="15361" max="15361" width="14.5546875" customWidth="1"/>
    <col min="15362" max="15362" width="8.6640625" customWidth="1"/>
    <col min="15363" max="15363" width="5.109375" customWidth="1"/>
    <col min="15364" max="15364" width="6.88671875" customWidth="1"/>
    <col min="15365" max="15365" width="9.5546875" customWidth="1"/>
    <col min="15366" max="15367" width="10.33203125" customWidth="1"/>
    <col min="15368" max="15368" width="9.21875" customWidth="1"/>
    <col min="15369" max="15369" width="10.33203125" customWidth="1"/>
    <col min="15370" max="15370" width="11" customWidth="1"/>
    <col min="15371" max="15371" width="5" customWidth="1"/>
    <col min="15617" max="15617" width="14.5546875" customWidth="1"/>
    <col min="15618" max="15618" width="8.6640625" customWidth="1"/>
    <col min="15619" max="15619" width="5.109375" customWidth="1"/>
    <col min="15620" max="15620" width="6.88671875" customWidth="1"/>
    <col min="15621" max="15621" width="9.5546875" customWidth="1"/>
    <col min="15622" max="15623" width="10.33203125" customWidth="1"/>
    <col min="15624" max="15624" width="9.21875" customWidth="1"/>
    <col min="15625" max="15625" width="10.33203125" customWidth="1"/>
    <col min="15626" max="15626" width="11" customWidth="1"/>
    <col min="15627" max="15627" width="5" customWidth="1"/>
    <col min="15873" max="15873" width="14.5546875" customWidth="1"/>
    <col min="15874" max="15874" width="8.6640625" customWidth="1"/>
    <col min="15875" max="15875" width="5.109375" customWidth="1"/>
    <col min="15876" max="15876" width="6.88671875" customWidth="1"/>
    <col min="15877" max="15877" width="9.5546875" customWidth="1"/>
    <col min="15878" max="15879" width="10.33203125" customWidth="1"/>
    <col min="15880" max="15880" width="9.21875" customWidth="1"/>
    <col min="15881" max="15881" width="10.33203125" customWidth="1"/>
    <col min="15882" max="15882" width="11" customWidth="1"/>
    <col min="15883" max="15883" width="5" customWidth="1"/>
    <col min="16129" max="16129" width="14.5546875" customWidth="1"/>
    <col min="16130" max="16130" width="8.6640625" customWidth="1"/>
    <col min="16131" max="16131" width="5.109375" customWidth="1"/>
    <col min="16132" max="16132" width="6.88671875" customWidth="1"/>
    <col min="16133" max="16133" width="9.5546875" customWidth="1"/>
    <col min="16134" max="16135" width="10.33203125" customWidth="1"/>
    <col min="16136" max="16136" width="9.21875" customWidth="1"/>
    <col min="16137" max="16137" width="10.33203125" customWidth="1"/>
    <col min="16138" max="16138" width="11" customWidth="1"/>
    <col min="16139" max="16139" width="5" customWidth="1"/>
  </cols>
  <sheetData>
    <row r="1" spans="2:15" ht="43.5" customHeight="1" thickBot="1">
      <c r="B1" s="588" t="s">
        <v>332</v>
      </c>
      <c r="C1" s="589"/>
      <c r="D1" s="589"/>
      <c r="E1" s="589"/>
      <c r="F1" s="589"/>
      <c r="G1" s="589"/>
      <c r="H1" s="589"/>
      <c r="I1" s="589"/>
      <c r="J1" s="589"/>
      <c r="K1" s="589"/>
      <c r="L1" s="589"/>
    </row>
    <row r="2" spans="2:15" ht="26.25" customHeight="1">
      <c r="B2" s="590" t="s">
        <v>333</v>
      </c>
      <c r="C2" s="591"/>
      <c r="D2" s="591"/>
      <c r="E2" s="591"/>
      <c r="F2" s="591"/>
      <c r="G2" s="591"/>
      <c r="H2" s="591"/>
      <c r="I2" s="591"/>
      <c r="J2" s="591"/>
      <c r="K2" s="591"/>
      <c r="L2" s="592"/>
    </row>
    <row r="3" spans="2:15" ht="18.75" customHeight="1">
      <c r="B3" s="593" t="s">
        <v>334</v>
      </c>
      <c r="C3" s="594"/>
      <c r="D3" s="594"/>
      <c r="E3" s="594"/>
      <c r="F3" s="594"/>
      <c r="G3" s="594"/>
      <c r="H3" s="594"/>
      <c r="I3" s="594"/>
      <c r="J3" s="594"/>
      <c r="K3" s="594"/>
      <c r="L3" s="595"/>
    </row>
    <row r="4" spans="2:15" ht="16.2" customHeight="1">
      <c r="B4" s="596"/>
      <c r="C4" s="597"/>
      <c r="D4" s="597"/>
      <c r="E4" s="597"/>
      <c r="F4" s="597"/>
      <c r="G4" s="597"/>
      <c r="H4" s="597"/>
      <c r="I4" s="597"/>
      <c r="J4" s="597"/>
      <c r="K4" s="597"/>
      <c r="L4" s="598"/>
    </row>
    <row r="5" spans="2:15" s="605" customFormat="1" ht="15" customHeight="1">
      <c r="B5" s="599" t="s">
        <v>335</v>
      </c>
      <c r="C5" s="600"/>
      <c r="D5" s="600"/>
      <c r="E5" s="601" t="s">
        <v>126</v>
      </c>
      <c r="F5" s="600"/>
      <c r="G5" s="600"/>
      <c r="H5" s="602" t="s">
        <v>336</v>
      </c>
      <c r="I5" s="603"/>
      <c r="J5" s="603"/>
      <c r="K5" s="603"/>
      <c r="L5" s="604"/>
    </row>
    <row r="6" spans="2:15" ht="15" customHeight="1">
      <c r="B6" s="599" t="s">
        <v>337</v>
      </c>
      <c r="C6" s="606"/>
      <c r="D6" s="606"/>
      <c r="E6" s="606"/>
      <c r="F6" s="606"/>
      <c r="G6" s="607" t="s">
        <v>338</v>
      </c>
      <c r="H6" s="607"/>
      <c r="I6" s="608"/>
      <c r="J6" s="608"/>
      <c r="K6" s="608"/>
      <c r="L6" s="609"/>
    </row>
    <row r="7" spans="2:15" ht="15" customHeight="1">
      <c r="B7" s="599" t="s">
        <v>339</v>
      </c>
      <c r="C7" s="610"/>
      <c r="D7" s="610"/>
      <c r="E7" s="611"/>
      <c r="F7" s="612"/>
      <c r="G7" s="607" t="s">
        <v>340</v>
      </c>
      <c r="H7" s="607"/>
      <c r="I7" s="610"/>
      <c r="J7" s="610"/>
      <c r="K7" s="613"/>
      <c r="L7" s="614"/>
      <c r="M7" s="602"/>
      <c r="N7" s="615"/>
      <c r="O7" s="615"/>
    </row>
    <row r="8" spans="2:15" ht="15" customHeight="1">
      <c r="B8" s="599" t="s">
        <v>341</v>
      </c>
      <c r="C8" s="616"/>
      <c r="D8" s="616"/>
      <c r="E8" s="601" t="s">
        <v>342</v>
      </c>
      <c r="F8" s="603"/>
      <c r="G8" s="607" t="s">
        <v>343</v>
      </c>
      <c r="H8" s="607"/>
      <c r="I8" s="610"/>
      <c r="J8" s="610"/>
      <c r="K8" s="613"/>
      <c r="L8" s="614"/>
    </row>
    <row r="9" spans="2:15" ht="15" customHeight="1">
      <c r="B9" s="599" t="s">
        <v>129</v>
      </c>
      <c r="C9" s="610"/>
      <c r="D9" s="610"/>
      <c r="E9" s="601"/>
      <c r="F9" s="617"/>
      <c r="G9" s="602"/>
      <c r="H9" s="602"/>
      <c r="I9" s="613"/>
      <c r="J9" s="613"/>
      <c r="K9" s="613"/>
      <c r="L9" s="614"/>
    </row>
    <row r="10" spans="2:15">
      <c r="B10" s="599"/>
      <c r="C10" s="618"/>
      <c r="D10" s="618"/>
      <c r="E10" s="618"/>
      <c r="F10" s="618"/>
      <c r="G10" s="602"/>
      <c r="H10" s="602"/>
      <c r="I10" s="618"/>
      <c r="J10" s="618"/>
      <c r="K10" s="618"/>
      <c r="L10" s="614"/>
    </row>
    <row r="11" spans="2:15" s="624" customFormat="1" ht="90.6" customHeight="1">
      <c r="B11" s="619" t="s">
        <v>344</v>
      </c>
      <c r="C11" s="620"/>
      <c r="D11" s="621"/>
      <c r="E11" s="621"/>
      <c r="F11" s="621"/>
      <c r="G11" s="621"/>
      <c r="H11" s="621"/>
      <c r="I11" s="621"/>
      <c r="J11" s="621"/>
      <c r="K11" s="622"/>
      <c r="L11" s="623"/>
    </row>
    <row r="12" spans="2:15" s="624" customFormat="1" ht="15" customHeight="1" thickBot="1">
      <c r="B12" s="599"/>
      <c r="C12" s="618"/>
      <c r="D12" s="618"/>
      <c r="E12" s="618"/>
      <c r="F12" s="618"/>
      <c r="G12" s="618"/>
      <c r="H12" s="618"/>
      <c r="I12" s="618"/>
      <c r="J12" s="618"/>
      <c r="K12" s="618"/>
      <c r="L12" s="614"/>
    </row>
    <row r="13" spans="2:15" ht="24.9" customHeight="1">
      <c r="B13" s="625" t="s">
        <v>345</v>
      </c>
      <c r="C13" s="626"/>
      <c r="D13" s="626"/>
      <c r="E13" s="626"/>
      <c r="F13" s="626"/>
      <c r="G13" s="627"/>
      <c r="H13" s="627"/>
      <c r="I13" s="627"/>
      <c r="J13" s="627"/>
      <c r="K13" s="627"/>
      <c r="L13" s="628"/>
    </row>
    <row r="14" spans="2:15" ht="33.6" customHeight="1">
      <c r="B14" s="823" t="s">
        <v>346</v>
      </c>
      <c r="C14" s="824"/>
      <c r="D14" s="629" t="s">
        <v>407</v>
      </c>
      <c r="E14" s="629" t="s">
        <v>347</v>
      </c>
      <c r="F14" s="629" t="s">
        <v>348</v>
      </c>
      <c r="G14" s="629" t="s">
        <v>349</v>
      </c>
      <c r="H14" s="629" t="s">
        <v>350</v>
      </c>
      <c r="I14" s="629" t="s">
        <v>351</v>
      </c>
      <c r="J14" s="629" t="s">
        <v>22</v>
      </c>
      <c r="K14" s="629" t="s">
        <v>352</v>
      </c>
      <c r="L14" s="630"/>
    </row>
    <row r="15" spans="2:15" ht="24" customHeight="1">
      <c r="B15" s="596"/>
      <c r="C15" s="597"/>
      <c r="D15" s="597"/>
      <c r="E15" s="597"/>
      <c r="F15" s="597"/>
      <c r="L15" s="630"/>
    </row>
    <row r="16" spans="2:15" ht="26.25" customHeight="1">
      <c r="B16" s="631" t="s">
        <v>353</v>
      </c>
      <c r="C16" s="632"/>
      <c r="D16" s="633"/>
      <c r="E16" s="634"/>
      <c r="F16" s="635" t="s">
        <v>408</v>
      </c>
      <c r="G16" s="635"/>
      <c r="H16" s="634"/>
      <c r="I16" s="634"/>
      <c r="J16" s="634"/>
      <c r="K16" s="634"/>
      <c r="L16" s="636"/>
    </row>
    <row r="17" spans="2:12" ht="3" customHeight="1">
      <c r="B17" s="637"/>
      <c r="C17" s="638"/>
      <c r="D17" s="639"/>
      <c r="E17" s="634"/>
      <c r="F17" s="634"/>
      <c r="G17" s="634"/>
      <c r="H17" s="634"/>
      <c r="I17" s="634"/>
      <c r="J17" s="634"/>
      <c r="K17" s="634"/>
      <c r="L17" s="636"/>
    </row>
    <row r="18" spans="2:12" ht="28.5" customHeight="1">
      <c r="B18" s="631" t="s">
        <v>354</v>
      </c>
      <c r="C18" s="632"/>
      <c r="D18" s="632"/>
      <c r="E18" s="634"/>
      <c r="F18" s="562"/>
      <c r="G18" s="634"/>
      <c r="H18" s="634"/>
      <c r="I18" s="634"/>
      <c r="J18" s="634"/>
      <c r="K18" s="634"/>
      <c r="L18" s="636"/>
    </row>
    <row r="19" spans="2:12" ht="20.100000000000001" customHeight="1">
      <c r="B19" s="640"/>
      <c r="C19" s="641"/>
      <c r="D19" s="641"/>
      <c r="E19" s="642"/>
      <c r="F19" s="634"/>
      <c r="G19" s="643"/>
      <c r="H19" s="644"/>
      <c r="I19" s="644"/>
      <c r="J19" s="644"/>
      <c r="K19" s="644"/>
      <c r="L19" s="645"/>
    </row>
    <row r="20" spans="2:12" ht="3" customHeight="1">
      <c r="B20" s="599"/>
      <c r="C20" s="646"/>
      <c r="D20" s="646"/>
      <c r="E20" s="646"/>
      <c r="F20" s="646"/>
      <c r="G20" s="647"/>
      <c r="H20" s="647"/>
      <c r="I20" s="648"/>
      <c r="J20" s="649"/>
      <c r="K20" s="649"/>
      <c r="L20" s="650"/>
    </row>
    <row r="21" spans="2:12" ht="24.9" customHeight="1">
      <c r="B21" s="651" t="s">
        <v>355</v>
      </c>
      <c r="C21" s="652"/>
      <c r="D21" s="652"/>
      <c r="E21" s="652"/>
      <c r="F21" s="652"/>
      <c r="G21" s="652"/>
      <c r="H21" s="652"/>
      <c r="I21" s="652"/>
      <c r="J21" s="652"/>
      <c r="K21" s="652"/>
      <c r="L21" s="653"/>
    </row>
    <row r="22" spans="2:12" ht="3.6" customHeight="1">
      <c r="B22" s="596"/>
      <c r="C22" s="597"/>
      <c r="D22" s="597"/>
      <c r="E22" s="597"/>
      <c r="F22" s="597"/>
      <c r="G22" s="597"/>
      <c r="H22" s="597"/>
      <c r="I22" s="597"/>
      <c r="J22" s="597"/>
      <c r="K22" s="597"/>
      <c r="L22" s="598"/>
    </row>
    <row r="23" spans="2:12" ht="15.6">
      <c r="B23" s="654"/>
      <c r="C23" s="655"/>
      <c r="D23" s="655"/>
      <c r="E23" s="655"/>
      <c r="F23" s="655"/>
      <c r="G23" s="655"/>
      <c r="H23" s="655"/>
      <c r="I23" s="655"/>
      <c r="J23" s="655"/>
      <c r="K23" s="655"/>
      <c r="L23" s="656"/>
    </row>
    <row r="24" spans="2:12" ht="15.6">
      <c r="B24" s="654"/>
      <c r="C24" s="655"/>
      <c r="D24" s="655"/>
      <c r="E24" s="655"/>
      <c r="F24" s="655"/>
      <c r="G24" s="655"/>
      <c r="H24" s="655"/>
      <c r="I24" s="655"/>
      <c r="J24" s="655"/>
      <c r="K24" s="655"/>
      <c r="L24" s="657"/>
    </row>
    <row r="25" spans="2:12" ht="15.6">
      <c r="B25" s="654"/>
      <c r="C25" s="655"/>
      <c r="D25" s="655"/>
      <c r="E25" s="655"/>
      <c r="F25" s="655"/>
      <c r="G25" s="655"/>
      <c r="H25" s="655"/>
      <c r="I25" s="655"/>
      <c r="J25" s="655"/>
      <c r="K25" s="655"/>
      <c r="L25" s="657"/>
    </row>
    <row r="26" spans="2:12" ht="15.6">
      <c r="B26" s="654"/>
      <c r="C26" s="655"/>
      <c r="D26" s="655"/>
      <c r="E26" s="655"/>
      <c r="F26" s="655"/>
      <c r="G26" s="655"/>
      <c r="H26" s="655"/>
      <c r="I26" s="655"/>
      <c r="J26" s="655"/>
      <c r="K26" s="655"/>
      <c r="L26" s="657"/>
    </row>
    <row r="27" spans="2:12" ht="15.6">
      <c r="B27" s="654"/>
      <c r="C27" s="655"/>
      <c r="D27" s="655"/>
      <c r="E27" s="655"/>
      <c r="F27" s="655"/>
      <c r="G27" s="655"/>
      <c r="H27" s="655"/>
      <c r="I27" s="655"/>
      <c r="J27" s="655"/>
      <c r="K27" s="655"/>
      <c r="L27" s="657"/>
    </row>
    <row r="28" spans="2:12" ht="15.6">
      <c r="B28" s="654"/>
      <c r="C28" s="655"/>
      <c r="D28" s="655"/>
      <c r="E28" s="655"/>
      <c r="F28" s="655"/>
      <c r="G28" s="655"/>
      <c r="H28" s="655"/>
      <c r="I28" s="655"/>
      <c r="J28" s="655"/>
      <c r="K28" s="655"/>
      <c r="L28" s="658"/>
    </row>
    <row r="29" spans="2:12" s="624" customFormat="1" ht="15" customHeight="1">
      <c r="B29" s="599"/>
      <c r="C29" s="618"/>
      <c r="D29" s="618"/>
      <c r="E29" s="618"/>
      <c r="F29" s="618"/>
      <c r="G29" s="618"/>
      <c r="H29" s="618"/>
      <c r="I29" s="618"/>
      <c r="J29" s="618"/>
      <c r="K29" s="618"/>
      <c r="L29" s="614"/>
    </row>
    <row r="30" spans="2:12" s="624" customFormat="1" ht="15" customHeight="1">
      <c r="B30" s="599"/>
      <c r="C30" s="618"/>
      <c r="D30" s="618"/>
      <c r="E30" s="618"/>
      <c r="F30" s="618"/>
      <c r="G30" s="618"/>
      <c r="H30" s="618"/>
      <c r="I30" s="618"/>
      <c r="J30" s="618"/>
      <c r="K30" s="618"/>
      <c r="L30" s="614"/>
    </row>
    <row r="31" spans="2:12" ht="20.100000000000001" customHeight="1" thickBot="1">
      <c r="B31" s="659" t="s">
        <v>356</v>
      </c>
      <c r="C31" s="660"/>
      <c r="D31" s="660"/>
      <c r="E31" s="660"/>
      <c r="F31" s="660"/>
      <c r="G31" s="660"/>
      <c r="H31" s="660"/>
      <c r="I31" s="660"/>
      <c r="J31" s="660"/>
      <c r="K31" s="660"/>
      <c r="L31" s="661"/>
    </row>
    <row r="32" spans="2:12" ht="20.100000000000001" customHeight="1">
      <c r="B32" s="662"/>
      <c r="C32" s="663"/>
      <c r="D32" s="663"/>
      <c r="E32" s="663"/>
      <c r="F32" s="663"/>
      <c r="G32" s="663"/>
      <c r="H32" s="663"/>
      <c r="I32" s="663"/>
      <c r="J32" s="663"/>
      <c r="K32" s="663"/>
      <c r="L32" s="664"/>
    </row>
    <row r="33" spans="2:12" ht="20.100000000000001" customHeight="1">
      <c r="B33" s="665" t="s">
        <v>357</v>
      </c>
      <c r="C33" s="666"/>
      <c r="D33" s="666"/>
      <c r="E33" s="667"/>
      <c r="F33" s="666" t="s">
        <v>353</v>
      </c>
      <c r="G33" s="666"/>
      <c r="H33" s="666"/>
      <c r="I33" s="825" t="s">
        <v>408</v>
      </c>
      <c r="J33" s="826"/>
      <c r="K33" s="668"/>
      <c r="L33" s="669"/>
    </row>
    <row r="34" spans="2:12" ht="20.100000000000001" customHeight="1">
      <c r="B34" s="670"/>
      <c r="C34" s="671"/>
      <c r="D34" s="671"/>
      <c r="E34" s="672"/>
      <c r="F34" s="671"/>
      <c r="G34" s="671"/>
      <c r="H34" s="671"/>
      <c r="I34" s="668"/>
      <c r="J34" s="668"/>
      <c r="K34" s="668"/>
      <c r="L34" s="669"/>
    </row>
    <row r="35" spans="2:12" ht="25.2" customHeight="1">
      <c r="B35" s="673" t="s">
        <v>358</v>
      </c>
      <c r="C35" s="607"/>
      <c r="D35" s="675" t="s">
        <v>415</v>
      </c>
      <c r="E35" s="675" t="s">
        <v>409</v>
      </c>
      <c r="F35" s="675" t="s">
        <v>410</v>
      </c>
      <c r="G35" s="675" t="s">
        <v>411</v>
      </c>
      <c r="H35" s="675" t="s">
        <v>412</v>
      </c>
      <c r="I35" s="675" t="s">
        <v>413</v>
      </c>
      <c r="J35" s="675" t="s">
        <v>414</v>
      </c>
      <c r="K35" s="675" t="s">
        <v>416</v>
      </c>
      <c r="L35" s="676"/>
    </row>
    <row r="36" spans="2:12" ht="14.4" customHeight="1">
      <c r="B36" s="599"/>
      <c r="C36" s="602"/>
      <c r="D36" s="674"/>
      <c r="E36" s="674"/>
      <c r="F36" s="674"/>
      <c r="G36" s="674"/>
      <c r="H36" s="674"/>
      <c r="I36" s="674"/>
      <c r="J36" s="674"/>
      <c r="K36" s="674"/>
      <c r="L36" s="676"/>
    </row>
    <row r="37" spans="2:12" ht="17.100000000000001" customHeight="1">
      <c r="B37" s="677"/>
      <c r="C37" s="643"/>
      <c r="D37" s="678" t="s">
        <v>359</v>
      </c>
      <c r="E37" s="679"/>
      <c r="F37" s="679"/>
      <c r="G37" s="680"/>
      <c r="H37" s="681"/>
      <c r="I37" s="678" t="s">
        <v>360</v>
      </c>
      <c r="J37" s="580"/>
      <c r="K37" s="562"/>
      <c r="L37" s="682"/>
    </row>
    <row r="38" spans="2:12">
      <c r="B38" s="599"/>
      <c r="C38" s="683"/>
      <c r="D38" s="684"/>
      <c r="E38" s="684"/>
      <c r="F38" s="684"/>
      <c r="G38" s="684"/>
      <c r="H38" s="602"/>
      <c r="I38" s="602"/>
      <c r="J38" s="685"/>
      <c r="K38" s="685"/>
      <c r="L38" s="686"/>
    </row>
    <row r="39" spans="2:12" ht="3" customHeight="1">
      <c r="B39" s="599"/>
      <c r="C39" s="646"/>
      <c r="D39" s="646"/>
      <c r="E39" s="646"/>
      <c r="F39" s="646"/>
      <c r="G39" s="647"/>
      <c r="H39" s="647"/>
      <c r="I39" s="648"/>
      <c r="J39" s="649"/>
      <c r="K39" s="649"/>
      <c r="L39" s="650"/>
    </row>
    <row r="40" spans="2:12" ht="24.9" customHeight="1">
      <c r="B40" s="651" t="s">
        <v>361</v>
      </c>
      <c r="C40" s="652"/>
      <c r="D40" s="652"/>
      <c r="E40" s="652"/>
      <c r="F40" s="652"/>
      <c r="G40" s="652"/>
      <c r="H40" s="652"/>
      <c r="I40" s="652"/>
      <c r="J40" s="652"/>
      <c r="K40" s="652"/>
      <c r="L40" s="653"/>
    </row>
    <row r="41" spans="2:12" ht="3" customHeight="1">
      <c r="B41" s="596"/>
      <c r="C41" s="597"/>
      <c r="D41" s="597"/>
      <c r="E41" s="597"/>
      <c r="F41" s="597"/>
      <c r="G41" s="597"/>
      <c r="H41" s="597"/>
      <c r="I41" s="597"/>
      <c r="J41" s="597"/>
      <c r="K41" s="597"/>
      <c r="L41" s="598"/>
    </row>
    <row r="42" spans="2:12" ht="18" customHeight="1">
      <c r="B42" s="596" t="s">
        <v>362</v>
      </c>
      <c r="C42" s="597" t="s">
        <v>363</v>
      </c>
      <c r="D42" s="597" t="s">
        <v>364</v>
      </c>
      <c r="E42" s="597"/>
      <c r="F42" s="726" t="s">
        <v>417</v>
      </c>
      <c r="G42" s="726"/>
      <c r="H42" s="597"/>
      <c r="I42" s="597"/>
      <c r="J42" s="597"/>
      <c r="K42" s="597"/>
      <c r="L42" s="598"/>
    </row>
    <row r="43" spans="2:12" ht="16.2" customHeight="1">
      <c r="B43" s="687"/>
      <c r="C43" s="688"/>
      <c r="D43" s="688"/>
      <c r="E43" s="689"/>
      <c r="F43" s="655"/>
      <c r="G43" s="655"/>
      <c r="H43" s="655"/>
      <c r="I43" s="655"/>
      <c r="J43" s="655"/>
      <c r="K43" s="655"/>
      <c r="L43" s="656"/>
    </row>
    <row r="44" spans="2:12">
      <c r="B44" s="690"/>
      <c r="C44" s="691"/>
      <c r="D44" s="691"/>
      <c r="E44" s="689"/>
      <c r="F44" s="655"/>
      <c r="G44" s="655"/>
      <c r="H44" s="655"/>
      <c r="I44" s="655"/>
      <c r="J44" s="655"/>
      <c r="K44" s="655"/>
      <c r="L44" s="657"/>
    </row>
    <row r="45" spans="2:12">
      <c r="B45" s="692"/>
      <c r="C45" s="689"/>
      <c r="D45" s="689"/>
      <c r="E45" s="689"/>
      <c r="F45" s="655"/>
      <c r="G45" s="655"/>
      <c r="H45" s="655"/>
      <c r="I45" s="655"/>
      <c r="J45" s="655"/>
      <c r="K45" s="655"/>
      <c r="L45" s="657"/>
    </row>
    <row r="46" spans="2:12" ht="16.2">
      <c r="B46" s="693" t="s">
        <v>365</v>
      </c>
      <c r="C46" s="694"/>
      <c r="D46" s="694"/>
      <c r="E46" s="689"/>
      <c r="F46" s="655"/>
      <c r="G46" s="655"/>
      <c r="H46" s="655"/>
      <c r="I46" s="655"/>
      <c r="J46" s="655"/>
      <c r="K46" s="655"/>
      <c r="L46" s="657"/>
    </row>
    <row r="47" spans="2:12">
      <c r="B47" s="695" t="s">
        <v>366</v>
      </c>
      <c r="C47" s="696" t="s">
        <v>367</v>
      </c>
      <c r="D47" s="697" t="s">
        <v>368</v>
      </c>
      <c r="E47" s="689"/>
      <c r="F47" s="655"/>
      <c r="G47" s="655"/>
      <c r="H47" s="655"/>
      <c r="I47" s="655"/>
      <c r="J47" s="655"/>
      <c r="K47" s="655"/>
      <c r="L47" s="657"/>
    </row>
    <row r="48" spans="2:12">
      <c r="B48" s="698"/>
      <c r="C48" s="699"/>
      <c r="D48" s="700"/>
      <c r="E48" s="689"/>
      <c r="F48" s="655"/>
      <c r="G48" s="655"/>
      <c r="H48" s="655"/>
      <c r="I48" s="655"/>
      <c r="J48" s="655"/>
      <c r="K48" s="655"/>
      <c r="L48" s="657"/>
    </row>
    <row r="49" spans="2:16">
      <c r="B49" s="692"/>
      <c r="C49" s="689"/>
      <c r="D49" s="689"/>
      <c r="E49" s="689"/>
      <c r="F49" s="655"/>
      <c r="G49" s="655"/>
      <c r="H49" s="655"/>
      <c r="I49" s="655"/>
      <c r="J49" s="655"/>
      <c r="K49" s="655"/>
      <c r="L49" s="658"/>
    </row>
    <row r="50" spans="2:16" s="624" customFormat="1" ht="15" customHeight="1" thickBot="1">
      <c r="B50" s="701"/>
      <c r="C50" s="702"/>
      <c r="D50" s="702"/>
      <c r="E50" s="702"/>
      <c r="F50" s="702"/>
      <c r="G50" s="702"/>
      <c r="H50" s="702"/>
      <c r="I50" s="702"/>
      <c r="J50" s="702"/>
      <c r="K50" s="702"/>
      <c r="L50" s="703"/>
    </row>
    <row r="51" spans="2:16" ht="20.100000000000001" customHeight="1">
      <c r="B51" s="704" t="s">
        <v>369</v>
      </c>
      <c r="C51" s="705"/>
      <c r="D51" s="705"/>
      <c r="E51" s="705"/>
      <c r="F51" s="705"/>
      <c r="G51" s="704" t="s">
        <v>370</v>
      </c>
      <c r="H51" s="705"/>
      <c r="I51" s="705"/>
      <c r="J51" s="705"/>
      <c r="K51" s="705"/>
      <c r="L51" s="706"/>
    </row>
    <row r="52" spans="2:16" ht="17.399999999999999" customHeight="1">
      <c r="B52" s="707"/>
      <c r="C52" s="708"/>
      <c r="D52" s="708"/>
      <c r="E52" s="708"/>
      <c r="F52" s="709"/>
      <c r="G52" s="710"/>
      <c r="H52" s="711"/>
      <c r="I52" s="711"/>
      <c r="J52" s="711"/>
      <c r="K52" s="711"/>
      <c r="L52" s="712"/>
    </row>
    <row r="53" spans="2:16" ht="17.399999999999999" customHeight="1">
      <c r="B53" s="713"/>
      <c r="C53" s="714"/>
      <c r="D53" s="714"/>
      <c r="E53" s="714"/>
      <c r="F53" s="715"/>
      <c r="G53" s="716"/>
      <c r="H53" s="717"/>
      <c r="I53" s="717"/>
      <c r="J53" s="717"/>
      <c r="K53" s="717"/>
      <c r="L53" s="718"/>
    </row>
    <row r="54" spans="2:16" ht="17.399999999999999" customHeight="1">
      <c r="B54" s="707"/>
      <c r="C54" s="708"/>
      <c r="D54" s="708"/>
      <c r="E54" s="708"/>
      <c r="F54" s="709"/>
      <c r="G54" s="710"/>
      <c r="H54" s="711"/>
      <c r="I54" s="711"/>
      <c r="J54" s="711"/>
      <c r="K54" s="711"/>
      <c r="L54" s="712"/>
    </row>
    <row r="55" spans="2:16" ht="17.399999999999999" customHeight="1">
      <c r="B55" s="707"/>
      <c r="C55" s="708"/>
      <c r="D55" s="708"/>
      <c r="E55" s="708"/>
      <c r="F55" s="709"/>
      <c r="G55" s="716"/>
      <c r="H55" s="717"/>
      <c r="I55" s="717"/>
      <c r="J55" s="717"/>
      <c r="K55" s="717"/>
      <c r="L55" s="718"/>
    </row>
    <row r="56" spans="2:16" ht="17.399999999999999" customHeight="1">
      <c r="B56" s="707"/>
      <c r="C56" s="708"/>
      <c r="D56" s="708"/>
      <c r="E56" s="708"/>
      <c r="F56" s="709"/>
      <c r="G56" s="716"/>
      <c r="H56" s="717"/>
      <c r="I56" s="717"/>
      <c r="J56" s="717"/>
      <c r="K56" s="717"/>
      <c r="L56" s="718"/>
    </row>
    <row r="57" spans="2:16" ht="17.399999999999999" customHeight="1">
      <c r="B57" s="707"/>
      <c r="C57" s="708"/>
      <c r="D57" s="708"/>
      <c r="E57" s="708"/>
      <c r="F57" s="709"/>
      <c r="G57" s="716"/>
      <c r="H57" s="717"/>
      <c r="I57" s="717"/>
      <c r="J57" s="717"/>
      <c r="K57" s="717"/>
      <c r="L57" s="718"/>
    </row>
    <row r="58" spans="2:16" ht="17.100000000000001" customHeight="1">
      <c r="B58" s="599" t="s">
        <v>371</v>
      </c>
      <c r="C58" s="608"/>
      <c r="D58" s="608"/>
      <c r="E58" s="608"/>
      <c r="F58" s="608"/>
      <c r="G58" s="719" t="s">
        <v>371</v>
      </c>
      <c r="H58" s="720"/>
      <c r="I58" s="720"/>
      <c r="J58" s="720"/>
      <c r="K58" s="720"/>
      <c r="L58" s="721"/>
    </row>
    <row r="59" spans="2:16" ht="15.6" customHeight="1" thickBot="1">
      <c r="B59" s="701"/>
      <c r="C59" s="722"/>
      <c r="D59" s="722"/>
      <c r="E59" s="722"/>
      <c r="F59" s="722"/>
      <c r="G59" s="723"/>
      <c r="H59" s="722"/>
      <c r="I59" s="722"/>
      <c r="J59" s="722"/>
      <c r="K59" s="722"/>
      <c r="L59" s="724"/>
    </row>
    <row r="60" spans="2:16" ht="16.2">
      <c r="B60" s="725" t="s">
        <v>372</v>
      </c>
      <c r="C60" s="726"/>
      <c r="D60" s="726"/>
      <c r="E60" s="726"/>
      <c r="F60" s="726"/>
      <c r="G60" s="725" t="s">
        <v>373</v>
      </c>
      <c r="H60" s="726"/>
      <c r="I60" s="726"/>
      <c r="J60" s="726"/>
      <c r="K60" s="726"/>
      <c r="L60" s="727"/>
    </row>
    <row r="61" spans="2:16" ht="20.100000000000001" customHeight="1">
      <c r="B61" s="713"/>
      <c r="C61" s="714"/>
      <c r="D61" s="714"/>
      <c r="E61" s="714"/>
      <c r="F61" s="715"/>
      <c r="G61" s="728"/>
      <c r="H61" s="729"/>
      <c r="I61" s="729"/>
      <c r="J61" s="729"/>
      <c r="K61" s="730"/>
      <c r="L61" s="731"/>
      <c r="N61" s="732"/>
      <c r="O61" s="732"/>
      <c r="P61" s="732"/>
    </row>
    <row r="62" spans="2:16" ht="20.100000000000001" customHeight="1">
      <c r="B62" s="707"/>
      <c r="C62" s="708"/>
      <c r="D62" s="708"/>
      <c r="E62" s="708"/>
      <c r="F62" s="709"/>
      <c r="G62" s="728"/>
      <c r="H62" s="729"/>
      <c r="I62" s="729"/>
      <c r="J62" s="729"/>
      <c r="K62" s="730"/>
      <c r="L62" s="731"/>
    </row>
    <row r="63" spans="2:16" ht="20.100000000000001" customHeight="1">
      <c r="B63" s="733"/>
      <c r="C63" s="734"/>
      <c r="D63" s="734"/>
      <c r="E63" s="734"/>
      <c r="F63" s="735"/>
      <c r="G63" s="728"/>
      <c r="H63" s="729"/>
      <c r="I63" s="729"/>
      <c r="J63" s="729"/>
      <c r="K63" s="730"/>
      <c r="L63" s="731"/>
    </row>
    <row r="64" spans="2:16" ht="20.100000000000001" customHeight="1">
      <c r="B64" s="707"/>
      <c r="C64" s="708"/>
      <c r="D64" s="708"/>
      <c r="E64" s="708"/>
      <c r="F64" s="709"/>
      <c r="G64" s="728"/>
      <c r="H64" s="729"/>
      <c r="I64" s="729"/>
      <c r="J64" s="729"/>
      <c r="K64" s="730"/>
      <c r="L64" s="731"/>
    </row>
    <row r="65" spans="2:20" ht="20.100000000000001" customHeight="1">
      <c r="B65" s="707"/>
      <c r="C65" s="708"/>
      <c r="D65" s="708"/>
      <c r="E65" s="708"/>
      <c r="F65" s="709"/>
      <c r="G65" s="728"/>
      <c r="H65" s="729"/>
      <c r="I65" s="729"/>
      <c r="J65" s="729"/>
      <c r="K65" s="730"/>
      <c r="L65" s="731"/>
    </row>
    <row r="66" spans="2:20" ht="17.100000000000001" customHeight="1">
      <c r="B66" s="599" t="s">
        <v>374</v>
      </c>
      <c r="C66" s="608"/>
      <c r="D66" s="608"/>
      <c r="E66" s="608"/>
      <c r="F66" s="736"/>
      <c r="G66" s="737" t="s">
        <v>374</v>
      </c>
      <c r="H66" s="738"/>
      <c r="I66" s="606"/>
      <c r="J66" s="606"/>
      <c r="K66" s="606"/>
      <c r="L66" s="739"/>
    </row>
    <row r="67" spans="2:20" ht="3" customHeight="1">
      <c r="B67" s="599"/>
      <c r="C67" s="646"/>
      <c r="D67" s="646"/>
      <c r="E67" s="646"/>
      <c r="F67" s="646"/>
      <c r="G67" s="740"/>
      <c r="H67" s="647"/>
      <c r="I67" s="741"/>
      <c r="J67" s="742"/>
      <c r="K67" s="742"/>
      <c r="L67" s="743"/>
    </row>
    <row r="68" spans="2:20" ht="20.399999999999999" customHeight="1" thickBot="1">
      <c r="B68" s="585"/>
      <c r="C68" s="744"/>
      <c r="D68" s="744"/>
      <c r="E68" s="744"/>
      <c r="F68" s="744"/>
      <c r="G68" s="745"/>
      <c r="H68" s="744"/>
      <c r="I68" s="744"/>
      <c r="J68" s="744"/>
      <c r="K68" s="744"/>
      <c r="L68" s="746"/>
    </row>
    <row r="69" spans="2:20" ht="20.100000000000001" customHeight="1">
      <c r="B69" s="704" t="s">
        <v>375</v>
      </c>
      <c r="C69" s="705"/>
      <c r="D69" s="705"/>
      <c r="E69" s="705"/>
      <c r="F69" s="705"/>
      <c r="G69" s="705"/>
      <c r="H69" s="705"/>
      <c r="I69" s="705"/>
      <c r="J69" s="705"/>
      <c r="K69" s="705"/>
      <c r="L69" s="706"/>
    </row>
    <row r="70" spans="2:20" ht="20.100000000000001" customHeight="1" thickBot="1">
      <c r="B70" s="747"/>
      <c r="C70" s="748" t="s">
        <v>376</v>
      </c>
      <c r="D70" s="749" t="s">
        <v>377</v>
      </c>
      <c r="E70" s="750" t="s">
        <v>378</v>
      </c>
      <c r="F70" s="750" t="s">
        <v>379</v>
      </c>
      <c r="I70" s="751" t="s">
        <v>380</v>
      </c>
      <c r="J70" s="751"/>
      <c r="K70" s="752"/>
      <c r="L70" s="630"/>
      <c r="S70" s="753"/>
      <c r="T70" s="753"/>
    </row>
    <row r="71" spans="2:20" ht="16.8" thickBot="1">
      <c r="B71" s="747"/>
      <c r="C71" s="754"/>
      <c r="D71" s="755"/>
      <c r="E71" s="755"/>
      <c r="F71" s="756"/>
      <c r="H71" s="757"/>
      <c r="I71" s="758"/>
      <c r="J71" s="758"/>
      <c r="K71" s="759"/>
      <c r="L71" s="760"/>
      <c r="S71" s="761"/>
      <c r="T71" s="761"/>
    </row>
    <row r="72" spans="2:20" ht="18.600000000000001">
      <c r="B72" s="747"/>
      <c r="C72" s="762"/>
      <c r="D72" s="762"/>
      <c r="E72" s="762"/>
      <c r="F72" s="762"/>
      <c r="H72" s="763"/>
      <c r="I72" s="764"/>
      <c r="J72" s="764"/>
      <c r="K72" s="765"/>
      <c r="L72" s="766"/>
      <c r="O72" s="767"/>
      <c r="P72" s="767"/>
      <c r="Q72" s="768"/>
      <c r="R72" s="768"/>
      <c r="S72" s="768"/>
    </row>
    <row r="73" spans="2:20" ht="19.2" thickBot="1">
      <c r="B73" s="747"/>
      <c r="C73" s="769" t="s">
        <v>381</v>
      </c>
      <c r="D73" s="769"/>
      <c r="E73" s="769" t="s">
        <v>382</v>
      </c>
      <c r="F73" s="769"/>
      <c r="H73" s="763"/>
      <c r="I73" s="764"/>
      <c r="J73" s="764"/>
      <c r="K73" s="765"/>
      <c r="L73" s="766"/>
      <c r="O73" s="767"/>
      <c r="P73" s="770"/>
      <c r="Q73" s="770"/>
      <c r="R73" s="770"/>
      <c r="S73" s="770"/>
      <c r="T73" s="770"/>
    </row>
    <row r="74" spans="2:20" ht="16.8" thickBot="1">
      <c r="B74" s="771"/>
      <c r="C74" s="772"/>
      <c r="D74" s="773"/>
      <c r="E74" s="772"/>
      <c r="F74" s="773"/>
      <c r="H74" s="763"/>
      <c r="I74" s="764"/>
      <c r="J74" s="764"/>
      <c r="K74" s="765"/>
      <c r="L74" s="766"/>
      <c r="O74" s="767"/>
      <c r="P74" s="770"/>
      <c r="Q74" s="770"/>
      <c r="R74" s="770"/>
      <c r="S74" s="770"/>
      <c r="T74" s="770"/>
    </row>
    <row r="75" spans="2:20" ht="16.2">
      <c r="B75" s="771"/>
      <c r="H75" s="763"/>
      <c r="I75" s="764"/>
      <c r="J75" s="764"/>
      <c r="K75" s="765"/>
      <c r="L75" s="766"/>
      <c r="O75" s="767"/>
      <c r="P75" s="770"/>
      <c r="Q75" s="770"/>
      <c r="R75" s="770"/>
      <c r="S75" s="770"/>
      <c r="T75" s="770"/>
    </row>
    <row r="76" spans="2:20" ht="21.6" customHeight="1" thickBot="1">
      <c r="B76" s="771"/>
      <c r="C76" s="774" t="s">
        <v>383</v>
      </c>
      <c r="D76" s="775"/>
      <c r="E76" s="775"/>
      <c r="F76" s="775"/>
      <c r="H76" s="763"/>
      <c r="I76" s="764"/>
      <c r="J76" s="764"/>
      <c r="K76" s="765"/>
      <c r="L76" s="766"/>
      <c r="O76" s="767"/>
      <c r="P76" s="770"/>
      <c r="Q76" s="770"/>
      <c r="R76" s="770"/>
      <c r="S76" s="770"/>
      <c r="T76" s="770"/>
    </row>
    <row r="77" spans="2:20" ht="16.8" thickBot="1">
      <c r="B77" s="747"/>
      <c r="C77" s="776"/>
      <c r="D77" s="777"/>
      <c r="E77" s="776"/>
      <c r="F77" s="777"/>
      <c r="H77" s="778"/>
      <c r="I77" s="779"/>
      <c r="J77" s="779"/>
      <c r="K77" s="780"/>
      <c r="L77" s="781"/>
      <c r="O77" s="767"/>
      <c r="P77" s="770"/>
      <c r="Q77" s="770"/>
      <c r="R77" s="770"/>
      <c r="S77" s="770"/>
      <c r="T77" s="770"/>
    </row>
    <row r="78" spans="2:20" ht="22.8" customHeight="1" thickBot="1">
      <c r="B78" s="782"/>
      <c r="C78" s="783"/>
      <c r="D78" s="783"/>
      <c r="E78" s="783"/>
      <c r="F78" s="744"/>
      <c r="G78" s="744"/>
      <c r="H78" s="744"/>
      <c r="I78" s="744"/>
      <c r="J78" s="744"/>
      <c r="K78" s="744"/>
      <c r="L78" s="746"/>
    </row>
    <row r="79" spans="2:20" ht="31.2" customHeight="1">
      <c r="B79" s="725" t="s">
        <v>384</v>
      </c>
      <c r="C79" s="726"/>
      <c r="D79" s="726"/>
      <c r="E79" s="726"/>
      <c r="F79" s="726"/>
      <c r="G79" s="726"/>
      <c r="H79" s="726"/>
      <c r="I79" s="726"/>
      <c r="J79" s="726"/>
      <c r="K79" s="726"/>
      <c r="L79" s="727"/>
    </row>
    <row r="80" spans="2:20" ht="30" customHeight="1">
      <c r="B80" s="619" t="s">
        <v>385</v>
      </c>
      <c r="C80" s="602"/>
      <c r="D80" s="784" t="s">
        <v>386</v>
      </c>
      <c r="E80" s="602"/>
      <c r="F80" s="785" t="s">
        <v>387</v>
      </c>
      <c r="G80" s="786"/>
      <c r="H80" s="786"/>
      <c r="I80" s="602" t="s">
        <v>374</v>
      </c>
      <c r="J80" s="787"/>
      <c r="K80" s="787"/>
      <c r="L80" s="788"/>
    </row>
    <row r="81" spans="2:12" ht="24.75" customHeight="1">
      <c r="B81" s="599" t="s">
        <v>388</v>
      </c>
      <c r="C81" s="608"/>
      <c r="D81" s="789"/>
      <c r="E81" s="789"/>
      <c r="F81" s="789"/>
      <c r="G81" s="789"/>
      <c r="H81" s="789"/>
      <c r="I81" s="789"/>
      <c r="J81" s="789"/>
      <c r="K81" s="789"/>
      <c r="L81" s="790"/>
    </row>
    <row r="82" spans="2:12" ht="17.100000000000001" customHeight="1">
      <c r="B82" s="677" t="s">
        <v>389</v>
      </c>
      <c r="C82" s="791"/>
      <c r="D82" s="791"/>
      <c r="E82" s="792" t="s">
        <v>390</v>
      </c>
      <c r="F82" s="793"/>
      <c r="G82" s="794" t="s">
        <v>391</v>
      </c>
      <c r="H82" s="795"/>
      <c r="I82" s="796"/>
      <c r="J82" s="796"/>
      <c r="K82" s="796"/>
      <c r="L82" s="797"/>
    </row>
    <row r="83" spans="2:12" ht="17.100000000000001" customHeight="1">
      <c r="B83" s="677" t="s">
        <v>392</v>
      </c>
      <c r="C83" s="798"/>
      <c r="D83" s="799"/>
      <c r="E83" s="799"/>
      <c r="F83" s="800" t="s">
        <v>393</v>
      </c>
      <c r="G83" s="801"/>
      <c r="H83" s="801"/>
      <c r="I83" s="802" t="s">
        <v>394</v>
      </c>
      <c r="J83" s="803"/>
      <c r="K83" s="803"/>
      <c r="L83" s="804"/>
    </row>
    <row r="84" spans="2:12" ht="15" thickBot="1">
      <c r="B84" s="599"/>
      <c r="C84" s="683"/>
      <c r="D84" s="602"/>
      <c r="E84" s="602"/>
      <c r="F84" s="602"/>
      <c r="G84" s="602"/>
      <c r="H84" s="602"/>
      <c r="I84" s="602"/>
      <c r="J84" s="602"/>
      <c r="K84" s="602"/>
      <c r="L84" s="805"/>
    </row>
    <row r="85" spans="2:12" ht="20.100000000000001" customHeight="1">
      <c r="B85" s="704" t="s">
        <v>57</v>
      </c>
      <c r="C85" s="705"/>
      <c r="D85" s="705"/>
      <c r="E85" s="705"/>
      <c r="F85" s="705"/>
      <c r="G85" s="705"/>
      <c r="H85" s="705"/>
      <c r="I85" s="705"/>
      <c r="J85" s="705"/>
      <c r="K85" s="705"/>
      <c r="L85" s="706"/>
    </row>
    <row r="86" spans="2:12" ht="20.25" customHeight="1">
      <c r="B86" s="806" t="s">
        <v>395</v>
      </c>
      <c r="C86" s="807"/>
      <c r="D86" s="602"/>
      <c r="E86" s="786"/>
      <c r="F86" s="808" t="s">
        <v>396</v>
      </c>
      <c r="G86" s="808"/>
      <c r="H86" s="720"/>
      <c r="I86" s="809"/>
      <c r="J86" s="809"/>
      <c r="K86" s="809"/>
      <c r="L86" s="810"/>
    </row>
    <row r="87" spans="2:12" s="13" customFormat="1" ht="23.25" customHeight="1">
      <c r="B87" s="811" t="s">
        <v>397</v>
      </c>
      <c r="C87" s="812"/>
      <c r="D87" s="812"/>
      <c r="E87" s="813"/>
      <c r="F87" s="813"/>
      <c r="G87" s="814"/>
      <c r="H87" s="814"/>
      <c r="I87" s="814"/>
      <c r="J87" s="814" t="s">
        <v>374</v>
      </c>
      <c r="K87" s="814"/>
      <c r="L87" s="815"/>
    </row>
    <row r="88" spans="2:12" s="13" customFormat="1" ht="15" thickBot="1">
      <c r="B88" s="816"/>
      <c r="C88" s="817"/>
      <c r="D88" s="817"/>
      <c r="E88" s="818"/>
      <c r="F88" s="818"/>
      <c r="G88" s="818"/>
      <c r="H88" s="818"/>
      <c r="I88" s="818"/>
      <c r="J88" s="818"/>
      <c r="K88" s="818"/>
      <c r="L88" s="819"/>
    </row>
    <row r="91" spans="2:12" hidden="1">
      <c r="B91" t="s">
        <v>398</v>
      </c>
      <c r="D91" s="820" t="s">
        <v>399</v>
      </c>
    </row>
    <row r="92" spans="2:12" hidden="1">
      <c r="D92" s="820" t="s">
        <v>400</v>
      </c>
    </row>
    <row r="93" spans="2:12" hidden="1">
      <c r="D93" s="820" t="s">
        <v>401</v>
      </c>
    </row>
    <row r="94" spans="2:12" hidden="1"/>
    <row r="95" spans="2:12" hidden="1">
      <c r="B95" t="s">
        <v>402</v>
      </c>
      <c r="C95" s="820" t="str">
        <f>IF(ISBLANK(C8),"",C8)</f>
        <v/>
      </c>
    </row>
    <row r="96" spans="2:12" hidden="1">
      <c r="B96" t="s">
        <v>403</v>
      </c>
      <c r="C96">
        <v>1</v>
      </c>
      <c r="D96" s="821" t="str">
        <f>IF(ISBLANK(C95),"",LEFT(C95,1))</f>
        <v/>
      </c>
    </row>
    <row r="97" spans="3:6" hidden="1">
      <c r="C97">
        <v>2</v>
      </c>
      <c r="D97" s="821" t="str">
        <f>IF(ISBLANK($C$95),"",MID($C$95,C97,1))</f>
        <v/>
      </c>
    </row>
    <row r="98" spans="3:6" hidden="1">
      <c r="C98">
        <v>3</v>
      </c>
      <c r="D98" s="821" t="str">
        <f t="shared" ref="D98:D104" si="0">IF(ISBLANK($C$95),"",MID($C$95,C98,1))</f>
        <v/>
      </c>
    </row>
    <row r="99" spans="3:6" hidden="1">
      <c r="C99">
        <v>4</v>
      </c>
      <c r="D99" s="821" t="str">
        <f t="shared" si="0"/>
        <v/>
      </c>
    </row>
    <row r="100" spans="3:6" hidden="1">
      <c r="C100">
        <v>5</v>
      </c>
      <c r="D100" s="821" t="str">
        <f t="shared" si="0"/>
        <v/>
      </c>
    </row>
    <row r="101" spans="3:6" hidden="1">
      <c r="C101">
        <v>6</v>
      </c>
      <c r="D101" s="821" t="str">
        <f t="shared" si="0"/>
        <v/>
      </c>
    </row>
    <row r="102" spans="3:6" hidden="1">
      <c r="C102">
        <v>7</v>
      </c>
      <c r="D102" s="821" t="str">
        <f t="shared" si="0"/>
        <v/>
      </c>
    </row>
    <row r="103" spans="3:6" hidden="1">
      <c r="C103">
        <v>8</v>
      </c>
      <c r="D103" s="821" t="str">
        <f t="shared" si="0"/>
        <v/>
      </c>
    </row>
    <row r="104" spans="3:6" hidden="1">
      <c r="C104">
        <v>9</v>
      </c>
      <c r="D104" s="821" t="str">
        <f t="shared" si="0"/>
        <v/>
      </c>
    </row>
    <row r="105" spans="3:6">
      <c r="D105" t="s">
        <v>404</v>
      </c>
      <c r="E105" s="822"/>
      <c r="F105" t="s">
        <v>405</v>
      </c>
    </row>
    <row r="106" spans="3:6">
      <c r="E106" s="562"/>
      <c r="F106" t="s">
        <v>406</v>
      </c>
    </row>
  </sheetData>
  <mergeCells count="113">
    <mergeCell ref="B85:L85"/>
    <mergeCell ref="B86:C86"/>
    <mergeCell ref="F86:G86"/>
    <mergeCell ref="H86:L86"/>
    <mergeCell ref="B87:D87"/>
    <mergeCell ref="B14:C14"/>
    <mergeCell ref="I33:J33"/>
    <mergeCell ref="F42:G42"/>
    <mergeCell ref="C81:L81"/>
    <mergeCell ref="C82:D82"/>
    <mergeCell ref="G82:H82"/>
    <mergeCell ref="I82:L82"/>
    <mergeCell ref="C83:E83"/>
    <mergeCell ref="F83:H83"/>
    <mergeCell ref="J83:L83"/>
    <mergeCell ref="E74:F74"/>
    <mergeCell ref="C76:F76"/>
    <mergeCell ref="C77:D77"/>
    <mergeCell ref="E77:F77"/>
    <mergeCell ref="B79:L79"/>
    <mergeCell ref="J80:L80"/>
    <mergeCell ref="B69:L69"/>
    <mergeCell ref="I70:J70"/>
    <mergeCell ref="H71:K77"/>
    <mergeCell ref="C72:D72"/>
    <mergeCell ref="E72:F72"/>
    <mergeCell ref="Q72:S72"/>
    <mergeCell ref="C73:D73"/>
    <mergeCell ref="E73:F73"/>
    <mergeCell ref="P73:T77"/>
    <mergeCell ref="C74:D74"/>
    <mergeCell ref="B64:F64"/>
    <mergeCell ref="G64:L64"/>
    <mergeCell ref="B65:F65"/>
    <mergeCell ref="G65:L65"/>
    <mergeCell ref="C66:E66"/>
    <mergeCell ref="G66:H66"/>
    <mergeCell ref="I66:L66"/>
    <mergeCell ref="B61:F61"/>
    <mergeCell ref="G61:L61"/>
    <mergeCell ref="B62:F62"/>
    <mergeCell ref="G62:L62"/>
    <mergeCell ref="B63:F63"/>
    <mergeCell ref="G63:L63"/>
    <mergeCell ref="B57:F57"/>
    <mergeCell ref="G57:L57"/>
    <mergeCell ref="C58:F58"/>
    <mergeCell ref="H58:L58"/>
    <mergeCell ref="B60:F60"/>
    <mergeCell ref="G60:L60"/>
    <mergeCell ref="B54:F54"/>
    <mergeCell ref="G54:L54"/>
    <mergeCell ref="B55:F55"/>
    <mergeCell ref="G55:L55"/>
    <mergeCell ref="B56:F56"/>
    <mergeCell ref="G56:L56"/>
    <mergeCell ref="F49:K49"/>
    <mergeCell ref="B51:F51"/>
    <mergeCell ref="G51:L51"/>
    <mergeCell ref="B52:F52"/>
    <mergeCell ref="G52:L52"/>
    <mergeCell ref="B53:F53"/>
    <mergeCell ref="G53:L53"/>
    <mergeCell ref="F45:K45"/>
    <mergeCell ref="B46:D46"/>
    <mergeCell ref="F46:K46"/>
    <mergeCell ref="B47:B48"/>
    <mergeCell ref="C47:C48"/>
    <mergeCell ref="D47:D48"/>
    <mergeCell ref="F47:K47"/>
    <mergeCell ref="F48:K48"/>
    <mergeCell ref="B35:C35"/>
    <mergeCell ref="D37:F37"/>
    <mergeCell ref="G37:H37"/>
    <mergeCell ref="I37:J37"/>
    <mergeCell ref="B40:L40"/>
    <mergeCell ref="B43:B44"/>
    <mergeCell ref="C43:C44"/>
    <mergeCell ref="D43:D44"/>
    <mergeCell ref="F43:K43"/>
    <mergeCell ref="F44:K44"/>
    <mergeCell ref="C25:K25"/>
    <mergeCell ref="C26:K26"/>
    <mergeCell ref="C27:K27"/>
    <mergeCell ref="C28:K28"/>
    <mergeCell ref="B31:L31"/>
    <mergeCell ref="B33:D33"/>
    <mergeCell ref="F33:H33"/>
    <mergeCell ref="B18:D18"/>
    <mergeCell ref="B19:D19"/>
    <mergeCell ref="H19:L19"/>
    <mergeCell ref="B21:L21"/>
    <mergeCell ref="C23:K23"/>
    <mergeCell ref="C24:K24"/>
    <mergeCell ref="C9:D9"/>
    <mergeCell ref="C11:K11"/>
    <mergeCell ref="B13:L13"/>
    <mergeCell ref="B16:D16"/>
    <mergeCell ref="F16:G16"/>
    <mergeCell ref="C7:D7"/>
    <mergeCell ref="G7:H7"/>
    <mergeCell ref="I7:J7"/>
    <mergeCell ref="N7:O7"/>
    <mergeCell ref="C8:D8"/>
    <mergeCell ref="G8:H8"/>
    <mergeCell ref="I8:J8"/>
    <mergeCell ref="B2:L2"/>
    <mergeCell ref="B3:L3"/>
    <mergeCell ref="C5:D5"/>
    <mergeCell ref="F5:G5"/>
    <mergeCell ref="C6:F6"/>
    <mergeCell ref="G6:H6"/>
    <mergeCell ref="I6:L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B34BB-5906-4D92-A727-1E9D1EE20838}">
  <dimension ref="B2:G24"/>
  <sheetViews>
    <sheetView workbookViewId="0">
      <selection activeCell="H11" sqref="H11"/>
    </sheetView>
  </sheetViews>
  <sheetFormatPr defaultRowHeight="14.4"/>
  <cols>
    <col min="2" max="2" width="24" bestFit="1" customWidth="1"/>
    <col min="3" max="3" width="17.44140625" bestFit="1" customWidth="1"/>
    <col min="4" max="4" width="20.109375" bestFit="1" customWidth="1"/>
    <col min="5" max="5" width="26.21875" bestFit="1" customWidth="1"/>
    <col min="6" max="6" width="15.33203125" customWidth="1"/>
    <col min="7" max="7" width="11.77734375" bestFit="1" customWidth="1"/>
  </cols>
  <sheetData>
    <row r="2" spans="2:7" ht="18.600000000000001" thickBot="1">
      <c r="B2" s="827" t="s">
        <v>418</v>
      </c>
    </row>
    <row r="3" spans="2:7" ht="15" thickBot="1">
      <c r="C3" s="828" t="s">
        <v>419</v>
      </c>
      <c r="D3" s="571" t="s">
        <v>420</v>
      </c>
      <c r="E3" s="829" t="s">
        <v>421</v>
      </c>
      <c r="F3" s="570" t="s">
        <v>422</v>
      </c>
      <c r="G3" s="830" t="s">
        <v>312</v>
      </c>
    </row>
    <row r="4" spans="2:7">
      <c r="B4" s="831" t="s">
        <v>325</v>
      </c>
      <c r="C4" s="574"/>
      <c r="D4" s="584"/>
      <c r="E4" s="574"/>
      <c r="F4" s="584"/>
      <c r="G4" s="574"/>
    </row>
    <row r="5" spans="2:7">
      <c r="B5" s="832"/>
      <c r="C5" s="833"/>
      <c r="D5" s="834"/>
      <c r="E5" s="833"/>
      <c r="F5" s="834"/>
      <c r="G5" s="833"/>
    </row>
    <row r="6" spans="2:7">
      <c r="B6" s="832"/>
      <c r="C6" s="833"/>
      <c r="D6" s="834"/>
      <c r="E6" s="833"/>
      <c r="F6" s="834"/>
      <c r="G6" s="833"/>
    </row>
    <row r="7" spans="2:7">
      <c r="B7" s="832"/>
      <c r="C7" s="833"/>
      <c r="D7" s="834"/>
      <c r="E7" s="833"/>
      <c r="F7" s="834"/>
      <c r="G7" s="833"/>
    </row>
    <row r="8" spans="2:7">
      <c r="B8" s="832"/>
      <c r="C8" s="833"/>
      <c r="D8" s="834"/>
      <c r="E8" s="833"/>
      <c r="F8" s="834"/>
      <c r="G8" s="833"/>
    </row>
    <row r="9" spans="2:7" ht="15" thickBot="1">
      <c r="B9" s="169"/>
      <c r="C9" s="586"/>
      <c r="D9" s="587"/>
      <c r="E9" s="586"/>
      <c r="F9" s="587"/>
      <c r="G9" s="586"/>
    </row>
    <row r="10" spans="2:7">
      <c r="B10" s="571" t="s">
        <v>326</v>
      </c>
      <c r="C10" s="835"/>
      <c r="D10" s="836"/>
      <c r="E10" s="837"/>
      <c r="F10" s="838"/>
      <c r="G10" s="836"/>
    </row>
    <row r="11" spans="2:7" ht="15" thickBot="1">
      <c r="B11" s="579"/>
      <c r="C11" s="839"/>
      <c r="D11" s="578"/>
      <c r="E11" s="840"/>
      <c r="F11" s="578"/>
      <c r="G11" s="841"/>
    </row>
    <row r="14" spans="2:7" ht="18">
      <c r="B14" s="827" t="s">
        <v>576</v>
      </c>
    </row>
    <row r="15" spans="2:7" ht="15" thickBot="1"/>
    <row r="16" spans="2:7" ht="15" thickBot="1">
      <c r="B16" s="1218" t="s">
        <v>572</v>
      </c>
      <c r="C16" s="1223" t="s">
        <v>573</v>
      </c>
      <c r="D16" s="1224" t="s">
        <v>574</v>
      </c>
      <c r="E16" s="1219" t="s">
        <v>575</v>
      </c>
    </row>
    <row r="17" spans="2:5" ht="15.6" thickTop="1" thickBot="1">
      <c r="B17" s="1228"/>
      <c r="C17" s="1225"/>
      <c r="D17" s="1225"/>
      <c r="E17" s="1220"/>
    </row>
    <row r="18" spans="2:5" ht="15" thickBot="1">
      <c r="B18" s="1229"/>
      <c r="C18" s="1226"/>
      <c r="D18" s="1226"/>
      <c r="E18" s="1221"/>
    </row>
    <row r="19" spans="2:5" ht="15" thickBot="1">
      <c r="B19" s="1228"/>
      <c r="C19" s="1225"/>
      <c r="D19" s="1225"/>
      <c r="E19" s="1220"/>
    </row>
    <row r="20" spans="2:5" ht="15" thickBot="1">
      <c r="B20" s="1229"/>
      <c r="C20" s="1226"/>
      <c r="D20" s="1226"/>
      <c r="E20" s="1221"/>
    </row>
    <row r="21" spans="2:5" ht="15" thickBot="1">
      <c r="B21" s="1228"/>
      <c r="C21" s="1225"/>
      <c r="D21" s="1225"/>
      <c r="E21" s="1220"/>
    </row>
    <row r="22" spans="2:5" ht="15" thickBot="1">
      <c r="B22" s="1230"/>
      <c r="C22" s="1227"/>
      <c r="D22" s="1227"/>
      <c r="E22" s="1222"/>
    </row>
    <row r="23" spans="2:5">
      <c r="B23" s="1217"/>
    </row>
    <row r="24" spans="2:5">
      <c r="B24" s="12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Project Pursuit summary</vt:lpstr>
      <vt:lpstr>project complexity evaluation</vt:lpstr>
      <vt:lpstr>go-noGo</vt:lpstr>
      <vt:lpstr>schedule of hourly rates</vt:lpstr>
      <vt:lpstr>work breakdown structure</vt:lpstr>
      <vt:lpstr>budgetary estimate</vt:lpstr>
      <vt:lpstr>project initiation summary</vt:lpstr>
      <vt:lpstr>resource request &amp; instructions</vt:lpstr>
      <vt:lpstr>hazard identification</vt:lpstr>
      <vt:lpstr>emergency response plan</vt:lpstr>
      <vt:lpstr>crew deployment checklist</vt:lpstr>
      <vt:lpstr>daily PM project journal</vt:lpstr>
      <vt:lpstr>Project lessons learnt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Pazorora Gwitimah</dc:creator>
  <cp:lastModifiedBy>Pazorora Gwitimah</cp:lastModifiedBy>
  <dcterms:created xsi:type="dcterms:W3CDTF">2020-10-01T06:02:48Z</dcterms:created>
  <dcterms:modified xsi:type="dcterms:W3CDTF">2020-12-06T01:24:06Z</dcterms:modified>
</cp:coreProperties>
</file>