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8C0E0C60-21D6-4714-BE91-468F0995F432}" xr6:coauthVersionLast="47" xr6:coauthVersionMax="47" xr10:uidLastSave="{00000000-0000-0000-0000-000000000000}"/>
  <bookViews>
    <workbookView xWindow="-108" yWindow="-108" windowWidth="23256" windowHeight="12456" xr2:uid="{3B87E2D3-6421-4BFA-AF3D-FB74C314B889}"/>
  </bookViews>
  <sheets>
    <sheet name="Cost Pivot" sheetId="1" r:id="rId1"/>
  </sheets>
  <externalReferences>
    <externalReference r:id="rId2"/>
  </externalReferenc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</calcChain>
</file>

<file path=xl/sharedStrings.xml><?xml version="1.0" encoding="utf-8"?>
<sst xmlns="http://schemas.openxmlformats.org/spreadsheetml/2006/main" count="54" uniqueCount="54">
  <si>
    <t>BP name</t>
  </si>
  <si>
    <t>OD Maheshbhai Bhikhabhai</t>
  </si>
  <si>
    <t>VIKAS AGARWAL</t>
  </si>
  <si>
    <t>RAKIB GULAMKADAR BLOCH</t>
  </si>
  <si>
    <t>Amit Ramesh Agarwal</t>
  </si>
  <si>
    <t>mo. Farukh</t>
  </si>
  <si>
    <t>ASHISH SAXENA</t>
  </si>
  <si>
    <t>Pravin Thakor</t>
  </si>
  <si>
    <t>Ashok Kumar</t>
  </si>
  <si>
    <t>Shekh Seemabanu Mohammad</t>
  </si>
  <si>
    <t>BELIM RIYAZUDDIN MEHBOOBBHAI</t>
  </si>
  <si>
    <t>AGARWAL SUGANDHA AMIT</t>
  </si>
  <si>
    <t>Bharat madhusing lodha</t>
  </si>
  <si>
    <t>MUKESHBHAI RAJABHAI BHARWAD</t>
  </si>
  <si>
    <t>Chauhan navneet kumar</t>
  </si>
  <si>
    <t>PATHAN PARVEZBHAI</t>
  </si>
  <si>
    <t>DENISH B. BAVARIYA</t>
  </si>
  <si>
    <t>Rajesh Kumar Misra_Delivery</t>
  </si>
  <si>
    <t>Devendar Vanga</t>
  </si>
  <si>
    <t>SANDEEP KUMAR</t>
  </si>
  <si>
    <t>Devendra r. mistry</t>
  </si>
  <si>
    <t>SURESHBHAI RAJABHAI BHARWAD</t>
  </si>
  <si>
    <t>Dharmendra Sharma</t>
  </si>
  <si>
    <t>Visharad Chauhan</t>
  </si>
  <si>
    <t>DINESHBHAI MOHANBHAI SOLANKI</t>
  </si>
  <si>
    <t>Meenakshi Gupta</t>
  </si>
  <si>
    <t>EKTA AGARWAL</t>
  </si>
  <si>
    <t>MOINUDDIN R SHAIKH</t>
  </si>
  <si>
    <t>FAIZILA Theba</t>
  </si>
  <si>
    <t>MULIYA TOFIKHUSEN HABIBBHAI</t>
  </si>
  <si>
    <t>GAJRAJSINGH B RATHOD</t>
  </si>
  <si>
    <t>Patani Salim Gafarbhai</t>
  </si>
  <si>
    <t>GOHIL RAGHUVIRSINH R</t>
  </si>
  <si>
    <t>Pravin Patil</t>
  </si>
  <si>
    <t>Gulamhusen Mohamad Ghanchi</t>
  </si>
  <si>
    <t>RAJENDRASINH L CHAVDA</t>
  </si>
  <si>
    <t>GULZAR F MEMON</t>
  </si>
  <si>
    <t>Rajesh Kumar Misra_Pickup</t>
  </si>
  <si>
    <t>Hardik Patel</t>
  </si>
  <si>
    <t>SADHU RAM KARGWAL</t>
  </si>
  <si>
    <t>Harun Abdul Bhai Theba</t>
  </si>
  <si>
    <t>SHEKH JENULABEDEEN BADRUDIN</t>
  </si>
  <si>
    <t>Inderkumar moolchand gupta</t>
  </si>
  <si>
    <t>Siddhant Subhash Borse</t>
  </si>
  <si>
    <t>Karan Mistry_Delivery</t>
  </si>
  <si>
    <t>SWAPNIL PANDEY_BP</t>
  </si>
  <si>
    <t>Karan Mistry_Pickup</t>
  </si>
  <si>
    <t>VIRENDRA SOLANKI</t>
  </si>
  <si>
    <t>LALAJI BHAI THAKOR</t>
  </si>
  <si>
    <t>ZAINULSHA.M.DIWAN</t>
  </si>
  <si>
    <t>MAMATA PAL</t>
  </si>
  <si>
    <t>MANISHA PRAVIN PATIL</t>
  </si>
  <si>
    <t>Grand Total</t>
  </si>
  <si>
    <t xml:space="preserve">Sum of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</si>
</sst>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0" fontId="1" fillId="0" borderId="0" xfId="0" applyNumberFormat="1" applyFont="1"/>
    <xf numFmtId="0" fontId="0" fillId="0" borderId="1" xfId="0" applyBorder="1"/>
    <xf numFmtId="1" fontId="0" fillId="0" borderId="2" xfId="0" applyNumberFormat="1" applyBorder="1"/>
    <xf numFmtId="0" fontId="0" fillId="0" borderId="1" xfId="0" pivotButton="1" applyBorder="1"/>
    <xf numFmtId="0" fontId="2" fillId="2" borderId="2" xfId="0" applyFont="1" applyFill="1" applyBorder="1"/>
    <xf numFmtId="1" fontId="2" fillId="2" borderId="2" xfId="0" applyNumberFormat="1" applyFont="1" applyFill="1" applyBorder="1"/>
  </cellXfs>
  <cellStyles count="1">
    <cellStyle name="Normal" xfId="0" builtinId="0"/>
  </cellStyles>
  <dxfs count="8">
    <dxf>
      <numFmt numFmtId="35" formatCode="_ * #,##0.00_ ;_ * \-#,##0.00_ ;_ * &quot;-&quot;??_ ;_ 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\Cost%2520Sheet.xlsx" TargetMode="External"/><Relationship Id="rId1" Type="http://schemas.openxmlformats.org/officeDocument/2006/relationships/externalLinkPath" Target="Cost%25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st Sheet"/>
    </sheetNames>
    <sheetDataSet>
      <sheetData sheetId="0">
        <row r="6">
          <cell r="AG6" t="str">
            <v>AGARWAL SUGANDHA AMIT</v>
          </cell>
          <cell r="AH6">
            <v>144541.63079074514</v>
          </cell>
        </row>
        <row r="7">
          <cell r="AG7" t="str">
            <v>Amit Ramesh Agarwal</v>
          </cell>
          <cell r="AH7">
            <v>96800</v>
          </cell>
        </row>
        <row r="8">
          <cell r="AG8" t="str">
            <v>ASHISH SAXENA</v>
          </cell>
          <cell r="AH8">
            <v>91994.665747902181</v>
          </cell>
        </row>
        <row r="9">
          <cell r="AG9" t="str">
            <v>Ashok Kumar</v>
          </cell>
          <cell r="AH9">
            <v>64982.993258745468</v>
          </cell>
        </row>
        <row r="10">
          <cell r="AG10" t="str">
            <v>BELIM RIYAZUDDIN MEHBOOBBHAI</v>
          </cell>
          <cell r="AH10">
            <v>59862.317308364662</v>
          </cell>
        </row>
        <row r="11">
          <cell r="AG11" t="str">
            <v>Bharat madhusing lodha</v>
          </cell>
          <cell r="AH11">
            <v>56438.521816023458</v>
          </cell>
        </row>
        <row r="12">
          <cell r="AG12" t="str">
            <v>Chauhan navneet kumar</v>
          </cell>
          <cell r="AH12">
            <v>59900</v>
          </cell>
        </row>
        <row r="13">
          <cell r="AG13" t="str">
            <v>DENISH B. BAVARIYA</v>
          </cell>
          <cell r="AH13">
            <v>56438.521816023458</v>
          </cell>
        </row>
        <row r="14">
          <cell r="AG14" t="str">
            <v>Devendar Vanga</v>
          </cell>
          <cell r="AH14">
            <v>273576.82325539086</v>
          </cell>
        </row>
        <row r="15">
          <cell r="AG15" t="str">
            <v>Devendra r. mistry</v>
          </cell>
          <cell r="AH15">
            <v>48208.571428571428</v>
          </cell>
        </row>
        <row r="16">
          <cell r="AG16" t="str">
            <v>Dharmendra Sharma</v>
          </cell>
          <cell r="AH16">
            <v>173718.62441425069</v>
          </cell>
        </row>
        <row r="17">
          <cell r="AG17" t="str">
            <v>DINESHBHAI MOHANBHAI SOLANKI</v>
          </cell>
          <cell r="AH17">
            <v>56438.521816023458</v>
          </cell>
        </row>
        <row r="18">
          <cell r="AG18" t="str">
            <v>EKTA AGARWAL</v>
          </cell>
          <cell r="AH18">
            <v>56438.521816023458</v>
          </cell>
        </row>
        <row r="19">
          <cell r="AG19" t="str">
            <v>FAIZILA Theba</v>
          </cell>
          <cell r="AH19">
            <v>47660</v>
          </cell>
        </row>
        <row r="20">
          <cell r="AG20" t="str">
            <v>GAJRAJSINGH B RATHOD</v>
          </cell>
          <cell r="AH20">
            <v>64982.993258745468</v>
          </cell>
        </row>
        <row r="21">
          <cell r="AG21" t="str">
            <v>GOHIL RAGHUVIRSINH R</v>
          </cell>
          <cell r="AH21">
            <v>49580</v>
          </cell>
        </row>
        <row r="22">
          <cell r="AG22" t="str">
            <v>Gulamhusen Mohamad Ghanchi</v>
          </cell>
          <cell r="AH22">
            <v>68337.142857142855</v>
          </cell>
        </row>
        <row r="23">
          <cell r="AG23" t="str">
            <v>GULZAR F MEMON</v>
          </cell>
          <cell r="AH23">
            <v>91994.665747902181</v>
          </cell>
        </row>
        <row r="24">
          <cell r="AG24" t="str">
            <v>Hardik Patel</v>
          </cell>
          <cell r="AH24">
            <v>178141.10152349135</v>
          </cell>
        </row>
        <row r="25">
          <cell r="AG25" t="str">
            <v>Harun Abdul Bhai Theba</v>
          </cell>
          <cell r="AH25">
            <v>49580</v>
          </cell>
        </row>
        <row r="26">
          <cell r="AG26" t="str">
            <v>Inderkumar moolchand gupta</v>
          </cell>
          <cell r="AH26">
            <v>200552.72847315401</v>
          </cell>
        </row>
        <row r="27">
          <cell r="AG27" t="str">
            <v>Karan Mistry_Delivery</v>
          </cell>
          <cell r="AH27">
            <v>56438.521816023458</v>
          </cell>
        </row>
        <row r="28">
          <cell r="AG28" t="str">
            <v>Karan Mistry_Pickup</v>
          </cell>
          <cell r="AH28">
            <v>47660</v>
          </cell>
        </row>
        <row r="29">
          <cell r="AG29" t="str">
            <v>LALAJI BHAI THAKOR</v>
          </cell>
          <cell r="AH29">
            <v>59862.317308364662</v>
          </cell>
        </row>
        <row r="30">
          <cell r="AG30" t="str">
            <v>MAMATA PAL</v>
          </cell>
          <cell r="AH30">
            <v>49580</v>
          </cell>
        </row>
        <row r="31">
          <cell r="AG31" t="str">
            <v>MANISHA PRAVIN PATIL</v>
          </cell>
          <cell r="AH31">
            <v>114488.57142857142</v>
          </cell>
        </row>
        <row r="32">
          <cell r="AG32" t="str">
            <v>Meenakshi Gupta</v>
          </cell>
          <cell r="AH32">
            <v>49580</v>
          </cell>
        </row>
        <row r="33">
          <cell r="AG33" t="str">
            <v>mo. Farukh</v>
          </cell>
          <cell r="AH33">
            <v>49580</v>
          </cell>
        </row>
        <row r="34">
          <cell r="AG34" t="str">
            <v>MOINUDDIN R SHAIKH</v>
          </cell>
          <cell r="AH34">
            <v>56438.521816023458</v>
          </cell>
        </row>
        <row r="35">
          <cell r="AG35" t="str">
            <v>MUKESHBHAI RAJABHAI BHARWAD</v>
          </cell>
          <cell r="AH35">
            <v>64982.993258745468</v>
          </cell>
        </row>
        <row r="36">
          <cell r="AG36" t="str">
            <v>MULIYA TOFIKHUSEN HABIBBHAI</v>
          </cell>
          <cell r="AH36">
            <v>68337.142857142855</v>
          </cell>
        </row>
        <row r="37">
          <cell r="AG37" t="str">
            <v>OD Maheshbhai Bhikhabhai</v>
          </cell>
          <cell r="AH37">
            <v>49580</v>
          </cell>
        </row>
        <row r="38">
          <cell r="AG38" t="str">
            <v>Patani Salim Gafarbhai</v>
          </cell>
          <cell r="AH38">
            <v>122108.57142857142</v>
          </cell>
        </row>
        <row r="39">
          <cell r="AG39" t="str">
            <v>PATHAN PARVEZBHAI</v>
          </cell>
          <cell r="AH39">
            <v>56438.521816023458</v>
          </cell>
        </row>
        <row r="40">
          <cell r="AG40" t="str">
            <v>Pravin Patil</v>
          </cell>
          <cell r="AH40">
            <v>48208.571428571428</v>
          </cell>
        </row>
        <row r="41">
          <cell r="AG41" t="str">
            <v>Pravin Thakor</v>
          </cell>
          <cell r="AH41">
            <v>81800</v>
          </cell>
        </row>
        <row r="42">
          <cell r="AG42" t="str">
            <v>RAJENDRASINH L CHAVDA</v>
          </cell>
          <cell r="AH42">
            <v>48208.571428571428</v>
          </cell>
        </row>
        <row r="43">
          <cell r="AG43" t="str">
            <v>Rajesh Kumar Misra_Delivery</v>
          </cell>
          <cell r="AH43">
            <v>47660</v>
          </cell>
        </row>
        <row r="44">
          <cell r="AG44" t="str">
            <v>Rajesh Kumar Misra_Pickup</v>
          </cell>
          <cell r="AH44">
            <v>77400</v>
          </cell>
        </row>
        <row r="45">
          <cell r="AG45" t="str">
            <v>RAKIB GULAMKADAR BLOCH</v>
          </cell>
          <cell r="AH45">
            <v>48208.571428571428</v>
          </cell>
        </row>
        <row r="46">
          <cell r="AG46" t="str">
            <v>SADHU RAM KARGWAL</v>
          </cell>
          <cell r="AH46">
            <v>114562.99325874547</v>
          </cell>
        </row>
        <row r="47">
          <cell r="AG47" t="str">
            <v>SANDEEP KUMAR</v>
          </cell>
          <cell r="AH47">
            <v>91994.665747902181</v>
          </cell>
        </row>
        <row r="48">
          <cell r="AG48" t="str">
            <v>SHEKH JENULABEDEEN BADRUDIN</v>
          </cell>
          <cell r="AH48">
            <v>64982.993258745468</v>
          </cell>
        </row>
        <row r="49">
          <cell r="AG49" t="str">
            <v>Shekh Seemabanu Mohammad</v>
          </cell>
          <cell r="AH49">
            <v>49580</v>
          </cell>
        </row>
        <row r="50">
          <cell r="AG50" t="str">
            <v>Siddhant Subhash Borse</v>
          </cell>
          <cell r="AH50">
            <v>56438.521816023458</v>
          </cell>
        </row>
        <row r="51">
          <cell r="AG51" t="str">
            <v>SURESHBHAI RAJABHAI BHARWAD</v>
          </cell>
          <cell r="AH51">
            <v>276352.95197164442</v>
          </cell>
        </row>
        <row r="52">
          <cell r="AG52" t="str">
            <v>SWAPNIL PANDEY_BP</v>
          </cell>
          <cell r="AH52">
            <v>99160</v>
          </cell>
        </row>
        <row r="53">
          <cell r="AG53" t="str">
            <v>VIKAS AGARWAL</v>
          </cell>
          <cell r="AH53">
            <v>96775.55191901089</v>
          </cell>
        </row>
        <row r="54">
          <cell r="AG54" t="str">
            <v>VIRENDRA SOLANKI</v>
          </cell>
          <cell r="AH54">
            <v>59862.317308364662</v>
          </cell>
        </row>
        <row r="55">
          <cell r="AG55" t="str">
            <v>Visharad Chauhan</v>
          </cell>
          <cell r="AH55">
            <v>59862.317308364662</v>
          </cell>
        </row>
        <row r="56">
          <cell r="AG56" t="str">
            <v>ZAINULSHA.M.DIWAN</v>
          </cell>
          <cell r="AH56">
            <v>104800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Optimizing%20Delivery%20Partner%20Profitability\2.Datasets-%20Partner%20Profitability\Cost%20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5409.670387384256" refreshedVersion="8" recordCount="66" xr:uid="{38BEB28B-637F-4917-957E-F0BE4C6CD5A1}">
  <cacheSource type="worksheet">
    <worksheetSource ref="A4:AE70" sheet="Cost Sheet" r:id="rId2"/>
  </cacheSource>
  <cacheFields count="31">
    <cacheField name="bp_id" numFmtId="0">
      <sharedItems containsSemiMixedTypes="0" containsString="0" containsNumber="1" containsInteger="1" minValue="1022" maxValue="1377"/>
    </cacheField>
    <cacheField name="bp_code" numFmtId="0">
      <sharedItems/>
    </cacheField>
    <cacheField name="branch_id" numFmtId="0">
      <sharedItems containsSemiMixedTypes="0" containsString="0" containsNumber="1" containsInteger="1" minValue="112" maxValue="125"/>
    </cacheField>
    <cacheField name="BP name" numFmtId="0">
      <sharedItems count="51">
        <s v="AGARWAL SUGANDHA AMIT"/>
        <s v="Amit Ramesh Agarwal"/>
        <s v="ASHISH SAXENA"/>
        <s v="Ashok Kumar"/>
        <s v="BELIM RIYAZUDDIN MEHBOOBBHAI"/>
        <s v="Bharat madhusing lodha"/>
        <s v="Chauhan navneet kumar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Karan Mistry_Pickup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jesh Kumar Misra_Pickup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</sharedItems>
    </cacheField>
    <cacheField name="bp_joining_date" numFmtId="0">
      <sharedItems containsSemiMixedTypes="0" containsNonDate="0" containsDate="1" containsString="0" minDate="2016-10-24T00:00:00" maxDate="2018-08-31T00:00:00"/>
    </cacheField>
    <cacheField name="vehicle_type_id" numFmtId="0">
      <sharedItems containsSemiMixedTypes="0" containsString="0" containsNumber="1" containsInteger="1" minValue="71231" maxValue="71249"/>
    </cacheField>
    <cacheField name="ownership_type" numFmtId="0">
      <sharedItems count="9">
        <s v="EMI (3 yrs)"/>
        <s v="Market (60000)"/>
        <s v="EMI (4 yrs)"/>
        <s v="Market (35000)"/>
        <s v="Owned"/>
        <s v="Market (49000)"/>
        <s v="Market (45000)"/>
        <s v="Market (52500)"/>
        <s v="Market (68000)"/>
      </sharedItems>
    </cacheField>
    <cacheField name="vehicle_purchase_year" numFmtId="0">
      <sharedItems containsSemiMixedTypes="0" containsString="0" containsNumber="1" containsInteger="1" minValue="2000" maxValue="2018"/>
    </cacheField>
    <cacheField name="Branch Name" numFmtId="0">
      <sharedItems containsNonDate="0" containsString="0" containsBlank="1" count="1">
        <m/>
      </sharedItems>
    </cacheField>
    <cacheField name="Cluster Code" numFmtId="0">
      <sharedItems containsNonDate="0" containsString="0" containsBlank="1" count="1">
        <m/>
      </sharedItems>
    </cacheField>
    <cacheField name="City" numFmtId="0">
      <sharedItems containsNonDate="0" containsString="0" containsBlank="1"/>
    </cacheField>
    <cacheField name="Vehicle Type" numFmtId="0">
      <sharedItems containsNonDate="0" containsString="0" containsBlank="1"/>
    </cacheField>
    <cacheField name="Mileage (Km/l)" numFmtId="1">
      <sharedItems containsNonDate="0" containsString="0" containsBlank="1"/>
    </cacheField>
    <cacheField name="Fuel Consumed (l)" numFmtId="1">
      <sharedItems containsNonDate="0" containsString="0" containsBlank="1"/>
    </cacheField>
    <cacheField name="Fuel Cost (Rs.)" numFmtId="3">
      <sharedItems containsNonDate="0" containsString="0" containsBlank="1"/>
    </cacheField>
    <cacheField name="Maintenance (Rs.)" numFmtId="3">
      <sharedItems containsNonDate="0" containsString="0" containsBlank="1"/>
    </cacheField>
    <cacheField name="Purchase Type" numFmtId="0">
      <sharedItems containsNonDate="0" containsString="0" containsBlank="1"/>
    </cacheField>
    <cacheField name="Ownership Info" numFmtId="1">
      <sharedItems containsNonDate="0" containsString="0" containsBlank="1"/>
    </cacheField>
    <cacheField name="EMI Duration (Years)" numFmtId="3">
      <sharedItems containsNonDate="0" containsString="0" containsBlank="1"/>
    </cacheField>
    <cacheField name="NPER (months)" numFmtId="0">
      <sharedItems containsNonDate="0" containsString="0" containsBlank="1"/>
    </cacheField>
    <cacheField name="Principal Amount (Rs.)" numFmtId="0">
      <sharedItems containsNonDate="0" containsString="0" containsBlank="1"/>
    </cacheField>
    <cacheField name="EMI End Year" numFmtId="1">
      <sharedItems containsNonDate="0" containsString="0" containsBlank="1"/>
    </cacheField>
    <cacheField name="EMI (Rs.)" numFmtId="3">
      <sharedItems containsNonDate="0" containsString="0" containsBlank="1"/>
    </cacheField>
    <cacheField name="Vehicle Capacity (tons)" numFmtId="0">
      <sharedItems containsNonDate="0" containsString="0" containsBlank="1"/>
    </cacheField>
    <cacheField name="Driver Salary (Rs.)" numFmtId="0">
      <sharedItems containsNonDate="0" containsString="0" containsBlank="1"/>
    </cacheField>
    <cacheField name="Loaders" numFmtId="0">
      <sharedItems containsNonDate="0" containsString="0" containsBlank="1"/>
    </cacheField>
    <cacheField name="Loader Salary (Rs.)" numFmtId="3">
      <sharedItems containsNonDate="0" containsString="0" containsBlank="1"/>
    </cacheField>
    <cacheField name="Manpower Cost (Rs.)" numFmtId="3">
      <sharedItems containsNonDate="0" containsString="0" containsBlank="1"/>
    </cacheField>
    <cacheField name="Price (Market Owned)" numFmtId="3">
      <sharedItems containsNonDate="0" containsString="0" containsBlank="1"/>
    </cacheField>
    <cacheField name="Vehicle Cost (Rs.)" numFmtId="3">
      <sharedItems containsNonDate="0" containsString="0" containsBlank="1"/>
    </cacheField>
    <cacheField name="Total Cost (Rs.)" numFmtId="3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1332"/>
    <s v="VAP1332"/>
    <n v="112"/>
    <x v="0"/>
    <d v="2018-08-13T00:00:00"/>
    <n v="71234"/>
    <x v="0"/>
    <n v="2018"/>
    <x v="0"/>
    <x v="0"/>
    <m/>
    <m/>
    <m/>
    <m/>
    <m/>
    <m/>
    <m/>
    <m/>
    <m/>
    <m/>
    <m/>
    <m/>
    <m/>
    <m/>
    <m/>
    <m/>
    <m/>
    <m/>
    <m/>
    <m/>
    <m/>
  </r>
  <r>
    <n v="1332"/>
    <s v="VAP1332"/>
    <n v="112"/>
    <x v="0"/>
    <d v="2018-08-13T00:00:00"/>
    <n v="71231"/>
    <x v="0"/>
    <n v="2017"/>
    <x v="0"/>
    <x v="0"/>
    <m/>
    <m/>
    <m/>
    <m/>
    <m/>
    <m/>
    <m/>
    <m/>
    <m/>
    <m/>
    <m/>
    <m/>
    <m/>
    <m/>
    <m/>
    <m/>
    <m/>
    <m/>
    <m/>
    <m/>
    <m/>
  </r>
  <r>
    <n v="1070"/>
    <s v="VAP1070"/>
    <n v="112"/>
    <x v="1"/>
    <d v="2017-06-19T00:00:00"/>
    <n v="71234"/>
    <x v="1"/>
    <n v="2006"/>
    <x v="0"/>
    <x v="0"/>
    <m/>
    <m/>
    <m/>
    <m/>
    <m/>
    <m/>
    <m/>
    <m/>
    <m/>
    <m/>
    <m/>
    <m/>
    <m/>
    <m/>
    <m/>
    <m/>
    <m/>
    <m/>
    <m/>
    <m/>
    <m/>
  </r>
  <r>
    <n v="1061"/>
    <s v="AMD1061"/>
    <n v="113"/>
    <x v="2"/>
    <d v="2017-04-28T00:00:00"/>
    <n v="71235"/>
    <x v="2"/>
    <n v="2008"/>
    <x v="0"/>
    <x v="0"/>
    <m/>
    <m/>
    <m/>
    <m/>
    <m/>
    <m/>
    <m/>
    <m/>
    <m/>
    <m/>
    <m/>
    <m/>
    <m/>
    <m/>
    <m/>
    <m/>
    <m/>
    <m/>
    <m/>
    <m/>
    <m/>
  </r>
  <r>
    <n v="1363"/>
    <s v="GNC1363"/>
    <n v="114"/>
    <x v="3"/>
    <d v="2018-08-20T00:00:00"/>
    <n v="71243"/>
    <x v="2"/>
    <n v="2013"/>
    <x v="0"/>
    <x v="0"/>
    <m/>
    <m/>
    <m/>
    <m/>
    <m/>
    <m/>
    <m/>
    <m/>
    <m/>
    <m/>
    <m/>
    <m/>
    <m/>
    <m/>
    <m/>
    <m/>
    <m/>
    <m/>
    <m/>
    <m/>
    <m/>
  </r>
  <r>
    <n v="1296"/>
    <s v="AMD1296"/>
    <n v="115"/>
    <x v="4"/>
    <d v="2018-06-28T00:00:00"/>
    <n v="71249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24"/>
    <s v="AMD1324"/>
    <n v="115"/>
    <x v="5"/>
    <d v="2018-07-19T00:00:00"/>
    <n v="71231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203"/>
    <s v="BDQ1203"/>
    <n v="116"/>
    <x v="6"/>
    <d v="2018-04-07T00:00:00"/>
    <n v="71243"/>
    <x v="3"/>
    <n v="2017"/>
    <x v="0"/>
    <x v="0"/>
    <m/>
    <m/>
    <m/>
    <m/>
    <m/>
    <m/>
    <m/>
    <m/>
    <m/>
    <m/>
    <m/>
    <m/>
    <m/>
    <m/>
    <m/>
    <m/>
    <m/>
    <m/>
    <m/>
    <m/>
    <m/>
  </r>
  <r>
    <n v="1336"/>
    <s v="JGA1336"/>
    <n v="117"/>
    <x v="7"/>
    <d v="2018-08-03T00:00:00"/>
    <n v="71231"/>
    <x v="2"/>
    <n v="2014"/>
    <x v="0"/>
    <x v="0"/>
    <m/>
    <m/>
    <m/>
    <m/>
    <m/>
    <m/>
    <m/>
    <m/>
    <m/>
    <m/>
    <m/>
    <m/>
    <m/>
    <m/>
    <m/>
    <m/>
    <m/>
    <m/>
    <m/>
    <m/>
    <m/>
  </r>
  <r>
    <n v="1107"/>
    <s v="STV1107"/>
    <n v="118"/>
    <x v="8"/>
    <d v="2017-09-26T00:00:00"/>
    <n v="71237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107"/>
    <s v="STV1107"/>
    <n v="118"/>
    <x v="8"/>
    <d v="2017-09-26T00:00:00"/>
    <n v="71234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107"/>
    <s v="STV1107"/>
    <n v="118"/>
    <x v="8"/>
    <d v="2017-09-26T00:00:00"/>
    <n v="71235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318"/>
    <s v="BDQ1318"/>
    <n v="116"/>
    <x v="9"/>
    <d v="2018-07-16T00:00:00"/>
    <n v="71231"/>
    <x v="4"/>
    <n v="2010"/>
    <x v="0"/>
    <x v="0"/>
    <m/>
    <m/>
    <m/>
    <m/>
    <m/>
    <m/>
    <m/>
    <m/>
    <m/>
    <m/>
    <m/>
    <m/>
    <m/>
    <m/>
    <m/>
    <m/>
    <m/>
    <m/>
    <m/>
    <m/>
    <m/>
  </r>
  <r>
    <n v="1057"/>
    <s v="AMD1057"/>
    <n v="119"/>
    <x v="10"/>
    <d v="2017-04-11T00:00:00"/>
    <n v="71236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057"/>
    <s v="AMD1057"/>
    <n v="119"/>
    <x v="10"/>
    <d v="2017-04-11T00:00:00"/>
    <n v="71234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275"/>
    <s v="AMD1275"/>
    <n v="120"/>
    <x v="11"/>
    <d v="2018-06-14T00:00:00"/>
    <n v="71231"/>
    <x v="2"/>
    <n v="2014"/>
    <x v="0"/>
    <x v="0"/>
    <m/>
    <m/>
    <m/>
    <m/>
    <m/>
    <m/>
    <m/>
    <m/>
    <m/>
    <m/>
    <m/>
    <m/>
    <m/>
    <m/>
    <m/>
    <m/>
    <m/>
    <m/>
    <m/>
    <m/>
    <m/>
  </r>
  <r>
    <n v="1339"/>
    <s v="VAP1339"/>
    <n v="112"/>
    <x v="12"/>
    <d v="2018-08-13T00:00:00"/>
    <n v="71231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34"/>
    <s v="RAJ1334"/>
    <n v="121"/>
    <x v="13"/>
    <d v="2018-08-11T00:00:00"/>
    <n v="71246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377"/>
    <s v="GNC1377"/>
    <n v="114"/>
    <x v="14"/>
    <d v="2018-08-20T00:00:00"/>
    <n v="71243"/>
    <x v="2"/>
    <n v="2014"/>
    <x v="0"/>
    <x v="0"/>
    <m/>
    <m/>
    <m/>
    <m/>
    <m/>
    <m/>
    <m/>
    <m/>
    <m/>
    <m/>
    <m/>
    <m/>
    <m/>
    <m/>
    <m/>
    <m/>
    <m/>
    <m/>
    <m/>
    <m/>
    <m/>
  </r>
  <r>
    <n v="1209"/>
    <s v="BVC1209"/>
    <n v="122"/>
    <x v="15"/>
    <d v="2018-04-17T00:00:00"/>
    <n v="71243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143"/>
    <s v="AMD1143"/>
    <n v="113"/>
    <x v="16"/>
    <d v="2018-01-01T00:00:00"/>
    <n v="71235"/>
    <x v="4"/>
    <n v="2002"/>
    <x v="0"/>
    <x v="0"/>
    <m/>
    <m/>
    <m/>
    <m/>
    <m/>
    <m/>
    <m/>
    <m/>
    <m/>
    <m/>
    <m/>
    <m/>
    <m/>
    <m/>
    <m/>
    <m/>
    <m/>
    <m/>
    <m/>
    <m/>
    <m/>
  </r>
  <r>
    <n v="1259"/>
    <s v="AMD1259"/>
    <n v="113"/>
    <x v="17"/>
    <d v="2018-05-31T00:00:00"/>
    <n v="71236"/>
    <x v="2"/>
    <n v="2014"/>
    <x v="0"/>
    <x v="0"/>
    <m/>
    <m/>
    <m/>
    <m/>
    <m/>
    <m/>
    <m/>
    <m/>
    <m/>
    <m/>
    <m/>
    <m/>
    <m/>
    <m/>
    <m/>
    <m/>
    <m/>
    <m/>
    <m/>
    <m/>
    <m/>
  </r>
  <r>
    <n v="1022"/>
    <s v="JGA1022"/>
    <n v="117"/>
    <x v="18"/>
    <d v="2016-10-24T00:00:00"/>
    <n v="71234"/>
    <x v="2"/>
    <n v="2015"/>
    <x v="0"/>
    <x v="0"/>
    <m/>
    <m/>
    <m/>
    <m/>
    <m/>
    <m/>
    <m/>
    <m/>
    <m/>
    <m/>
    <m/>
    <m/>
    <m/>
    <m/>
    <m/>
    <m/>
    <m/>
    <m/>
    <m/>
    <m/>
    <m/>
  </r>
  <r>
    <n v="1022"/>
    <s v="JGA1022"/>
    <n v="117"/>
    <x v="18"/>
    <d v="2016-10-24T00:00:00"/>
    <n v="71231"/>
    <x v="4"/>
    <n v="2011"/>
    <x v="0"/>
    <x v="0"/>
    <m/>
    <m/>
    <m/>
    <m/>
    <m/>
    <m/>
    <m/>
    <m/>
    <m/>
    <m/>
    <m/>
    <m/>
    <m/>
    <m/>
    <m/>
    <m/>
    <m/>
    <m/>
    <m/>
    <m/>
    <m/>
  </r>
  <r>
    <n v="1022"/>
    <s v="JGA1022"/>
    <n v="117"/>
    <x v="18"/>
    <d v="2016-10-24T00:00:00"/>
    <n v="71231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217"/>
    <s v="RAJ1217"/>
    <n v="121"/>
    <x v="19"/>
    <d v="2018-05-01T00:00:00"/>
    <n v="71243"/>
    <x v="4"/>
    <n v="2013"/>
    <x v="0"/>
    <x v="0"/>
    <m/>
    <m/>
    <m/>
    <m/>
    <m/>
    <m/>
    <m/>
    <m/>
    <m/>
    <m/>
    <m/>
    <m/>
    <m/>
    <m/>
    <m/>
    <m/>
    <m/>
    <m/>
    <m/>
    <m/>
    <m/>
  </r>
  <r>
    <n v="1223"/>
    <s v="BDQ1223"/>
    <n v="116"/>
    <x v="20"/>
    <d v="2018-04-30T00:00:00"/>
    <n v="71234"/>
    <x v="2"/>
    <n v="2016"/>
    <x v="0"/>
    <x v="0"/>
    <m/>
    <m/>
    <m/>
    <m/>
    <m/>
    <m/>
    <m/>
    <m/>
    <m/>
    <m/>
    <m/>
    <m/>
    <m/>
    <m/>
    <m/>
    <m/>
    <m/>
    <m/>
    <m/>
    <m/>
    <m/>
  </r>
  <r>
    <n v="1223"/>
    <s v="BDQ1223"/>
    <n v="116"/>
    <x v="20"/>
    <d v="2018-04-30T00:00:00"/>
    <n v="71249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223"/>
    <s v="BDQ1223"/>
    <n v="116"/>
    <x v="20"/>
    <d v="2018-04-30T00:00:00"/>
    <n v="71246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075"/>
    <s v="BDQ1075"/>
    <n v="116"/>
    <x v="21"/>
    <d v="2018-07-25T00:00:00"/>
    <n v="71231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074"/>
    <s v="BDQ1074"/>
    <n v="116"/>
    <x v="22"/>
    <d v="2017-07-03T00:00:00"/>
    <n v="71246"/>
    <x v="4"/>
    <n v="2014"/>
    <x v="0"/>
    <x v="0"/>
    <m/>
    <m/>
    <m/>
    <m/>
    <m/>
    <m/>
    <m/>
    <m/>
    <m/>
    <m/>
    <m/>
    <m/>
    <m/>
    <m/>
    <m/>
    <m/>
    <m/>
    <m/>
    <m/>
    <m/>
    <m/>
  </r>
  <r>
    <n v="1319"/>
    <s v="AMD1319"/>
    <n v="113"/>
    <x v="23"/>
    <d v="2018-07-13T00:00:00"/>
    <n v="71249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298"/>
    <s v="AKV1298"/>
    <n v="123"/>
    <x v="24"/>
    <d v="2018-06-28T00:00:00"/>
    <n v="71249"/>
    <x v="4"/>
    <n v="2014"/>
    <x v="0"/>
    <x v="0"/>
    <m/>
    <m/>
    <m/>
    <m/>
    <m/>
    <m/>
    <m/>
    <m/>
    <m/>
    <m/>
    <m/>
    <m/>
    <m/>
    <m/>
    <m/>
    <m/>
    <m/>
    <m/>
    <m/>
    <m/>
    <m/>
  </r>
  <r>
    <n v="1146"/>
    <s v="STV1146"/>
    <n v="118"/>
    <x v="25"/>
    <d v="2018-01-09T00:00:00"/>
    <n v="71234"/>
    <x v="4"/>
    <n v="2000"/>
    <x v="0"/>
    <x v="0"/>
    <m/>
    <m/>
    <m/>
    <m/>
    <m/>
    <m/>
    <m/>
    <m/>
    <m/>
    <m/>
    <m/>
    <m/>
    <m/>
    <m/>
    <m/>
    <m/>
    <m/>
    <m/>
    <m/>
    <m/>
    <m/>
  </r>
  <r>
    <n v="1146"/>
    <s v="STV1146"/>
    <n v="118"/>
    <x v="25"/>
    <d v="2018-01-09T00:00:00"/>
    <n v="71231"/>
    <x v="4"/>
    <n v="2014"/>
    <x v="0"/>
    <x v="0"/>
    <m/>
    <m/>
    <m/>
    <m/>
    <m/>
    <m/>
    <m/>
    <m/>
    <m/>
    <m/>
    <m/>
    <m/>
    <m/>
    <m/>
    <m/>
    <m/>
    <m/>
    <m/>
    <m/>
    <m/>
    <m/>
  </r>
  <r>
    <n v="1342"/>
    <s v="BDQ1342"/>
    <n v="116"/>
    <x v="26"/>
    <d v="2018-08-09T00:00:00"/>
    <n v="71249"/>
    <x v="4"/>
    <n v="2014"/>
    <x v="0"/>
    <x v="0"/>
    <m/>
    <m/>
    <m/>
    <m/>
    <m/>
    <m/>
    <m/>
    <m/>
    <m/>
    <m/>
    <m/>
    <m/>
    <m/>
    <m/>
    <m/>
    <m/>
    <m/>
    <m/>
    <m/>
    <m/>
    <m/>
  </r>
  <r>
    <n v="1317"/>
    <s v="STV1317"/>
    <n v="118"/>
    <x v="27"/>
    <d v="2018-07-12T00:00:00"/>
    <n v="71249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364"/>
    <s v="GNC1364"/>
    <n v="114"/>
    <x v="28"/>
    <d v="2018-08-30T00:00:00"/>
    <n v="71231"/>
    <x v="2"/>
    <n v="2014"/>
    <x v="0"/>
    <x v="0"/>
    <m/>
    <m/>
    <m/>
    <m/>
    <m/>
    <m/>
    <m/>
    <m/>
    <m/>
    <m/>
    <m/>
    <m/>
    <m/>
    <m/>
    <m/>
    <m/>
    <m/>
    <m/>
    <m/>
    <m/>
    <m/>
  </r>
  <r>
    <n v="1335"/>
    <s v="AMD1335"/>
    <n v="115"/>
    <x v="29"/>
    <d v="2018-08-13T00:00:00"/>
    <n v="71243"/>
    <x v="2"/>
    <n v="2010"/>
    <x v="0"/>
    <x v="0"/>
    <m/>
    <m/>
    <m/>
    <m/>
    <m/>
    <m/>
    <m/>
    <m/>
    <m/>
    <m/>
    <m/>
    <m/>
    <m/>
    <m/>
    <m/>
    <m/>
    <m/>
    <m/>
    <m/>
    <m/>
    <m/>
  </r>
  <r>
    <n v="1289"/>
    <s v="AMD1289"/>
    <n v="113"/>
    <x v="30"/>
    <d v="2018-06-28T00:00:00"/>
    <n v="71235"/>
    <x v="4"/>
    <n v="2004"/>
    <x v="0"/>
    <x v="0"/>
    <m/>
    <m/>
    <m/>
    <m/>
    <m/>
    <m/>
    <m/>
    <m/>
    <m/>
    <m/>
    <m/>
    <m/>
    <m/>
    <m/>
    <m/>
    <m/>
    <m/>
    <m/>
    <m/>
    <m/>
    <m/>
  </r>
  <r>
    <n v="1327"/>
    <s v="BDQ1327"/>
    <n v="116"/>
    <x v="31"/>
    <d v="2018-07-23T00:00:00"/>
    <n v="71249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042"/>
    <s v="RAJ1042"/>
    <n v="121"/>
    <x v="32"/>
    <d v="2017-02-04T00:00:00"/>
    <n v="71231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042"/>
    <s v="RAJ1042"/>
    <n v="121"/>
    <x v="32"/>
    <d v="2017-02-04T00:00:00"/>
    <n v="71232"/>
    <x v="5"/>
    <n v="2009"/>
    <x v="0"/>
    <x v="0"/>
    <m/>
    <m/>
    <m/>
    <m/>
    <m/>
    <m/>
    <m/>
    <m/>
    <m/>
    <m/>
    <m/>
    <m/>
    <m/>
    <m/>
    <m/>
    <m/>
    <m/>
    <m/>
    <m/>
    <m/>
    <m/>
  </r>
  <r>
    <n v="1302"/>
    <s v="AMD1302"/>
    <n v="115"/>
    <x v="33"/>
    <d v="2018-07-03T00:00:00"/>
    <n v="71231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229"/>
    <s v="STV1229"/>
    <n v="118"/>
    <x v="34"/>
    <d v="2018-05-07T00:00:00"/>
    <n v="71231"/>
    <x v="4"/>
    <n v="2015"/>
    <x v="0"/>
    <x v="0"/>
    <m/>
    <m/>
    <m/>
    <m/>
    <m/>
    <m/>
    <m/>
    <m/>
    <m/>
    <m/>
    <m/>
    <m/>
    <m/>
    <m/>
    <m/>
    <m/>
    <m/>
    <m/>
    <m/>
    <m/>
    <m/>
  </r>
  <r>
    <n v="1031"/>
    <s v="AMD1031"/>
    <n v="113"/>
    <x v="35"/>
    <d v="2016-11-11T00:00:00"/>
    <n v="71235"/>
    <x v="6"/>
    <n v="2014"/>
    <x v="0"/>
    <x v="0"/>
    <m/>
    <m/>
    <m/>
    <m/>
    <m/>
    <m/>
    <m/>
    <m/>
    <m/>
    <m/>
    <m/>
    <m/>
    <m/>
    <m/>
    <m/>
    <m/>
    <m/>
    <m/>
    <m/>
    <m/>
    <m/>
  </r>
  <r>
    <n v="1357"/>
    <s v="GNC1357"/>
    <n v="114"/>
    <x v="36"/>
    <d v="2018-08-20T00:00:00"/>
    <n v="71231"/>
    <x v="4"/>
    <n v="2012"/>
    <x v="0"/>
    <x v="0"/>
    <m/>
    <m/>
    <m/>
    <m/>
    <m/>
    <m/>
    <m/>
    <m/>
    <m/>
    <m/>
    <m/>
    <m/>
    <m/>
    <m/>
    <m/>
    <m/>
    <m/>
    <m/>
    <m/>
    <m/>
    <m/>
  </r>
  <r>
    <n v="1328"/>
    <s v="BDQ1328"/>
    <n v="116"/>
    <x v="37"/>
    <d v="2018-08-06T00:00:00"/>
    <n v="71246"/>
    <x v="4"/>
    <n v="2014"/>
    <x v="0"/>
    <x v="0"/>
    <m/>
    <m/>
    <m/>
    <m/>
    <m/>
    <m/>
    <m/>
    <m/>
    <m/>
    <m/>
    <m/>
    <m/>
    <m/>
    <m/>
    <m/>
    <m/>
    <m/>
    <m/>
    <m/>
    <m/>
    <m/>
  </r>
  <r>
    <n v="1329"/>
    <s v="BDQ1329"/>
    <n v="116"/>
    <x v="38"/>
    <d v="2018-08-06T00:00:00"/>
    <n v="71249"/>
    <x v="7"/>
    <n v="2013"/>
    <x v="0"/>
    <x v="0"/>
    <m/>
    <m/>
    <m/>
    <m/>
    <m/>
    <m/>
    <m/>
    <m/>
    <m/>
    <m/>
    <m/>
    <m/>
    <m/>
    <m/>
    <m/>
    <m/>
    <m/>
    <m/>
    <m/>
    <m/>
    <m/>
  </r>
  <r>
    <n v="1344"/>
    <s v="JND1344"/>
    <n v="124"/>
    <x v="39"/>
    <d v="2018-08-20T00:00:00"/>
    <n v="71231"/>
    <x v="4"/>
    <n v="2010"/>
    <x v="0"/>
    <x v="0"/>
    <m/>
    <m/>
    <m/>
    <m/>
    <m/>
    <m/>
    <m/>
    <m/>
    <m/>
    <m/>
    <m/>
    <m/>
    <m/>
    <m/>
    <m/>
    <m/>
    <m/>
    <m/>
    <m/>
    <m/>
    <m/>
  </r>
  <r>
    <n v="1240"/>
    <s v="MSH1240"/>
    <n v="125"/>
    <x v="40"/>
    <d v="2018-05-24T00:00:00"/>
    <n v="71243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240"/>
    <s v="MSH1240"/>
    <n v="125"/>
    <x v="40"/>
    <d v="2018-05-24T00:00:00"/>
    <n v="71243"/>
    <x v="4"/>
    <n v="2017"/>
    <x v="0"/>
    <x v="0"/>
    <m/>
    <m/>
    <m/>
    <m/>
    <m/>
    <m/>
    <m/>
    <m/>
    <m/>
    <m/>
    <m/>
    <m/>
    <m/>
    <m/>
    <m/>
    <m/>
    <m/>
    <m/>
    <m/>
    <m/>
    <m/>
  </r>
  <r>
    <n v="1237"/>
    <s v="AMD1237"/>
    <n v="113"/>
    <x v="41"/>
    <d v="2018-05-21T00:00:00"/>
    <n v="71235"/>
    <x v="2"/>
    <n v="2007"/>
    <x v="0"/>
    <x v="0"/>
    <m/>
    <m/>
    <m/>
    <m/>
    <m/>
    <m/>
    <m/>
    <m/>
    <m/>
    <m/>
    <m/>
    <m/>
    <m/>
    <m/>
    <m/>
    <m/>
    <m/>
    <m/>
    <m/>
    <m/>
    <m/>
  </r>
  <r>
    <n v="1338"/>
    <s v="AMD1338"/>
    <n v="115"/>
    <x v="42"/>
    <d v="2018-08-18T00:00:00"/>
    <n v="71243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67"/>
    <s v="BDQ1367"/>
    <n v="116"/>
    <x v="43"/>
    <d v="2018-08-21T00:00:00"/>
    <n v="71249"/>
    <x v="4"/>
    <n v="2013"/>
    <x v="0"/>
    <x v="0"/>
    <m/>
    <m/>
    <m/>
    <m/>
    <m/>
    <m/>
    <m/>
    <m/>
    <m/>
    <m/>
    <m/>
    <m/>
    <m/>
    <m/>
    <m/>
    <m/>
    <m/>
    <m/>
    <m/>
    <m/>
    <m/>
  </r>
  <r>
    <n v="1299"/>
    <s v="STV1299"/>
    <n v="118"/>
    <x v="44"/>
    <d v="2018-07-02T00:00:00"/>
    <n v="71231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30"/>
    <s v="AMD1330"/>
    <n v="115"/>
    <x v="45"/>
    <d v="2018-08-13T00:00:00"/>
    <n v="71232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330"/>
    <s v="AMD1330"/>
    <n v="115"/>
    <x v="45"/>
    <d v="2018-08-13T00:00:00"/>
    <n v="71231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30"/>
    <s v="AMD1330"/>
    <n v="115"/>
    <x v="45"/>
    <d v="2018-08-13T00:00:00"/>
    <n v="71235"/>
    <x v="2"/>
    <n v="2018"/>
    <x v="0"/>
    <x v="0"/>
    <m/>
    <m/>
    <m/>
    <m/>
    <m/>
    <m/>
    <m/>
    <m/>
    <m/>
    <m/>
    <m/>
    <m/>
    <m/>
    <m/>
    <m/>
    <m/>
    <m/>
    <m/>
    <m/>
    <m/>
    <m/>
  </r>
  <r>
    <n v="1330"/>
    <s v="AMD1330"/>
    <n v="115"/>
    <x v="45"/>
    <d v="2018-08-13T00:00:00"/>
    <n v="71243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331"/>
    <s v="AMD1331"/>
    <n v="119"/>
    <x v="46"/>
    <d v="2018-08-09T00:00:00"/>
    <n v="71243"/>
    <x v="4"/>
    <n v="2018"/>
    <x v="0"/>
    <x v="0"/>
    <m/>
    <m/>
    <m/>
    <m/>
    <m/>
    <m/>
    <m/>
    <m/>
    <m/>
    <m/>
    <m/>
    <m/>
    <m/>
    <m/>
    <m/>
    <m/>
    <m/>
    <m/>
    <m/>
    <m/>
    <m/>
  </r>
  <r>
    <n v="1331"/>
    <s v="AMD1331"/>
    <n v="119"/>
    <x v="46"/>
    <d v="2018-08-09T00:00:00"/>
    <n v="71243"/>
    <x v="4"/>
    <n v="2005"/>
    <x v="0"/>
    <x v="0"/>
    <m/>
    <m/>
    <m/>
    <m/>
    <m/>
    <m/>
    <m/>
    <m/>
    <m/>
    <m/>
    <m/>
    <m/>
    <m/>
    <m/>
    <m/>
    <m/>
    <m/>
    <m/>
    <m/>
    <m/>
    <m/>
  </r>
  <r>
    <n v="1105"/>
    <s v="VAP1105"/>
    <n v="112"/>
    <x v="47"/>
    <d v="2017-09-16T00:00:00"/>
    <n v="71238"/>
    <x v="2"/>
    <n v="2008"/>
    <x v="0"/>
    <x v="0"/>
    <m/>
    <m/>
    <m/>
    <m/>
    <m/>
    <m/>
    <m/>
    <m/>
    <m/>
    <m/>
    <m/>
    <m/>
    <m/>
    <m/>
    <m/>
    <m/>
    <m/>
    <m/>
    <m/>
    <m/>
    <m/>
  </r>
  <r>
    <n v="1104"/>
    <s v="AMD1104"/>
    <n v="120"/>
    <x v="48"/>
    <d v="2017-09-15T00:00:00"/>
    <n v="71249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171"/>
    <s v="AMD1171"/>
    <n v="120"/>
    <x v="49"/>
    <d v="2018-03-07T00:00:00"/>
    <n v="71249"/>
    <x v="2"/>
    <n v="2017"/>
    <x v="0"/>
    <x v="0"/>
    <m/>
    <m/>
    <m/>
    <m/>
    <m/>
    <m/>
    <m/>
    <m/>
    <m/>
    <m/>
    <m/>
    <m/>
    <m/>
    <m/>
    <m/>
    <m/>
    <m/>
    <m/>
    <m/>
    <m/>
    <m/>
  </r>
  <r>
    <n v="1151"/>
    <s v="BDQ1151"/>
    <n v="116"/>
    <x v="50"/>
    <d v="2018-01-20T00:00:00"/>
    <n v="71234"/>
    <x v="8"/>
    <n v="2013"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EDD84-36AC-45D5-A463-0627524AB611}" name="Cost Pivot" cacheId="1" applyNumberFormats="0" applyBorderFormats="0" applyFontFormats="0" applyPatternFormats="0" applyAlignmentFormats="0" applyWidthHeightFormats="0" dataCaption="" updatedVersion="8" compact="0" compactData="0">
  <location ref="A1:A53" firstHeaderRow="1" firstDataRow="1" firstDataCol="1"/>
  <pivotFields count="31">
    <pivotField name="bp_id" compact="0" outline="0" multipleItemSelectionAllowed="1" showAll="0"/>
    <pivotField name="bp_code" compact="0" outline="0" multipleItemSelectionAllowed="1" showAll="0"/>
    <pivotField name="branch_id" compact="0" outline="0" multipleItemSelectionAllowed="1" showAll="0"/>
    <pivotField name="BP name"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bp_joining_date" compact="0" numFmtId="164" outline="0" multipleItemSelectionAllowed="1" showAll="0"/>
    <pivotField name="vehicle_type_id" compact="0" outline="0" multipleItemSelectionAllowed="1" showAll="0"/>
    <pivotField name="ownership_type" compact="0" outline="0" multipleItemSelectionAllowed="1" showAll="0">
      <items count="10">
        <item x="0"/>
        <item x="2"/>
        <item x="3"/>
        <item x="6"/>
        <item x="5"/>
        <item x="7"/>
        <item x="1"/>
        <item x="8"/>
        <item x="4"/>
        <item t="default"/>
      </items>
    </pivotField>
    <pivotField name="vehicle_purchase_year" compact="0" outline="0" multipleItemSelectionAllowed="1" showAll="0"/>
    <pivotField name="Branch Name" compact="0" outline="0" multipleItemSelectionAllowed="1" showAll="0">
      <items count="2">
        <item x="0"/>
        <item t="default"/>
      </items>
    </pivotField>
    <pivotField name="Cluster Code" compact="0" outline="0" multipleItemSelectionAllowed="1" showAll="0">
      <items count="2">
        <item x="0"/>
        <item t="default"/>
      </items>
    </pivotField>
    <pivotField name="City" compact="0" outline="0" multipleItemSelectionAllowed="1" showAll="0"/>
    <pivotField name="Vehicle Type" compact="0" outline="0" multipleItemSelectionAllowed="1" showAll="0"/>
    <pivotField name="Mileage (Km/l)" compact="0" numFmtId="1" outline="0" multipleItemSelectionAllowed="1" showAll="0"/>
    <pivotField name="Fuel Consumed (l)" compact="0" numFmtId="1" outline="0" multipleItemSelectionAllowed="1" showAll="0"/>
    <pivotField name="Fuel Cost (Rs.)" compact="0" numFmtId="3" outline="0" multipleItemSelectionAllowed="1" showAll="0"/>
    <pivotField name="Maintenance (Rs.)" compact="0" numFmtId="3" outline="0" multipleItemSelectionAllowed="1" showAll="0"/>
    <pivotField name="Purchase Type" compact="0" outline="0" multipleItemSelectionAllowed="1" showAll="0"/>
    <pivotField name="Ownership Info" compact="0" numFmtId="1" outline="0" multipleItemSelectionAllowed="1" showAll="0"/>
    <pivotField name="EMI Duration (Years)" compact="0" numFmtId="3" outline="0" multipleItemSelectionAllowed="1" showAll="0"/>
    <pivotField name="NPER (months)" compact="0" outline="0" multipleItemSelectionAllowed="1" showAll="0"/>
    <pivotField name="Principal Amount (Rs.)" compact="0" numFmtId="3" outline="0" multipleItemSelectionAllowed="1" showAll="0"/>
    <pivotField name="EMI End Year" compact="0" numFmtId="1" outline="0" multipleItemSelectionAllowed="1" showAll="0"/>
    <pivotField name="EMI (Rs.)" compact="0" numFmtId="3" outline="0" multipleItemSelectionAllowed="1" showAll="0"/>
    <pivotField name="Vehicle Capacity (tons)" compact="0" outline="0" multipleItemSelectionAllowed="1" showAll="0"/>
    <pivotField name="Driver Salary (Rs.)" compact="0" outline="0" multipleItemSelectionAllowed="1" showAll="0"/>
    <pivotField name="Loaders" compact="0" outline="0" multipleItemSelectionAllowed="1" showAll="0"/>
    <pivotField name="Loader Salary (Rs.)" compact="0" numFmtId="3" outline="0" multipleItemSelectionAllowed="1" showAll="0"/>
    <pivotField name="Manpower Cost (Rs.)" compact="0" numFmtId="3" outline="0" multipleItemSelectionAllowed="1" showAll="0"/>
    <pivotField name="Price (Market Owned)" compact="0" numFmtId="3" outline="0" multipleItemSelectionAllowed="1" showAll="0"/>
    <pivotField name="Vehicle Cost (Rs.)" compact="0" numFmtId="3" outline="0" multipleItemSelectionAllowed="1" showAll="0"/>
    <pivotField name="Total Cost (Rs.)" compact="0" numFmtId="3" outline="0" multipleItemSelectionAllowe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formats count="8">
    <format dxfId="7">
      <pivotArea type="all" dataOnly="0" outline="0" fieldPosition="0"/>
    </format>
    <format dxfId="6">
      <pivotArea outline="0" fieldPosition="0"/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3">
      <pivotArea dataOnly="0" labelOnly="1" outline="0" fieldPosition="0">
        <references count="1">
          <reference field="3" count="1">
            <x v="13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outline="0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E6E6-FBE9-40ED-9000-D2BE35C7E358}">
  <sheetPr>
    <tabColor rgb="FFDD7E6B"/>
    <outlinePr summaryBelow="0" summaryRight="0"/>
  </sheetPr>
  <dimension ref="A1:D53"/>
  <sheetViews>
    <sheetView showGridLines="0" tabSelected="1" topLeftCell="A31" zoomScaleNormal="100" workbookViewId="0">
      <selection activeCell="B54" sqref="B54"/>
    </sheetView>
  </sheetViews>
  <sheetFormatPr defaultColWidth="12.5546875" defaultRowHeight="15.75" customHeight="1" x14ac:dyDescent="0.3"/>
  <cols>
    <col min="1" max="1" width="42.44140625" customWidth="1"/>
    <col min="2" max="2" width="11.21875" bestFit="1" customWidth="1"/>
    <col min="3" max="3" width="28.44140625" customWidth="1"/>
  </cols>
  <sheetData>
    <row r="1" spans="1:4" ht="15.75" customHeight="1" x14ac:dyDescent="0.3">
      <c r="A1" s="5" t="s">
        <v>0</v>
      </c>
      <c r="B1" s="6" t="s">
        <v>53</v>
      </c>
    </row>
    <row r="2" spans="1:4" ht="15.75" customHeight="1" x14ac:dyDescent="0.3">
      <c r="A2" s="3" t="s">
        <v>11</v>
      </c>
      <c r="B2" s="4">
        <f>VLOOKUP(A2,'[1]Cost Sheet'!$AG$6:$AH$56,2,FALSE)</f>
        <v>144541.63079074514</v>
      </c>
      <c r="D2" s="1"/>
    </row>
    <row r="3" spans="1:4" ht="15.75" customHeight="1" x14ac:dyDescent="0.3">
      <c r="A3" s="3" t="s">
        <v>4</v>
      </c>
      <c r="B3" s="4">
        <f>VLOOKUP(A3,'[1]Cost Sheet'!$AG$6:$AH$56,2,FALSE)</f>
        <v>96800</v>
      </c>
      <c r="D3" s="1"/>
    </row>
    <row r="4" spans="1:4" ht="15.75" customHeight="1" x14ac:dyDescent="0.3">
      <c r="A4" s="3" t="s">
        <v>6</v>
      </c>
      <c r="B4" s="4">
        <f>VLOOKUP(A4,'[1]Cost Sheet'!$AG$6:$AH$56,2,FALSE)</f>
        <v>91994.665747902181</v>
      </c>
      <c r="D4" s="1"/>
    </row>
    <row r="5" spans="1:4" ht="15.75" customHeight="1" x14ac:dyDescent="0.3">
      <c r="A5" s="3" t="s">
        <v>8</v>
      </c>
      <c r="B5" s="4">
        <f>VLOOKUP(A5,'[1]Cost Sheet'!$AG$6:$AH$56,2,FALSE)</f>
        <v>64982.993258745468</v>
      </c>
    </row>
    <row r="6" spans="1:4" ht="15.75" customHeight="1" x14ac:dyDescent="0.3">
      <c r="A6" s="3" t="s">
        <v>10</v>
      </c>
      <c r="B6" s="4">
        <f>VLOOKUP(A6,'[1]Cost Sheet'!$AG$6:$AH$56,2,FALSE)</f>
        <v>59862.317308364662</v>
      </c>
    </row>
    <row r="7" spans="1:4" ht="15.75" customHeight="1" x14ac:dyDescent="0.3">
      <c r="A7" s="3" t="s">
        <v>12</v>
      </c>
      <c r="B7" s="4">
        <f>VLOOKUP(A7,'[1]Cost Sheet'!$AG$6:$AH$56,2,FALSE)</f>
        <v>56438.521816023458</v>
      </c>
    </row>
    <row r="8" spans="1:4" ht="15.75" customHeight="1" x14ac:dyDescent="0.3">
      <c r="A8" s="3" t="s">
        <v>14</v>
      </c>
      <c r="B8" s="4">
        <f>VLOOKUP(A8,'[1]Cost Sheet'!$AG$6:$AH$56,2,FALSE)</f>
        <v>59900</v>
      </c>
    </row>
    <row r="9" spans="1:4" ht="15.75" customHeight="1" x14ac:dyDescent="0.3">
      <c r="A9" s="3" t="s">
        <v>16</v>
      </c>
      <c r="B9" s="4">
        <f>VLOOKUP(A9,'[1]Cost Sheet'!$AG$6:$AH$56,2,FALSE)</f>
        <v>56438.521816023458</v>
      </c>
    </row>
    <row r="10" spans="1:4" ht="15.75" customHeight="1" x14ac:dyDescent="0.3">
      <c r="A10" s="3" t="s">
        <v>18</v>
      </c>
      <c r="B10" s="4">
        <f>VLOOKUP(A10,'[1]Cost Sheet'!$AG$6:$AH$56,2,FALSE)</f>
        <v>273576.82325539086</v>
      </c>
    </row>
    <row r="11" spans="1:4" ht="15.75" customHeight="1" x14ac:dyDescent="0.3">
      <c r="A11" s="3" t="s">
        <v>20</v>
      </c>
      <c r="B11" s="4">
        <f>VLOOKUP(A11,'[1]Cost Sheet'!$AG$6:$AH$56,2,FALSE)</f>
        <v>48208.571428571428</v>
      </c>
    </row>
    <row r="12" spans="1:4" ht="15.75" customHeight="1" x14ac:dyDescent="0.3">
      <c r="A12" s="3" t="s">
        <v>22</v>
      </c>
      <c r="B12" s="4">
        <f>VLOOKUP(A12,'[1]Cost Sheet'!$AG$6:$AH$56,2,FALSE)</f>
        <v>173718.62441425069</v>
      </c>
    </row>
    <row r="13" spans="1:4" ht="15.75" customHeight="1" x14ac:dyDescent="0.3">
      <c r="A13" s="3" t="s">
        <v>24</v>
      </c>
      <c r="B13" s="4">
        <f>VLOOKUP(A13,'[1]Cost Sheet'!$AG$6:$AH$56,2,FALSE)</f>
        <v>56438.521816023458</v>
      </c>
      <c r="D13" s="2"/>
    </row>
    <row r="14" spans="1:4" ht="15.75" customHeight="1" x14ac:dyDescent="0.3">
      <c r="A14" s="3" t="s">
        <v>26</v>
      </c>
      <c r="B14" s="4">
        <f>VLOOKUP(A14,'[1]Cost Sheet'!$AG$6:$AH$56,2,FALSE)</f>
        <v>56438.521816023458</v>
      </c>
      <c r="D14" s="2"/>
    </row>
    <row r="15" spans="1:4" ht="15.75" customHeight="1" x14ac:dyDescent="0.3">
      <c r="A15" s="3" t="s">
        <v>28</v>
      </c>
      <c r="B15" s="4">
        <f>VLOOKUP(A15,'[1]Cost Sheet'!$AG$6:$AH$56,2,FALSE)</f>
        <v>47660</v>
      </c>
      <c r="D15" s="2"/>
    </row>
    <row r="16" spans="1:4" ht="15.75" customHeight="1" x14ac:dyDescent="0.3">
      <c r="A16" s="3" t="s">
        <v>30</v>
      </c>
      <c r="B16" s="4">
        <f>VLOOKUP(A16,'[1]Cost Sheet'!$AG$6:$AH$56,2,FALSE)</f>
        <v>64982.993258745468</v>
      </c>
      <c r="D16" s="2"/>
    </row>
    <row r="17" spans="1:4" ht="15.75" customHeight="1" x14ac:dyDescent="0.3">
      <c r="A17" s="3" t="s">
        <v>32</v>
      </c>
      <c r="B17" s="4">
        <f>VLOOKUP(A17,'[1]Cost Sheet'!$AG$6:$AH$56,2,FALSE)</f>
        <v>49580</v>
      </c>
      <c r="D17" s="2"/>
    </row>
    <row r="18" spans="1:4" ht="15.75" customHeight="1" x14ac:dyDescent="0.3">
      <c r="A18" s="3" t="s">
        <v>34</v>
      </c>
      <c r="B18" s="4">
        <f>VLOOKUP(A18,'[1]Cost Sheet'!$AG$6:$AH$56,2,FALSE)</f>
        <v>68337.142857142855</v>
      </c>
      <c r="D18" s="2"/>
    </row>
    <row r="19" spans="1:4" ht="15.75" customHeight="1" x14ac:dyDescent="0.3">
      <c r="A19" s="3" t="s">
        <v>36</v>
      </c>
      <c r="B19" s="4">
        <f>VLOOKUP(A19,'[1]Cost Sheet'!$AG$6:$AH$56,2,FALSE)</f>
        <v>91994.665747902181</v>
      </c>
      <c r="D19" s="2"/>
    </row>
    <row r="20" spans="1:4" ht="15.75" customHeight="1" x14ac:dyDescent="0.3">
      <c r="A20" s="3" t="s">
        <v>38</v>
      </c>
      <c r="B20" s="4">
        <f>VLOOKUP(A20,'[1]Cost Sheet'!$AG$6:$AH$56,2,FALSE)</f>
        <v>178141.10152349135</v>
      </c>
      <c r="D20" s="2"/>
    </row>
    <row r="21" spans="1:4" ht="15.75" customHeight="1" x14ac:dyDescent="0.3">
      <c r="A21" s="3" t="s">
        <v>40</v>
      </c>
      <c r="B21" s="4">
        <f>VLOOKUP(A21,'[1]Cost Sheet'!$AG$6:$AH$56,2,FALSE)</f>
        <v>49580</v>
      </c>
      <c r="D21" s="2"/>
    </row>
    <row r="22" spans="1:4" ht="15.75" customHeight="1" x14ac:dyDescent="0.3">
      <c r="A22" s="3" t="s">
        <v>42</v>
      </c>
      <c r="B22" s="4">
        <f>VLOOKUP(A22,'[1]Cost Sheet'!$AG$6:$AH$56,2,FALSE)</f>
        <v>200552.72847315401</v>
      </c>
      <c r="D22" s="2"/>
    </row>
    <row r="23" spans="1:4" ht="15.75" customHeight="1" x14ac:dyDescent="0.3">
      <c r="A23" s="3" t="s">
        <v>44</v>
      </c>
      <c r="B23" s="4">
        <f>VLOOKUP(A23,'[1]Cost Sheet'!$AG$6:$AH$56,2,FALSE)</f>
        <v>56438.521816023458</v>
      </c>
      <c r="D23" s="2"/>
    </row>
    <row r="24" spans="1:4" ht="15.75" customHeight="1" x14ac:dyDescent="0.3">
      <c r="A24" s="3" t="s">
        <v>46</v>
      </c>
      <c r="B24" s="4">
        <f>VLOOKUP(A24,'[1]Cost Sheet'!$AG$6:$AH$56,2,FALSE)</f>
        <v>47660</v>
      </c>
      <c r="D24" s="2"/>
    </row>
    <row r="25" spans="1:4" ht="15.75" customHeight="1" x14ac:dyDescent="0.3">
      <c r="A25" s="3" t="s">
        <v>48</v>
      </c>
      <c r="B25" s="4">
        <f>VLOOKUP(A25,'[1]Cost Sheet'!$AG$6:$AH$56,2,FALSE)</f>
        <v>59862.317308364662</v>
      </c>
      <c r="D25" s="2"/>
    </row>
    <row r="26" spans="1:4" ht="13.8" x14ac:dyDescent="0.3">
      <c r="A26" s="3" t="s">
        <v>50</v>
      </c>
      <c r="B26" s="4">
        <f>VLOOKUP(A26,'[1]Cost Sheet'!$AG$6:$AH$56,2,FALSE)</f>
        <v>49580</v>
      </c>
      <c r="D26" s="2"/>
    </row>
    <row r="27" spans="1:4" ht="13.8" x14ac:dyDescent="0.3">
      <c r="A27" s="3" t="s">
        <v>51</v>
      </c>
      <c r="B27" s="4">
        <f>VLOOKUP(A27,'[1]Cost Sheet'!$AG$6:$AH$56,2,FALSE)</f>
        <v>114488.57142857142</v>
      </c>
      <c r="D27" s="2"/>
    </row>
    <row r="28" spans="1:4" ht="13.8" x14ac:dyDescent="0.3">
      <c r="A28" s="3" t="s">
        <v>25</v>
      </c>
      <c r="B28" s="4">
        <f>VLOOKUP(A28,'[1]Cost Sheet'!$AG$6:$AH$56,2,FALSE)</f>
        <v>49580</v>
      </c>
      <c r="D28" s="2"/>
    </row>
    <row r="29" spans="1:4" ht="13.8" x14ac:dyDescent="0.3">
      <c r="A29" s="3" t="s">
        <v>5</v>
      </c>
      <c r="B29" s="4">
        <f>VLOOKUP(A29,'[1]Cost Sheet'!$AG$6:$AH$56,2,FALSE)</f>
        <v>49580</v>
      </c>
      <c r="D29" s="2"/>
    </row>
    <row r="30" spans="1:4" ht="13.8" x14ac:dyDescent="0.3">
      <c r="A30" s="3" t="s">
        <v>27</v>
      </c>
      <c r="B30" s="4">
        <f>VLOOKUP(A30,'[1]Cost Sheet'!$AG$6:$AH$56,2,FALSE)</f>
        <v>56438.521816023458</v>
      </c>
      <c r="D30" s="2"/>
    </row>
    <row r="31" spans="1:4" ht="13.8" x14ac:dyDescent="0.3">
      <c r="A31" s="3" t="s">
        <v>13</v>
      </c>
      <c r="B31" s="4">
        <f>VLOOKUP(A31,'[1]Cost Sheet'!$AG$6:$AH$56,2,FALSE)</f>
        <v>64982.993258745468</v>
      </c>
      <c r="D31" s="2"/>
    </row>
    <row r="32" spans="1:4" ht="13.8" x14ac:dyDescent="0.3">
      <c r="A32" s="3" t="s">
        <v>29</v>
      </c>
      <c r="B32" s="4">
        <f>VLOOKUP(A32,'[1]Cost Sheet'!$AG$6:$AH$56,2,FALSE)</f>
        <v>68337.142857142855</v>
      </c>
      <c r="D32" s="2"/>
    </row>
    <row r="33" spans="1:4" ht="13.8" x14ac:dyDescent="0.3">
      <c r="A33" s="3" t="s">
        <v>1</v>
      </c>
      <c r="B33" s="4">
        <f>VLOOKUP(A33,'[1]Cost Sheet'!$AG$6:$AH$56,2,FALSE)</f>
        <v>49580</v>
      </c>
      <c r="D33" s="2"/>
    </row>
    <row r="34" spans="1:4" ht="13.8" x14ac:dyDescent="0.3">
      <c r="A34" s="3" t="s">
        <v>31</v>
      </c>
      <c r="B34" s="4">
        <f>VLOOKUP(A34,'[1]Cost Sheet'!$AG$6:$AH$56,2,FALSE)</f>
        <v>122108.57142857142</v>
      </c>
      <c r="D34" s="2"/>
    </row>
    <row r="35" spans="1:4" ht="13.8" x14ac:dyDescent="0.3">
      <c r="A35" s="3" t="s">
        <v>15</v>
      </c>
      <c r="B35" s="4">
        <f>VLOOKUP(A35,'[1]Cost Sheet'!$AG$6:$AH$56,2,FALSE)</f>
        <v>56438.521816023458</v>
      </c>
      <c r="D35" s="2"/>
    </row>
    <row r="36" spans="1:4" ht="13.8" x14ac:dyDescent="0.3">
      <c r="A36" s="3" t="s">
        <v>33</v>
      </c>
      <c r="B36" s="4">
        <f>VLOOKUP(A36,'[1]Cost Sheet'!$AG$6:$AH$56,2,FALSE)</f>
        <v>48208.571428571428</v>
      </c>
      <c r="D36" s="2"/>
    </row>
    <row r="37" spans="1:4" ht="13.8" x14ac:dyDescent="0.3">
      <c r="A37" s="3" t="s">
        <v>7</v>
      </c>
      <c r="B37" s="4">
        <f>VLOOKUP(A37,'[1]Cost Sheet'!$AG$6:$AH$56,2,FALSE)</f>
        <v>81800</v>
      </c>
      <c r="D37" s="2"/>
    </row>
    <row r="38" spans="1:4" ht="13.8" x14ac:dyDescent="0.3">
      <c r="A38" s="3" t="s">
        <v>35</v>
      </c>
      <c r="B38" s="4">
        <f>VLOOKUP(A38,'[1]Cost Sheet'!$AG$6:$AH$56,2,FALSE)</f>
        <v>48208.571428571428</v>
      </c>
      <c r="D38" s="2"/>
    </row>
    <row r="39" spans="1:4" ht="13.8" x14ac:dyDescent="0.3">
      <c r="A39" s="3" t="s">
        <v>17</v>
      </c>
      <c r="B39" s="4">
        <f>VLOOKUP(A39,'[1]Cost Sheet'!$AG$6:$AH$56,2,FALSE)</f>
        <v>47660</v>
      </c>
      <c r="D39" s="2"/>
    </row>
    <row r="40" spans="1:4" ht="13.8" x14ac:dyDescent="0.3">
      <c r="A40" s="3" t="s">
        <v>37</v>
      </c>
      <c r="B40" s="4">
        <f>VLOOKUP(A40,'[1]Cost Sheet'!$AG$6:$AH$56,2,FALSE)</f>
        <v>77400</v>
      </c>
      <c r="D40" s="2"/>
    </row>
    <row r="41" spans="1:4" ht="13.8" x14ac:dyDescent="0.3">
      <c r="A41" s="3" t="s">
        <v>3</v>
      </c>
      <c r="B41" s="4">
        <f>VLOOKUP(A41,'[1]Cost Sheet'!$AG$6:$AH$56,2,FALSE)</f>
        <v>48208.571428571428</v>
      </c>
      <c r="D41" s="2"/>
    </row>
    <row r="42" spans="1:4" ht="13.8" x14ac:dyDescent="0.3">
      <c r="A42" s="3" t="s">
        <v>39</v>
      </c>
      <c r="B42" s="4">
        <f>VLOOKUP(A42,'[1]Cost Sheet'!$AG$6:$AH$56,2,FALSE)</f>
        <v>114562.99325874547</v>
      </c>
      <c r="D42" s="2"/>
    </row>
    <row r="43" spans="1:4" ht="13.8" x14ac:dyDescent="0.3">
      <c r="A43" s="3" t="s">
        <v>19</v>
      </c>
      <c r="B43" s="4">
        <f>VLOOKUP(A43,'[1]Cost Sheet'!$AG$6:$AH$56,2,FALSE)</f>
        <v>91994.665747902181</v>
      </c>
      <c r="D43" s="2"/>
    </row>
    <row r="44" spans="1:4" ht="13.8" x14ac:dyDescent="0.3">
      <c r="A44" s="3" t="s">
        <v>41</v>
      </c>
      <c r="B44" s="4">
        <f>VLOOKUP(A44,'[1]Cost Sheet'!$AG$6:$AH$56,2,FALSE)</f>
        <v>64982.993258745468</v>
      </c>
      <c r="D44" s="2"/>
    </row>
    <row r="45" spans="1:4" ht="13.8" x14ac:dyDescent="0.3">
      <c r="A45" s="3" t="s">
        <v>9</v>
      </c>
      <c r="B45" s="4">
        <f>VLOOKUP(A45,'[1]Cost Sheet'!$AG$6:$AH$56,2,FALSE)</f>
        <v>49580</v>
      </c>
      <c r="D45" s="2"/>
    </row>
    <row r="46" spans="1:4" ht="13.8" x14ac:dyDescent="0.3">
      <c r="A46" s="3" t="s">
        <v>43</v>
      </c>
      <c r="B46" s="4">
        <f>VLOOKUP(A46,'[1]Cost Sheet'!$AG$6:$AH$56,2,FALSE)</f>
        <v>56438.521816023458</v>
      </c>
      <c r="D46" s="2"/>
    </row>
    <row r="47" spans="1:4" ht="13.8" x14ac:dyDescent="0.3">
      <c r="A47" s="3" t="s">
        <v>21</v>
      </c>
      <c r="B47" s="4">
        <f>VLOOKUP(A47,'[1]Cost Sheet'!$AG$6:$AH$56,2,FALSE)</f>
        <v>276352.95197164442</v>
      </c>
      <c r="D47" s="2"/>
    </row>
    <row r="48" spans="1:4" ht="13.8" x14ac:dyDescent="0.3">
      <c r="A48" s="3" t="s">
        <v>45</v>
      </c>
      <c r="B48" s="4">
        <f>VLOOKUP(A48,'[1]Cost Sheet'!$AG$6:$AH$56,2,FALSE)</f>
        <v>99160</v>
      </c>
      <c r="D48" s="2"/>
    </row>
    <row r="49" spans="1:4" ht="13.8" x14ac:dyDescent="0.3">
      <c r="A49" s="3" t="s">
        <v>2</v>
      </c>
      <c r="B49" s="4">
        <f>VLOOKUP(A49,'[1]Cost Sheet'!$AG$6:$AH$56,2,FALSE)</f>
        <v>96775.55191901089</v>
      </c>
      <c r="D49" s="2"/>
    </row>
    <row r="50" spans="1:4" ht="13.8" x14ac:dyDescent="0.3">
      <c r="A50" s="3" t="s">
        <v>47</v>
      </c>
      <c r="B50" s="4">
        <f>VLOOKUP(A50,'[1]Cost Sheet'!$AG$6:$AH$56,2,FALSE)</f>
        <v>59862.317308364662</v>
      </c>
      <c r="D50" s="2"/>
    </row>
    <row r="51" spans="1:4" ht="13.8" x14ac:dyDescent="0.3">
      <c r="A51" s="3" t="s">
        <v>23</v>
      </c>
      <c r="B51" s="4">
        <f>VLOOKUP(A51,'[1]Cost Sheet'!$AG$6:$AH$56,2,FALSE)</f>
        <v>59862.317308364662</v>
      </c>
      <c r="D51" s="2"/>
    </row>
    <row r="52" spans="1:4" ht="13.8" x14ac:dyDescent="0.3">
      <c r="A52" s="3" t="s">
        <v>49</v>
      </c>
      <c r="B52" s="4">
        <f>VLOOKUP(A52,'[1]Cost Sheet'!$AG$6:$AH$56,2,FALSE)</f>
        <v>104800</v>
      </c>
      <c r="D52" s="2"/>
    </row>
    <row r="53" spans="1:4" ht="13.8" x14ac:dyDescent="0.3">
      <c r="A53" s="3" t="s">
        <v>52</v>
      </c>
      <c r="B53" s="7">
        <f>SUM(B2:B52)</f>
        <v>4261101.533932481</v>
      </c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2024-04-27T10:50:04Z</dcterms:created>
  <dcterms:modified xsi:type="dcterms:W3CDTF">2024-07-22T16:51:37Z</dcterms:modified>
</cp:coreProperties>
</file>