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endra\OneDrive\Desktop\"/>
    </mc:Choice>
  </mc:AlternateContent>
  <bookViews>
    <workbookView xWindow="0" yWindow="0" windowWidth="20490" windowHeight="7650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J30" i="1" l="1"/>
  <c r="J12" i="1"/>
  <c r="J10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8" i="1"/>
  <c r="D7" i="1"/>
  <c r="D6" i="1"/>
  <c r="D5" i="1"/>
  <c r="I12" i="1" l="1"/>
  <c r="I10" i="1"/>
  <c r="I8" i="1"/>
  <c r="J28" i="1"/>
  <c r="H14" i="1"/>
  <c r="G14" i="1"/>
  <c r="J5" i="1"/>
  <c r="G31" i="1"/>
  <c r="H31" i="1"/>
  <c r="H30" i="1"/>
  <c r="G30" i="1"/>
  <c r="H28" i="1"/>
  <c r="G28" i="1"/>
  <c r="D31" i="1"/>
  <c r="C31" i="1"/>
  <c r="B31" i="1"/>
  <c r="D10" i="1"/>
  <c r="F5" i="1" l="1"/>
  <c r="F12" i="1"/>
  <c r="H10" i="1"/>
  <c r="F10" i="1"/>
  <c r="F8" i="1"/>
  <c r="A6" i="1"/>
  <c r="C13" i="1"/>
  <c r="B13" i="1"/>
  <c r="C8" i="1"/>
  <c r="B8" i="1"/>
  <c r="B14" i="1" l="1"/>
  <c r="G5" i="1" s="1"/>
  <c r="C14" i="1"/>
  <c r="H5" i="1" s="1"/>
  <c r="H12" i="1"/>
  <c r="H8" i="1"/>
  <c r="G8" i="1"/>
  <c r="D13" i="1"/>
  <c r="D14" i="1" l="1"/>
  <c r="I5" i="1" s="1"/>
  <c r="I14" i="1" s="1"/>
  <c r="G10" i="1"/>
  <c r="G12" i="1" l="1"/>
</calcChain>
</file>

<file path=xl/comments1.xml><?xml version="1.0" encoding="utf-8"?>
<comments xmlns="http://schemas.openxmlformats.org/spreadsheetml/2006/main">
  <authors>
    <author>devendra</author>
  </authors>
  <commentList>
    <comment ref="J5" authorId="0" shapeId="0">
      <text>
        <r>
          <rPr>
            <b/>
            <sz val="9"/>
            <color indexed="81"/>
            <rFont val="Tahoma"/>
            <family val="2"/>
          </rPr>
          <t>devendra:</t>
        </r>
        <r>
          <rPr>
            <sz val="9"/>
            <color indexed="81"/>
            <rFont val="Tahoma"/>
            <family val="2"/>
          </rPr>
          <t xml:space="preserve">
TOTAL INVESTMENT
</t>
        </r>
      </text>
    </comment>
  </commentList>
</comments>
</file>

<file path=xl/sharedStrings.xml><?xml version="1.0" encoding="utf-8"?>
<sst xmlns="http://schemas.openxmlformats.org/spreadsheetml/2006/main" count="61" uniqueCount="52">
  <si>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</si>
  <si>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</si>
  <si>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</si>
  <si>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</si>
  <si>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</si>
  <si>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</si>
  <si>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</si>
  <si>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</si>
  <si>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</si>
  <si>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</si>
  <si>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[Your Company Name]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</si>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</sst>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  <numFmt numFmtId="168" formatCode="_ [$₹-4009]\ * #,##0.00_ ;_ [$₹-4009]\ * \-#,##0.00_ ;_ [$₹-4009]\ * &quot;-&quot;??_ ;_ @_ "/>
  </numFmts>
  <fonts count="2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Cambria"/>
      <family val="1"/>
      <scheme val="major"/>
    </font>
    <font>
      <sz val="11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Protection="1"/>
    <xf numFmtId="0" fontId="3" fillId="0" borderId="0" xfId="0" applyFont="1" applyProtection="1"/>
    <xf numFmtId="0" fontId="2" fillId="0" borderId="0" xfId="0" applyFont="1" applyFill="1" applyProtection="1"/>
    <xf numFmtId="0" fontId="6" fillId="3" borderId="0" xfId="0" applyFont="1" applyFill="1" applyAlignment="1" applyProtection="1">
      <alignment vertical="center"/>
    </xf>
    <xf numFmtId="0" fontId="7" fillId="3" borderId="0" xfId="0" applyFont="1" applyFill="1" applyBorder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164" fontId="2" fillId="3" borderId="0" xfId="0" applyNumberFormat="1" applyFont="1" applyFill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167" fontId="11" fillId="3" borderId="0" xfId="0" applyNumberFormat="1" applyFont="1" applyFill="1" applyBorder="1" applyAlignment="1" applyProtection="1">
      <alignment vertical="center"/>
    </xf>
    <xf numFmtId="0" fontId="8" fillId="3" borderId="0" xfId="0" applyFont="1" applyFill="1" applyAlignment="1" applyProtection="1">
      <alignment vertical="center"/>
    </xf>
    <xf numFmtId="0" fontId="5" fillId="5" borderId="1" xfId="0" applyFont="1" applyFill="1" applyBorder="1" applyAlignment="1" applyProtection="1">
      <alignment vertical="center"/>
    </xf>
    <xf numFmtId="0" fontId="5" fillId="5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vertical="center"/>
    </xf>
    <xf numFmtId="0" fontId="5" fillId="6" borderId="1" xfId="0" applyFont="1" applyFill="1" applyBorder="1" applyAlignment="1" applyProtection="1">
      <alignment horizontal="center" vertical="center" wrapText="1"/>
    </xf>
    <xf numFmtId="0" fontId="5" fillId="6" borderId="1" xfId="0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 applyProtection="1">
      <alignment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 applyProtection="1">
      <alignment horizontal="right" vertical="center"/>
    </xf>
    <xf numFmtId="167" fontId="10" fillId="11" borderId="1" xfId="0" applyNumberFormat="1" applyFont="1" applyFill="1" applyBorder="1" applyAlignment="1" applyProtection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 applyProtection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 applyProtection="1">
      <alignment vertical="center"/>
    </xf>
    <xf numFmtId="0" fontId="5" fillId="9" borderId="1" xfId="0" applyFont="1" applyFill="1" applyBorder="1" applyAlignment="1" applyProtection="1">
      <alignment horizontal="center" vertical="center" wrapText="1"/>
    </xf>
    <xf numFmtId="0" fontId="5" fillId="9" borderId="1" xfId="0" applyFont="1" applyFill="1" applyBorder="1" applyAlignment="1" applyProtection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 applyProtection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Border="1" applyAlignment="1" applyProtection="1">
      <alignment vertical="center"/>
    </xf>
    <xf numFmtId="0" fontId="15" fillId="5" borderId="1" xfId="0" applyFont="1" applyFill="1" applyBorder="1" applyAlignment="1" applyProtection="1">
      <alignment vertical="center"/>
    </xf>
    <xf numFmtId="0" fontId="2" fillId="7" borderId="5" xfId="0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 applyProtection="1">
      <alignment vertical="center"/>
    </xf>
    <xf numFmtId="0" fontId="16" fillId="10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right" vertical="center"/>
    </xf>
    <xf numFmtId="167" fontId="16" fillId="6" borderId="1" xfId="0" applyNumberFormat="1" applyFont="1" applyFill="1" applyBorder="1" applyAlignment="1" applyProtection="1">
      <alignment vertical="center"/>
    </xf>
    <xf numFmtId="0" fontId="2" fillId="7" borderId="6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 applyProtection="1">
      <alignment horizontal="center" vertical="center"/>
    </xf>
    <xf numFmtId="167" fontId="15" fillId="5" borderId="1" xfId="0" applyNumberFormat="1" applyFont="1" applyFill="1" applyBorder="1" applyAlignment="1" applyProtection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15" fillId="4" borderId="1" xfId="0" applyFont="1" applyFill="1" applyBorder="1" applyAlignment="1" applyProtection="1">
      <alignment vertical="center"/>
    </xf>
    <xf numFmtId="167" fontId="15" fillId="4" borderId="1" xfId="0" applyNumberFormat="1" applyFont="1" applyFill="1" applyBorder="1" applyAlignment="1" applyProtection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 applyProtection="1">
      <alignment horizontal="right" vertical="center"/>
    </xf>
    <xf numFmtId="167" fontId="16" fillId="9" borderId="1" xfId="0" applyNumberFormat="1" applyFont="1" applyFill="1" applyBorder="1" applyAlignment="1" applyProtection="1">
      <alignment vertical="center"/>
    </xf>
    <xf numFmtId="0" fontId="12" fillId="9" borderId="1" xfId="0" applyFont="1" applyFill="1" applyBorder="1" applyAlignment="1" applyProtection="1">
      <alignment horizontal="right" vertical="center"/>
    </xf>
    <xf numFmtId="0" fontId="17" fillId="6" borderId="6" xfId="0" applyFont="1" applyFill="1" applyBorder="1" applyAlignment="1" applyProtection="1">
      <alignment vertical="center"/>
    </xf>
    <xf numFmtId="0" fontId="17" fillId="6" borderId="6" xfId="0" applyFont="1" applyFill="1" applyBorder="1" applyAlignment="1" applyProtection="1">
      <alignment horizontal="center" vertical="center"/>
    </xf>
    <xf numFmtId="0" fontId="17" fillId="9" borderId="6" xfId="0" applyFont="1" applyFill="1" applyBorder="1" applyAlignment="1" applyProtection="1">
      <alignment vertical="center"/>
    </xf>
    <xf numFmtId="0" fontId="17" fillId="9" borderId="6" xfId="0" applyFont="1" applyFill="1" applyBorder="1" applyAlignment="1" applyProtection="1">
      <alignment horizontal="center" vertical="center"/>
    </xf>
    <xf numFmtId="0" fontId="17" fillId="10" borderId="6" xfId="0" applyFont="1" applyFill="1" applyBorder="1" applyAlignment="1" applyProtection="1">
      <alignment vertical="center"/>
    </xf>
    <xf numFmtId="0" fontId="17" fillId="10" borderId="6" xfId="0" applyFont="1" applyFill="1" applyBorder="1" applyAlignment="1" applyProtection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168" fontId="16" fillId="9" borderId="1" xfId="0" applyNumberFormat="1" applyFont="1" applyFill="1" applyBorder="1" applyAlignment="1" applyProtection="1">
      <alignment vertical="center"/>
    </xf>
    <xf numFmtId="0" fontId="19" fillId="5" borderId="1" xfId="0" applyFont="1" applyFill="1" applyBorder="1" applyAlignment="1" applyProtection="1">
      <alignment horizontal="center" vertical="center"/>
    </xf>
    <xf numFmtId="0" fontId="20" fillId="12" borderId="0" xfId="0" applyFont="1" applyFill="1" applyAlignment="1">
      <alignment vertical="center"/>
    </xf>
    <xf numFmtId="0" fontId="4" fillId="13" borderId="0" xfId="0" applyFont="1" applyFill="1" applyAlignment="1">
      <alignment vertical="center"/>
    </xf>
    <xf numFmtId="0" fontId="17" fillId="14" borderId="0" xfId="0" applyFont="1" applyFill="1" applyAlignment="1">
      <alignment vertical="center"/>
    </xf>
    <xf numFmtId="0" fontId="4" fillId="9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4" fillId="8" borderId="0" xfId="0" applyFont="1" applyFill="1" applyAlignment="1">
      <alignment vertical="center"/>
    </xf>
    <xf numFmtId="167" fontId="4" fillId="8" borderId="0" xfId="0" applyNumberFormat="1" applyFont="1" applyFill="1" applyAlignment="1">
      <alignment vertical="center"/>
    </xf>
    <xf numFmtId="167" fontId="0" fillId="8" borderId="0" xfId="0" applyNumberFormat="1" applyFill="1" applyAlignment="1">
      <alignment vertical="center"/>
    </xf>
    <xf numFmtId="167" fontId="0" fillId="0" borderId="0" xfId="0" applyNumberFormat="1"/>
    <xf numFmtId="0" fontId="7" fillId="11" borderId="2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11" borderId="4" xfId="0" applyFont="1" applyFill="1" applyBorder="1" applyAlignment="1" applyProtection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504718</xdr:colOff>
      <xdr:row>1</xdr:row>
      <xdr:rowOff>303622</xdr:rowOff>
    </xdr:from>
    <xdr:to>
      <xdr:col>21</xdr:col>
      <xdr:colOff>180868</xdr:colOff>
      <xdr:row>30</xdr:row>
      <xdr:rowOff>170272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623033" y="603285"/>
          <a:ext cx="7210532" cy="59562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>
              <a:solidFill>
                <a:srgbClr val="C00000"/>
              </a:solidFill>
            </a:rPr>
            <a:t>1.</a:t>
          </a:r>
          <a:r>
            <a:rPr lang="en-US" sz="1800" b="1"/>
            <a:t>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>
              <a:solidFill>
                <a:srgbClr val="C00000"/>
              </a:solidFill>
            </a:rPr>
            <a:t>2</a:t>
          </a:r>
          <a:r>
            <a:rPr lang="en-US" sz="1800" b="1" baseline="0"/>
            <a:t>. Find   Fiixed Cost Difference = Actual Amount - Proposed Amount</a:t>
          </a:r>
        </a:p>
        <a:p>
          <a:r>
            <a:rPr lang="en-US" sz="1800" b="1" baseline="0">
              <a:solidFill>
                <a:srgbClr val="C00000"/>
              </a:solidFill>
            </a:rPr>
            <a:t>3</a:t>
          </a:r>
          <a:r>
            <a:rPr lang="en-US" sz="1800" b="1" baseline="0"/>
            <a:t>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>
              <a:solidFill>
                <a:srgbClr val="C00000"/>
              </a:solidFill>
            </a:rPr>
            <a:t>4</a:t>
          </a:r>
          <a:r>
            <a:rPr lang="en-US" sz="1800" b="1" baseline="0"/>
            <a:t>. Find the Total investment  of Proposed Amount and Actual Amount = SUM()</a:t>
          </a:r>
        </a:p>
        <a:p>
          <a:r>
            <a:rPr lang="en-US" sz="1800" b="1" baseline="0">
              <a:solidFill>
                <a:srgbClr val="C00000"/>
              </a:solidFill>
            </a:rPr>
            <a:t>5</a:t>
          </a:r>
          <a:r>
            <a:rPr lang="en-US" sz="1800" b="1" baseline="0"/>
            <a:t>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>
              <a:solidFill>
                <a:srgbClr val="C00000"/>
              </a:solidFill>
            </a:rPr>
            <a:t>6</a:t>
          </a:r>
          <a:r>
            <a:rPr lang="en-US" sz="1800" b="1" baseline="0"/>
            <a:t>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tabSelected="1" zoomScale="89" zoomScaleNormal="89" workbookViewId="0">
      <selection activeCell="D12" sqref="D12"/>
    </sheetView>
  </sheetViews>
  <sheetFormatPr defaultRowHeight="14.25" x14ac:dyDescent="0.2"/>
  <cols>
    <col min="1" max="1" width="20.75" style="4" customWidth="1"/>
    <col min="2" max="3" width="11.25" style="4" customWidth="1"/>
    <col min="4" max="4" width="10.75" style="4" customWidth="1"/>
    <col min="5" max="5" width="1.75" style="5" customWidth="1"/>
    <col min="6" max="6" width="21.125" style="3" customWidth="1"/>
    <col min="7" max="8" width="11.25" style="3" customWidth="1"/>
    <col min="9" max="9" width="10.75" style="3" customWidth="1"/>
    <col min="10" max="10" width="9.5" bestFit="1" customWidth="1"/>
  </cols>
  <sheetData>
    <row r="1" spans="1:12" s="1" customFormat="1" ht="24.6" customHeight="1" thickTop="1" thickBot="1" x14ac:dyDescent="0.25">
      <c r="A1" s="101" t="s">
        <v>10</v>
      </c>
      <c r="B1" s="102"/>
      <c r="C1" s="102"/>
      <c r="D1" s="102"/>
      <c r="E1" s="102"/>
      <c r="F1" s="102"/>
      <c r="G1" s="102"/>
      <c r="H1" s="102"/>
      <c r="I1" s="103"/>
    </row>
    <row r="2" spans="1:12" s="2" customFormat="1" ht="27" thickTop="1" thickBot="1" x14ac:dyDescent="0.25">
      <c r="A2" s="104" t="s">
        <v>11</v>
      </c>
      <c r="B2" s="105"/>
      <c r="C2" s="105"/>
      <c r="D2" s="105"/>
      <c r="E2" s="105"/>
      <c r="F2" s="105"/>
      <c r="G2" s="105"/>
      <c r="H2" s="105"/>
      <c r="I2" s="106"/>
      <c r="L2" s="85" t="s">
        <v>50</v>
      </c>
    </row>
    <row r="3" spans="1:12" s="1" customFormat="1" ht="33" thickTop="1" thickBot="1" x14ac:dyDescent="0.25">
      <c r="A3" s="18" t="s">
        <v>12</v>
      </c>
      <c r="B3" s="19" t="s">
        <v>13</v>
      </c>
      <c r="C3" s="19" t="s">
        <v>14</v>
      </c>
      <c r="D3" s="20" t="s">
        <v>15</v>
      </c>
      <c r="E3" s="6"/>
      <c r="F3" s="13" t="s">
        <v>46</v>
      </c>
      <c r="G3" s="14" t="s">
        <v>13</v>
      </c>
      <c r="H3" s="14" t="s">
        <v>14</v>
      </c>
      <c r="I3" s="87" t="s">
        <v>15</v>
      </c>
      <c r="J3" s="88" t="s">
        <v>51</v>
      </c>
    </row>
    <row r="4" spans="1:12" s="1" customFormat="1" ht="16.5" thickTop="1" thickBot="1" x14ac:dyDescent="0.25">
      <c r="A4" s="98" t="s">
        <v>16</v>
      </c>
      <c r="B4" s="99"/>
      <c r="C4" s="99"/>
      <c r="D4" s="100"/>
      <c r="E4" s="7"/>
      <c r="F4" s="60"/>
      <c r="G4" s="60"/>
      <c r="H4" s="60"/>
      <c r="I4" s="60"/>
    </row>
    <row r="5" spans="1:12" s="2" customFormat="1" thickTop="1" thickBot="1" x14ac:dyDescent="0.25">
      <c r="A5" s="21" t="s">
        <v>18</v>
      </c>
      <c r="B5" s="22">
        <v>250000</v>
      </c>
      <c r="C5" s="22">
        <v>215000</v>
      </c>
      <c r="D5" s="23">
        <f>C5-B5</f>
        <v>-35000</v>
      </c>
      <c r="E5" s="8"/>
      <c r="F5" s="73" t="str">
        <f>A14</f>
        <v>Total Investments</v>
      </c>
      <c r="G5" s="74">
        <f t="shared" ref="G5:I5" si="0">B14</f>
        <v>600000</v>
      </c>
      <c r="H5" s="74">
        <f t="shared" si="0"/>
        <v>610000</v>
      </c>
      <c r="I5" s="74">
        <f t="shared" si="0"/>
        <v>10000</v>
      </c>
      <c r="J5" s="89">
        <f>SUM(G5:H5)</f>
        <v>1210000</v>
      </c>
    </row>
    <row r="6" spans="1:12" s="2" customFormat="1" thickTop="1" thickBot="1" x14ac:dyDescent="0.25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 t="shared" ref="D6:D8" si="1">C6-B6</f>
        <v>50000</v>
      </c>
      <c r="E6" s="8"/>
      <c r="F6" s="62"/>
      <c r="G6" s="70"/>
      <c r="H6" s="70"/>
      <c r="I6" s="70"/>
    </row>
    <row r="7" spans="1:12" s="2" customFormat="1" thickTop="1" thickBot="1" x14ac:dyDescent="0.25">
      <c r="A7" s="26" t="s">
        <v>17</v>
      </c>
      <c r="B7" s="27"/>
      <c r="C7" s="27"/>
      <c r="D7" s="23">
        <f t="shared" si="1"/>
        <v>0</v>
      </c>
      <c r="E7" s="8"/>
      <c r="F7" s="62"/>
      <c r="G7" s="70"/>
      <c r="H7" s="70"/>
      <c r="I7" s="70"/>
    </row>
    <row r="8" spans="1:12" s="2" customFormat="1" thickTop="1" thickBot="1" x14ac:dyDescent="0.25">
      <c r="A8" s="29" t="s">
        <v>1</v>
      </c>
      <c r="B8" s="30">
        <f>SUM(B4:B7)</f>
        <v>450000</v>
      </c>
      <c r="C8" s="30">
        <f>SUM(C4:C7)</f>
        <v>465000</v>
      </c>
      <c r="D8" s="23">
        <f t="shared" si="1"/>
        <v>15000</v>
      </c>
      <c r="E8" s="8"/>
      <c r="F8" s="78" t="str">
        <f>A31</f>
        <v>Total Fixed Costs</v>
      </c>
      <c r="G8" s="79">
        <f>B31</f>
        <v>230200</v>
      </c>
      <c r="H8" s="79">
        <f>C31</f>
        <v>205466</v>
      </c>
      <c r="I8" s="79">
        <f>G8-H8</f>
        <v>24734</v>
      </c>
      <c r="J8" s="92"/>
    </row>
    <row r="9" spans="1:12" s="1" customFormat="1" ht="15.6" customHeight="1" thickTop="1" thickBot="1" x14ac:dyDescent="0.25">
      <c r="A9" s="98" t="s">
        <v>2</v>
      </c>
      <c r="B9" s="99"/>
      <c r="C9" s="99"/>
      <c r="D9" s="100"/>
      <c r="E9" s="8"/>
      <c r="F9" s="61"/>
      <c r="G9" s="67"/>
      <c r="H9" s="67"/>
      <c r="I9" s="67"/>
      <c r="J9" s="84"/>
    </row>
    <row r="10" spans="1:12" s="2" customFormat="1" thickTop="1" thickBot="1" x14ac:dyDescent="0.25">
      <c r="A10" s="21" t="s">
        <v>19</v>
      </c>
      <c r="B10" s="22">
        <v>50000</v>
      </c>
      <c r="C10" s="22">
        <v>50000</v>
      </c>
      <c r="D10" s="31">
        <f>B10-C10</f>
        <v>0</v>
      </c>
      <c r="E10" s="8"/>
      <c r="F10" s="80" t="str">
        <f>F30</f>
        <v>Total Monthly Costs</v>
      </c>
      <c r="G10" s="81">
        <f>G30</f>
        <v>6683.333333333333</v>
      </c>
      <c r="H10" s="81">
        <f>H30</f>
        <v>6803.333333333333</v>
      </c>
      <c r="I10" s="81">
        <f>G10-H10</f>
        <v>-120</v>
      </c>
      <c r="J10" s="91">
        <f>G10+H10</f>
        <v>13486.666666666666</v>
      </c>
    </row>
    <row r="11" spans="1:12" s="2" customFormat="1" ht="13.5" thickTop="1" x14ac:dyDescent="0.2">
      <c r="A11" s="24" t="s">
        <v>20</v>
      </c>
      <c r="B11" s="25">
        <v>100000</v>
      </c>
      <c r="C11" s="25">
        <v>95000</v>
      </c>
      <c r="D11" s="31">
        <f>C11-B11</f>
        <v>-5000</v>
      </c>
      <c r="E11" s="8"/>
      <c r="F11" s="61"/>
      <c r="G11" s="67"/>
      <c r="H11" s="67"/>
      <c r="I11" s="67"/>
    </row>
    <row r="12" spans="1:12" s="2" customFormat="1" ht="13.5" thickBot="1" x14ac:dyDescent="0.25">
      <c r="A12" s="32" t="s">
        <v>21</v>
      </c>
      <c r="B12" s="33"/>
      <c r="C12" s="33"/>
      <c r="D12" s="28"/>
      <c r="E12" s="8"/>
      <c r="F12" s="82" t="str">
        <f>F31</f>
        <v>Total Cost (Fixed + Recurring)</v>
      </c>
      <c r="G12" s="83">
        <f>G31</f>
        <v>270300</v>
      </c>
      <c r="H12" s="83">
        <f>H31</f>
        <v>246286</v>
      </c>
      <c r="I12" s="83">
        <f>G12-H12</f>
        <v>24014</v>
      </c>
      <c r="J12" s="90">
        <f>G12+H12</f>
        <v>516586</v>
      </c>
    </row>
    <row r="13" spans="1:12" s="2" customFormat="1" thickTop="1" thickBot="1" x14ac:dyDescent="0.25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-5000</v>
      </c>
      <c r="E13" s="8"/>
      <c r="F13" s="63"/>
      <c r="G13" s="68"/>
      <c r="H13" s="68"/>
      <c r="I13" s="68"/>
    </row>
    <row r="14" spans="1:12" s="1" customFormat="1" ht="17.25" thickTop="1" thickBot="1" x14ac:dyDescent="0.25">
      <c r="A14" s="71" t="s">
        <v>22</v>
      </c>
      <c r="B14" s="72">
        <f>B8+B13</f>
        <v>600000</v>
      </c>
      <c r="C14" s="72">
        <f>C8+C13</f>
        <v>610000</v>
      </c>
      <c r="D14" s="72">
        <f>D8+D13</f>
        <v>10000</v>
      </c>
      <c r="E14" s="8"/>
      <c r="F14" s="59" t="s">
        <v>9</v>
      </c>
      <c r="G14" s="69">
        <f>G5-G10</f>
        <v>593316.66666666663</v>
      </c>
      <c r="H14" s="69">
        <f>H5-H10</f>
        <v>603196.66666666663</v>
      </c>
      <c r="I14" s="56">
        <f>I5-I10</f>
        <v>10120</v>
      </c>
    </row>
    <row r="15" spans="1:12" s="1" customFormat="1" ht="24" customHeight="1" thickTop="1" thickBot="1" x14ac:dyDescent="0.25">
      <c r="A15" s="10"/>
      <c r="B15" s="11"/>
      <c r="C15" s="11"/>
      <c r="D15" s="11"/>
      <c r="E15" s="8"/>
      <c r="F15" s="12"/>
      <c r="G15" s="8"/>
      <c r="H15" s="8"/>
      <c r="I15" s="8"/>
    </row>
    <row r="16" spans="1:12" s="1" customFormat="1" ht="33" thickTop="1" thickBot="1" x14ac:dyDescent="0.25">
      <c r="A16" s="15" t="s">
        <v>4</v>
      </c>
      <c r="B16" s="16" t="s">
        <v>13</v>
      </c>
      <c r="C16" s="16" t="s">
        <v>14</v>
      </c>
      <c r="D16" s="17" t="s">
        <v>15</v>
      </c>
      <c r="E16" s="6"/>
      <c r="F16" s="48" t="s">
        <v>45</v>
      </c>
      <c r="G16" s="49" t="s">
        <v>13</v>
      </c>
      <c r="H16" s="49" t="s">
        <v>14</v>
      </c>
      <c r="I16" s="50" t="s">
        <v>15</v>
      </c>
      <c r="J16" s="93"/>
    </row>
    <row r="17" spans="1:10" s="2" customFormat="1" thickTop="1" thickBot="1" x14ac:dyDescent="0.25">
      <c r="A17" s="52" t="s">
        <v>49</v>
      </c>
      <c r="B17" s="41">
        <v>75000</v>
      </c>
      <c r="C17" s="53">
        <v>50000</v>
      </c>
      <c r="D17" s="42">
        <f>C17-B17</f>
        <v>-25000</v>
      </c>
      <c r="E17" s="8"/>
      <c r="F17" s="51" t="s">
        <v>23</v>
      </c>
      <c r="G17" s="34">
        <v>10000</v>
      </c>
      <c r="H17" s="34">
        <v>9500</v>
      </c>
      <c r="I17" s="35">
        <f>H17-G17</f>
        <v>-500</v>
      </c>
      <c r="J17" s="94"/>
    </row>
    <row r="18" spans="1:10" s="2" customFormat="1" thickTop="1" thickBot="1" x14ac:dyDescent="0.25">
      <c r="A18" s="54" t="s">
        <v>24</v>
      </c>
      <c r="B18" s="44">
        <v>28000</v>
      </c>
      <c r="C18" s="55">
        <v>25000</v>
      </c>
      <c r="D18" s="42">
        <f t="shared" ref="D18:D30" si="2">C18-B18</f>
        <v>-3000</v>
      </c>
      <c r="E18" s="8"/>
      <c r="F18" s="36" t="s">
        <v>5</v>
      </c>
      <c r="G18" s="37">
        <v>500</v>
      </c>
      <c r="H18" s="37">
        <v>600</v>
      </c>
      <c r="I18" s="35">
        <f t="shared" ref="I18:I31" si="3">H18-G18</f>
        <v>100</v>
      </c>
      <c r="J18" s="94"/>
    </row>
    <row r="19" spans="1:10" s="2" customFormat="1" thickTop="1" thickBot="1" x14ac:dyDescent="0.25">
      <c r="A19" s="54" t="s">
        <v>25</v>
      </c>
      <c r="B19" s="44">
        <v>21000</v>
      </c>
      <c r="C19" s="55">
        <v>23000</v>
      </c>
      <c r="D19" s="42">
        <f t="shared" si="2"/>
        <v>2000</v>
      </c>
      <c r="E19" s="8"/>
      <c r="F19" s="36" t="s">
        <v>36</v>
      </c>
      <c r="G19" s="37">
        <v>600</v>
      </c>
      <c r="H19" s="37">
        <v>400</v>
      </c>
      <c r="I19" s="35">
        <f t="shared" si="3"/>
        <v>-200</v>
      </c>
      <c r="J19" s="94"/>
    </row>
    <row r="20" spans="1:10" s="2" customFormat="1" thickTop="1" thickBot="1" x14ac:dyDescent="0.25">
      <c r="A20" s="43" t="s">
        <v>26</v>
      </c>
      <c r="B20" s="44">
        <v>5000</v>
      </c>
      <c r="C20" s="55">
        <v>5200</v>
      </c>
      <c r="D20" s="42">
        <f t="shared" si="2"/>
        <v>200</v>
      </c>
      <c r="E20" s="8"/>
      <c r="F20" s="36" t="s">
        <v>37</v>
      </c>
      <c r="G20" s="37"/>
      <c r="H20" s="37">
        <v>5000</v>
      </c>
      <c r="I20" s="35">
        <f t="shared" si="3"/>
        <v>5000</v>
      </c>
      <c r="J20" s="94"/>
    </row>
    <row r="21" spans="1:10" s="2" customFormat="1" thickTop="1" thickBot="1" x14ac:dyDescent="0.25">
      <c r="A21" s="54" t="s">
        <v>27</v>
      </c>
      <c r="B21" s="44">
        <v>0</v>
      </c>
      <c r="C21" s="55">
        <v>1200</v>
      </c>
      <c r="D21" s="42">
        <f t="shared" si="2"/>
        <v>1200</v>
      </c>
      <c r="E21" s="8"/>
      <c r="F21" s="36" t="s">
        <v>38</v>
      </c>
      <c r="G21" s="37">
        <v>500</v>
      </c>
      <c r="H21" s="37">
        <v>500</v>
      </c>
      <c r="I21" s="35">
        <f t="shared" si="3"/>
        <v>0</v>
      </c>
      <c r="J21" s="94"/>
    </row>
    <row r="22" spans="1:10" s="2" customFormat="1" thickTop="1" thickBot="1" x14ac:dyDescent="0.25">
      <c r="A22" s="43" t="s">
        <v>28</v>
      </c>
      <c r="B22" s="44">
        <v>50000</v>
      </c>
      <c r="C22" s="55">
        <v>50000</v>
      </c>
      <c r="D22" s="42">
        <f t="shared" si="2"/>
        <v>0</v>
      </c>
      <c r="E22" s="8"/>
      <c r="F22" s="36" t="s">
        <v>39</v>
      </c>
      <c r="G22" s="37">
        <v>12500</v>
      </c>
      <c r="H22" s="37">
        <v>11970</v>
      </c>
      <c r="I22" s="35">
        <f t="shared" si="3"/>
        <v>-530</v>
      </c>
      <c r="J22" s="94"/>
    </row>
    <row r="23" spans="1:10" s="2" customFormat="1" thickTop="1" thickBot="1" x14ac:dyDescent="0.25">
      <c r="A23" s="43" t="s">
        <v>29</v>
      </c>
      <c r="B23" s="44">
        <v>500</v>
      </c>
      <c r="C23" s="55">
        <v>456</v>
      </c>
      <c r="D23" s="42">
        <f t="shared" si="2"/>
        <v>-44</v>
      </c>
      <c r="E23" s="8"/>
      <c r="F23" s="36" t="s">
        <v>40</v>
      </c>
      <c r="G23" s="37">
        <v>15000</v>
      </c>
      <c r="H23" s="37">
        <v>12000</v>
      </c>
      <c r="I23" s="35">
        <f t="shared" si="3"/>
        <v>-3000</v>
      </c>
      <c r="J23" s="94"/>
    </row>
    <row r="24" spans="1:10" s="2" customFormat="1" thickTop="1" thickBot="1" x14ac:dyDescent="0.25">
      <c r="A24" s="43" t="s">
        <v>30</v>
      </c>
      <c r="B24" s="44">
        <v>1200</v>
      </c>
      <c r="C24" s="55">
        <v>1110</v>
      </c>
      <c r="D24" s="42">
        <f t="shared" si="2"/>
        <v>-90</v>
      </c>
      <c r="E24" s="8"/>
      <c r="F24" s="36" t="s">
        <v>41</v>
      </c>
      <c r="G24" s="37">
        <v>200</v>
      </c>
      <c r="H24" s="37">
        <v>250</v>
      </c>
      <c r="I24" s="35">
        <f t="shared" si="3"/>
        <v>50</v>
      </c>
      <c r="J24" s="94"/>
    </row>
    <row r="25" spans="1:10" s="2" customFormat="1" thickTop="1" thickBot="1" x14ac:dyDescent="0.25">
      <c r="A25" s="43" t="s">
        <v>31</v>
      </c>
      <c r="B25" s="44">
        <v>12000</v>
      </c>
      <c r="C25" s="55">
        <v>12500</v>
      </c>
      <c r="D25" s="42">
        <f t="shared" si="2"/>
        <v>500</v>
      </c>
      <c r="E25" s="8"/>
      <c r="F25" s="36" t="s">
        <v>42</v>
      </c>
      <c r="G25" s="37">
        <v>300</v>
      </c>
      <c r="H25" s="37">
        <v>150</v>
      </c>
      <c r="I25" s="35">
        <f t="shared" si="3"/>
        <v>-150</v>
      </c>
      <c r="J25" s="94"/>
    </row>
    <row r="26" spans="1:10" s="2" customFormat="1" thickTop="1" thickBot="1" x14ac:dyDescent="0.25">
      <c r="A26" s="43" t="s">
        <v>32</v>
      </c>
      <c r="B26" s="44">
        <v>20000</v>
      </c>
      <c r="C26" s="55">
        <v>20000</v>
      </c>
      <c r="D26" s="42">
        <f t="shared" si="2"/>
        <v>0</v>
      </c>
      <c r="E26" s="8"/>
      <c r="F26" s="36" t="s">
        <v>43</v>
      </c>
      <c r="G26" s="37">
        <v>500</v>
      </c>
      <c r="H26" s="37">
        <v>450</v>
      </c>
      <c r="I26" s="35">
        <f t="shared" si="3"/>
        <v>-50</v>
      </c>
      <c r="J26" s="94"/>
    </row>
    <row r="27" spans="1:10" s="2" customFormat="1" thickTop="1" thickBot="1" x14ac:dyDescent="0.25">
      <c r="A27" s="43" t="s">
        <v>33</v>
      </c>
      <c r="B27" s="44">
        <v>15000</v>
      </c>
      <c r="C27" s="55">
        <v>15000</v>
      </c>
      <c r="D27" s="42">
        <f t="shared" si="2"/>
        <v>0</v>
      </c>
      <c r="E27" s="8"/>
      <c r="F27" s="39" t="s">
        <v>44</v>
      </c>
      <c r="G27" s="40">
        <v>0</v>
      </c>
      <c r="H27" s="40">
        <v>0</v>
      </c>
      <c r="I27" s="35">
        <f t="shared" si="3"/>
        <v>0</v>
      </c>
      <c r="J27" s="94"/>
    </row>
    <row r="28" spans="1:10" s="2" customFormat="1" thickTop="1" thickBot="1" x14ac:dyDescent="0.25">
      <c r="A28" s="54" t="s">
        <v>34</v>
      </c>
      <c r="B28" s="44">
        <v>500</v>
      </c>
      <c r="C28" s="55">
        <v>500</v>
      </c>
      <c r="D28" s="42">
        <f t="shared" si="2"/>
        <v>0</v>
      </c>
      <c r="E28" s="8"/>
      <c r="F28" s="75" t="s">
        <v>7</v>
      </c>
      <c r="G28" s="76">
        <f>SUM(G17:G27)</f>
        <v>40100</v>
      </c>
      <c r="H28" s="76">
        <f>SUM(H17:H27)</f>
        <v>40820</v>
      </c>
      <c r="I28" s="35">
        <f t="shared" si="3"/>
        <v>720</v>
      </c>
      <c r="J28" s="95">
        <f>G28+H28</f>
        <v>80920</v>
      </c>
    </row>
    <row r="29" spans="1:10" s="2" customFormat="1" thickTop="1" thickBot="1" x14ac:dyDescent="0.25">
      <c r="A29" s="54" t="s">
        <v>35</v>
      </c>
      <c r="B29" s="44">
        <v>2000</v>
      </c>
      <c r="C29" s="55">
        <v>1500</v>
      </c>
      <c r="D29" s="42">
        <f t="shared" si="2"/>
        <v>-500</v>
      </c>
      <c r="E29" s="9"/>
      <c r="F29" s="38" t="s">
        <v>47</v>
      </c>
      <c r="G29" s="57">
        <v>6</v>
      </c>
      <c r="H29" s="58">
        <v>6</v>
      </c>
      <c r="I29" s="35">
        <f t="shared" si="3"/>
        <v>0</v>
      </c>
      <c r="J29" s="94"/>
    </row>
    <row r="30" spans="1:10" s="1" customFormat="1" ht="16.5" thickTop="1" thickBot="1" x14ac:dyDescent="0.25">
      <c r="A30" s="45" t="s">
        <v>0</v>
      </c>
      <c r="B30" s="47">
        <v>0</v>
      </c>
      <c r="C30" s="46">
        <v>0</v>
      </c>
      <c r="D30" s="42">
        <f t="shared" si="2"/>
        <v>0</v>
      </c>
      <c r="E30" s="8"/>
      <c r="F30" s="77" t="s">
        <v>8</v>
      </c>
      <c r="G30" s="76">
        <f>G28/G29</f>
        <v>6683.333333333333</v>
      </c>
      <c r="H30" s="86">
        <f>H28/H29</f>
        <v>6803.333333333333</v>
      </c>
      <c r="I30" s="35">
        <f t="shared" si="3"/>
        <v>120</v>
      </c>
      <c r="J30" s="96">
        <f>SUM(G30:H30)</f>
        <v>13486.666666666666</v>
      </c>
    </row>
    <row r="31" spans="1:10" s="2" customFormat="1" ht="17.25" thickTop="1" thickBot="1" x14ac:dyDescent="0.25">
      <c r="A31" s="65" t="s">
        <v>6</v>
      </c>
      <c r="B31" s="66">
        <f>SUM(B17:B30)</f>
        <v>230200</v>
      </c>
      <c r="C31" s="66">
        <f>SUM(C17:C30)</f>
        <v>205466</v>
      </c>
      <c r="D31" s="42">
        <f t="shared" ref="D31" si="4">C31-B31</f>
        <v>-24734</v>
      </c>
      <c r="E31" s="8"/>
      <c r="F31" s="64" t="s">
        <v>48</v>
      </c>
      <c r="G31" s="56">
        <f>B31+G28</f>
        <v>270300</v>
      </c>
      <c r="H31" s="56">
        <f>C31+H28</f>
        <v>246286</v>
      </c>
      <c r="I31" s="35">
        <f t="shared" si="3"/>
        <v>-24014</v>
      </c>
      <c r="J31" s="94"/>
    </row>
    <row r="32" spans="1:10" ht="15" thickTop="1" x14ac:dyDescent="0.2"/>
    <row r="33" spans="10:10" x14ac:dyDescent="0.2">
      <c r="J33" s="97"/>
    </row>
  </sheetData>
  <mergeCells count="4">
    <mergeCell ref="A4:D4"/>
    <mergeCell ref="A9:D9"/>
    <mergeCell ref="A1:I1"/>
    <mergeCell ref="A2:I2"/>
  </mergeCells>
  <conditionalFormatting sqref="D5:D8 D10:D31 I16:I31">
    <cfRule type="expression" dxfId="1" priority="4" stopIfTrue="1">
      <formula>D5&lt;0</formula>
    </cfRule>
  </conditionalFormatting>
  <conditionalFormatting sqref="I14">
    <cfRule type="expression" dxfId="0" priority="1" stopIfTrue="1">
      <formula>I14&lt;0</formula>
    </cfRule>
  </conditionalFormatting>
  <dataValidations count="1">
    <dataValidation type="list" allowBlank="1" showInputMessage="1" showErrorMessage="1" sqref="A5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devendra</cp:lastModifiedBy>
  <dcterms:created xsi:type="dcterms:W3CDTF">2017-04-05T05:31:46Z</dcterms:created>
  <dcterms:modified xsi:type="dcterms:W3CDTF">2024-02-06T17:27:06Z</dcterms:modified>
</cp:coreProperties>
</file>