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Office work\audit Automation\audit-table\src\component\"/>
    </mc:Choice>
  </mc:AlternateContent>
  <bookViews>
    <workbookView xWindow="0" yWindow="0" windowWidth="23040" windowHeight="9252" activeTab="6"/>
  </bookViews>
  <sheets>
    <sheet name="Store Lead Flow" sheetId="1" r:id="rId1"/>
    <sheet name="Onboarded Stores" sheetId="2" r:id="rId2"/>
    <sheet name="Onboarded Chain" sheetId="3" r:id="rId3"/>
    <sheet name="# Number of Stores" sheetId="4" r:id="rId4"/>
    <sheet name="Matterport sequence" sheetId="5" r:id="rId5"/>
    <sheet name="Contact Info (Team Members)" sheetId="6" r:id="rId6"/>
    <sheet name="BRAND SHEET" sheetId="7" r:id="rId7"/>
    <sheet name="Brand Audit Sheet" sheetId="8" r:id="rId8"/>
    <sheet name="GST" sheetId="9" r:id="rId9"/>
  </sheets>
  <definedNames>
    <definedName name="Z_F966D3B5_BEED_46F1_972B_FEDCAB951DBC_.wvu.FilterData" localSheetId="0" hidden="1">'Store Lead Flow'!$P$115</definedName>
  </definedNames>
  <calcPr calcId="152511"/>
  <customWorkbookViews>
    <customWorkbookView name="Filter 1" guid="{F966D3B5-BEED-46F1-972B-FEDCAB951DBC}" maximized="1" windowWidth="0" windowHeight="0" activeSheetId="0"/>
  </customWorkbookViews>
</workbook>
</file>

<file path=xl/calcChain.xml><?xml version="1.0" encoding="utf-8"?>
<calcChain xmlns="http://schemas.openxmlformats.org/spreadsheetml/2006/main">
  <c r="F47" i="4" l="1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B2" i="4"/>
  <c r="B1" i="4"/>
  <c r="B3" i="4" s="1"/>
  <c r="K99" i="2"/>
</calcChain>
</file>

<file path=xl/comments1.xml><?xml version="1.0" encoding="utf-8"?>
<comments xmlns="http://schemas.openxmlformats.org/spreadsheetml/2006/main">
  <authors>
    <author/>
  </authors>
  <commentList>
    <comment ref="D104" authorId="0" shapeId="0">
      <text>
        <r>
          <rPr>
            <sz val="10"/>
            <color rgb="FF000000"/>
            <rFont val="Arial"/>
            <scheme val="minor"/>
          </rPr>
          <t>Ayurvedic Medicines, Herbal Cosmetics and Processed Foods and Fruit products</t>
        </r>
      </text>
    </comment>
    <comment ref="D140" authorId="0" shapeId="0">
      <text>
        <r>
          <rPr>
            <sz val="10"/>
            <color rgb="FF000000"/>
            <rFont val="Arial"/>
            <scheme val="minor"/>
          </rPr>
          <t>2 to 4 close</t>
        </r>
      </text>
    </comment>
    <comment ref="D141" authorId="0" shapeId="0">
      <text>
        <r>
          <rPr>
            <sz val="10"/>
            <color rgb="FF000000"/>
            <rFont val="Arial"/>
            <scheme val="minor"/>
          </rPr>
          <t>2 to 4 close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73" authorId="0" shapeId="0">
      <text>
        <r>
          <rPr>
            <sz val="10"/>
            <color rgb="FF000000"/>
            <rFont val="Arial"/>
            <scheme val="minor"/>
          </rPr>
          <t>Ayurvedic Medicines, Herbal Cosmetics and Processed Foods and Fruit products</t>
        </r>
      </text>
    </comment>
    <comment ref="C75" authorId="0" shapeId="0">
      <text>
        <r>
          <rPr>
            <sz val="10"/>
            <color rgb="FF000000"/>
            <rFont val="Arial"/>
            <scheme val="minor"/>
          </rPr>
          <t>2 to 5 shop close.</t>
        </r>
      </text>
    </comment>
    <comment ref="C83" authorId="0" shapeId="0">
      <text>
        <r>
          <rPr>
            <sz val="10"/>
            <color rgb="FF000000"/>
            <rFont val="Arial"/>
            <scheme val="minor"/>
          </rPr>
          <t>Owner is not app friendly. Need to send request by in-person or by call.</t>
        </r>
      </text>
    </comment>
    <comment ref="C86" authorId="0" shapeId="0">
      <text>
        <r>
          <rPr>
            <sz val="10"/>
            <color rgb="FF000000"/>
            <rFont val="Arial"/>
            <scheme val="minor"/>
          </rPr>
          <t>Owner will allow to take only two shelf spaces, counter space and kiosk space.</t>
        </r>
      </text>
    </comment>
    <comment ref="C87" authorId="0" shapeId="0">
      <text>
        <r>
          <rPr>
            <sz val="10"/>
            <color rgb="FF000000"/>
            <rFont val="Arial"/>
            <scheme val="minor"/>
          </rPr>
          <t>2 to 5 close</t>
        </r>
      </text>
    </comment>
    <comment ref="C91" authorId="0" shapeId="0">
      <text>
        <r>
          <rPr>
            <sz val="10"/>
            <color rgb="FF000000"/>
            <rFont val="Arial"/>
            <scheme val="minor"/>
          </rPr>
          <t>Owner is not app friendly. Need to send request by in-person or by call.</t>
        </r>
      </text>
    </comment>
    <comment ref="C92" authorId="0" shapeId="0">
      <text>
        <r>
          <rPr>
            <sz val="10"/>
            <color rgb="FF000000"/>
            <rFont val="Arial"/>
            <scheme val="minor"/>
          </rPr>
          <t>All day open, but do not go in-b/w 12 to 5 as owner is not available.</t>
        </r>
      </text>
    </comment>
    <comment ref="C109" authorId="0" shapeId="0">
      <text>
        <r>
          <rPr>
            <sz val="10"/>
            <color rgb="FF000000"/>
            <rFont val="Arial"/>
            <scheme val="minor"/>
          </rPr>
          <t>for matterport 2 to 5 time is given</t>
        </r>
      </text>
    </comment>
    <comment ref="C110" authorId="0" shapeId="0">
      <text>
        <r>
          <rPr>
            <sz val="10"/>
            <color rgb="FF000000"/>
            <rFont val="Arial"/>
            <scheme val="minor"/>
          </rPr>
          <t>for matterport 2 to 5 time is given</t>
        </r>
      </text>
    </comment>
    <comment ref="C112" authorId="0" shapeId="0">
      <text>
        <r>
          <rPr>
            <sz val="10"/>
            <color rgb="FF000000"/>
            <rFont val="Arial"/>
            <scheme val="minor"/>
          </rPr>
          <t>for matterport 2 to 4 time is given</t>
        </r>
      </text>
    </comment>
    <comment ref="C113" authorId="0" shapeId="0">
      <text>
        <r>
          <rPr>
            <sz val="10"/>
            <color rgb="FF000000"/>
            <rFont val="Arial"/>
            <scheme val="minor"/>
          </rPr>
          <t>for matterport 2 to 4 time is given; call before visiting.</t>
        </r>
      </text>
    </comment>
    <comment ref="C114" authorId="0" shapeId="0">
      <text>
        <r>
          <rPr>
            <sz val="10"/>
            <color rgb="FF000000"/>
            <rFont val="Arial"/>
            <scheme val="minor"/>
          </rPr>
          <t>for matterport 2 to 4 time is given</t>
        </r>
      </text>
    </comment>
    <comment ref="C117" authorId="0" shapeId="0">
      <text>
        <r>
          <rPr>
            <sz val="10"/>
            <color rgb="FF000000"/>
            <rFont val="Arial"/>
            <scheme val="minor"/>
          </rPr>
          <t>2 to 4 close</t>
        </r>
      </text>
    </comment>
    <comment ref="C118" authorId="0" shapeId="0">
      <text>
        <r>
          <rPr>
            <sz val="10"/>
            <color rgb="FF000000"/>
            <rFont val="Arial"/>
            <scheme val="minor"/>
          </rPr>
          <t>2 to 4 close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0"/>
            <color rgb="FF000000"/>
            <rFont val="Arial"/>
            <scheme val="minor"/>
          </rPr>
          <t>All day open, but do not go in-b/w 12 to 5 as owner is not available.</t>
        </r>
      </text>
    </comment>
    <comment ref="C12" authorId="0" shapeId="0">
      <text>
        <r>
          <rPr>
            <sz val="10"/>
            <color rgb="FF000000"/>
            <rFont val="Arial"/>
            <scheme val="minor"/>
          </rPr>
          <t>2 to 5 close</t>
        </r>
      </text>
    </comment>
  </commentList>
</comments>
</file>

<file path=xl/sharedStrings.xml><?xml version="1.0" encoding="utf-8"?>
<sst xmlns="http://schemas.openxmlformats.org/spreadsheetml/2006/main" count="2910" uniqueCount="1083">
  <si>
    <t>#</t>
  </si>
  <si>
    <t>Date</t>
  </si>
  <si>
    <t>Area</t>
  </si>
  <si>
    <t>Store Name</t>
  </si>
  <si>
    <t>Category</t>
  </si>
  <si>
    <t>Point of Contact</t>
  </si>
  <si>
    <t>Mobile #</t>
  </si>
  <si>
    <t>Email ID</t>
  </si>
  <si>
    <t>Onboarding Status</t>
  </si>
  <si>
    <t>Comments (Positive/Negative Feedback)</t>
  </si>
  <si>
    <t>2D Photos Status</t>
  </si>
  <si>
    <t>3D Matterport Status</t>
  </si>
  <si>
    <t>Data Entry into Platform Status</t>
  </si>
  <si>
    <t>Onboarding Channel</t>
  </si>
  <si>
    <t>Onboarding Team Member</t>
  </si>
  <si>
    <t>Phone Number</t>
  </si>
  <si>
    <t>Shivajinagar</t>
  </si>
  <si>
    <t>Manohar Paanshop</t>
  </si>
  <si>
    <t>Paanshop</t>
  </si>
  <si>
    <t>Babale Mishra</t>
  </si>
  <si>
    <t>Done</t>
  </si>
  <si>
    <t>Positive-ready to give space as required</t>
  </si>
  <si>
    <t>Pending</t>
  </si>
  <si>
    <t>Direct Onboarding</t>
  </si>
  <si>
    <t>Deepak Pardeshi / Jignesh Gandhi</t>
  </si>
  <si>
    <t>Shivaay Snacks</t>
  </si>
  <si>
    <t>Snacks center</t>
  </si>
  <si>
    <t>Munikesh Gupta</t>
  </si>
  <si>
    <t>Neha Paan Stall</t>
  </si>
  <si>
    <t>Satish Bindeshwari Yadav</t>
  </si>
  <si>
    <t>New Perfect Special Snacks Center</t>
  </si>
  <si>
    <t>Armaan Sayyad</t>
  </si>
  <si>
    <t>Abhijeet Kolhapuri Misal House</t>
  </si>
  <si>
    <t>Shivram Kashiram Pitale</t>
  </si>
  <si>
    <t>Shri Datta Krupa Raswanti Gruh &amp; Juicebar</t>
  </si>
  <si>
    <t>Juicebar</t>
  </si>
  <si>
    <t>Dattatray Babaan Chahvan</t>
  </si>
  <si>
    <t>Positive-ready to give space as required; also listed their upperside of tables for advertisement.</t>
  </si>
  <si>
    <t>Narhe</t>
  </si>
  <si>
    <t>Dwarka Pooja Bhandar &amp; General Stores</t>
  </si>
  <si>
    <t>Mart</t>
  </si>
  <si>
    <t>Sameer Gaikwad</t>
  </si>
  <si>
    <t>Positive-New shop-ready to give space as required; looking for new products</t>
  </si>
  <si>
    <t>Jignesh Gandhi</t>
  </si>
  <si>
    <t>Sairatn Medical Distributer</t>
  </si>
  <si>
    <t>Medical</t>
  </si>
  <si>
    <t>Raju Shankar Kawar</t>
  </si>
  <si>
    <t>Ruhi Vegetable and Fruit Market</t>
  </si>
  <si>
    <t>Fresh</t>
  </si>
  <si>
    <t>Akshay Shinde</t>
  </si>
  <si>
    <t>Positive-ready to give space; but requested lower costing products.</t>
  </si>
  <si>
    <t>Nakshatra Traders</t>
  </si>
  <si>
    <t>Choutharam Mangilalji Patel</t>
  </si>
  <si>
    <t>Positive- owner was not much talkative, but immediately ready to give space after hearing all info.</t>
  </si>
  <si>
    <t>Chirayu Medical</t>
  </si>
  <si>
    <t>Raju Sakpal</t>
  </si>
  <si>
    <t>Not interested</t>
  </si>
  <si>
    <t>While talking with owner, got to know he had no good experience with other product displays.</t>
  </si>
  <si>
    <t>NA</t>
  </si>
  <si>
    <t>Gurukrupa Medical</t>
  </si>
  <si>
    <t>Sachitanand</t>
  </si>
  <si>
    <t>Owner is interested but has asked to come back after a few days.</t>
  </si>
  <si>
    <t>Sidhivinayak Dairy</t>
  </si>
  <si>
    <t>Dairy</t>
  </si>
  <si>
    <t>Dnyaneshwar</t>
  </si>
  <si>
    <t>Interested</t>
  </si>
  <si>
    <t>Fresh Mart</t>
  </si>
  <si>
    <t>Positive- but it is 3 partner stores and one of the partners who met us asked to have a meeting with them altogether.</t>
  </si>
  <si>
    <t>Aashapura Supermarket</t>
  </si>
  <si>
    <t>Lalit Chouhan</t>
  </si>
  <si>
    <t>Manpa</t>
  </si>
  <si>
    <t>Amrut Provision Stores</t>
  </si>
  <si>
    <t>Nikhil Jain</t>
  </si>
  <si>
    <t>Positive-ready to give space as required; even told us to take upper side area.</t>
  </si>
  <si>
    <t>Jatin Sharma</t>
  </si>
  <si>
    <t>Sun Digital</t>
  </si>
  <si>
    <t>Stationary</t>
  </si>
  <si>
    <t>Shailesh Patel</t>
  </si>
  <si>
    <t>Krushna Medical</t>
  </si>
  <si>
    <t>Prakash Kumar</t>
  </si>
  <si>
    <t>Black Pearl</t>
  </si>
  <si>
    <t>Salon</t>
  </si>
  <si>
    <t>Prasad Pawar</t>
  </si>
  <si>
    <t>Positive-ready to give space as required; even told us he would purchase new rack for us, but requested to do online marketing for them</t>
  </si>
  <si>
    <t>Mahalaxmi Medical</t>
  </si>
  <si>
    <t>Ravi Patel</t>
  </si>
  <si>
    <t>Shree Balaji Traders</t>
  </si>
  <si>
    <t>Shravankumar</t>
  </si>
  <si>
    <t>Positive-ready to give space, but owner may only give only outside of the shop. (Their outside shop space is legal.) Depend on per month display rent to give inside space.</t>
  </si>
  <si>
    <t>Sahkarnagar</t>
  </si>
  <si>
    <t>Shivam Food Varities</t>
  </si>
  <si>
    <t>Gourmet shop</t>
  </si>
  <si>
    <t>Prakash Thakur</t>
  </si>
  <si>
    <t>Positive-ready to give space. While talking with shop owner, it seemed owner always looking for new products, and they need those products that can sell immediately.</t>
  </si>
  <si>
    <t>Jignesh Gandhi / Jatin Sharma</t>
  </si>
  <si>
    <t>Balewadi</t>
  </si>
  <si>
    <t>Kulfi House</t>
  </si>
  <si>
    <t>Cafe</t>
  </si>
  <si>
    <t>Shubham Agarwal</t>
  </si>
  <si>
    <t>Positive-ready to give space as required, and owner would suggest other shops' references once we start our product placement there.</t>
  </si>
  <si>
    <t>Pimple Saudaghar</t>
  </si>
  <si>
    <t>G Mart</t>
  </si>
  <si>
    <t>Jagdish Borana</t>
  </si>
  <si>
    <t>Kondhwa</t>
  </si>
  <si>
    <t>Shantai Medical</t>
  </si>
  <si>
    <t>Kailash Rokade</t>
  </si>
  <si>
    <t>Vivek Shelar</t>
  </si>
  <si>
    <t>Maharshi Nagar</t>
  </si>
  <si>
    <t>Shree Mahavir Stationers</t>
  </si>
  <si>
    <t>Stationery</t>
  </si>
  <si>
    <t>Santosh Katariya</t>
  </si>
  <si>
    <t>Bibvewadi</t>
  </si>
  <si>
    <t>Shree Sadguru Supermarket</t>
  </si>
  <si>
    <t>Ganesh Balu Salve</t>
  </si>
  <si>
    <t>Manajinagar</t>
  </si>
  <si>
    <t>Shree Balaji Trader</t>
  </si>
  <si>
    <t>Krishan Chaudhar</t>
  </si>
  <si>
    <t>Positive-ready to give shelves space as required; but for the counter space, it depend on costing offer product company.</t>
  </si>
  <si>
    <t>Medicine Place</t>
  </si>
  <si>
    <t>Sanjay Patil</t>
  </si>
  <si>
    <t>Yash Medical</t>
  </si>
  <si>
    <t>Yogesh Mahamun</t>
  </si>
  <si>
    <t>Shaniwar Wada</t>
  </si>
  <si>
    <t>Medicare Forever Chemist Store</t>
  </si>
  <si>
    <t>Rohit Parmar/Prashant Thakur</t>
  </si>
  <si>
    <t>Jignesh Gandhi / Jatin Sharma / Ankush</t>
  </si>
  <si>
    <t>Vijaynagar Colony</t>
  </si>
  <si>
    <t>Max Mens Parlour</t>
  </si>
  <si>
    <t>Meeraj Mukhtar Shaikh</t>
  </si>
  <si>
    <t>Positive-ready to give space as required; also ready to give other parlor references.</t>
  </si>
  <si>
    <t>Bhagwati Sales</t>
  </si>
  <si>
    <t>Sumer Seeirve</t>
  </si>
  <si>
    <t>Royal Medical</t>
  </si>
  <si>
    <t xml:space="preserve">Suresh Chaudhry </t>
  </si>
  <si>
    <t>Sudarshan Traders</t>
  </si>
  <si>
    <t>Jitendra</t>
  </si>
  <si>
    <t>Bhadarkar Road</t>
  </si>
  <si>
    <t>Ruchira Snacks</t>
  </si>
  <si>
    <t>Siddharth Maindargi</t>
  </si>
  <si>
    <t>Kaushik Gandhi/Jatin Sharma/Jignesh Gandhi</t>
  </si>
  <si>
    <t>Karve Road</t>
  </si>
  <si>
    <t>Agraj Food Processo</t>
  </si>
  <si>
    <t>Aditi Athalye</t>
  </si>
  <si>
    <t>Aranyeshwar Park</t>
  </si>
  <si>
    <t>Shri Sai Medical</t>
  </si>
  <si>
    <t>Sachin Agarwal</t>
  </si>
  <si>
    <t>Jignesh Gandhi/Nitin Musale</t>
  </si>
  <si>
    <t>Janlobh Generic Medical</t>
  </si>
  <si>
    <t>Sagar Chandrakant Nangre</t>
  </si>
  <si>
    <t>Parvati</t>
  </si>
  <si>
    <t>New Bhagyalaxmi Medical</t>
  </si>
  <si>
    <t>Amit Mundada</t>
  </si>
  <si>
    <t>Laxmi Medicine Center</t>
  </si>
  <si>
    <t>Satyanarayan Baldwa</t>
  </si>
  <si>
    <t>Positive-ready to give space as required; even owner ready to tie-up whole door rack</t>
  </si>
  <si>
    <t>Gokulnagar</t>
  </si>
  <si>
    <t>Sadguru Milk Parlour</t>
  </si>
  <si>
    <t>Atul Ramchandra Salunkhe</t>
  </si>
  <si>
    <t>Jignesh Gandhi/Vivek Shelar</t>
  </si>
  <si>
    <t>Priyanshu Raj Medical</t>
  </si>
  <si>
    <t>Shubham Indrakumar Munot</t>
  </si>
  <si>
    <t>Gopal Supermarket</t>
  </si>
  <si>
    <t>The worker was there; he listened everthing and said owner was not there.</t>
  </si>
  <si>
    <t>Ishwari Medical</t>
  </si>
  <si>
    <t>Sachin</t>
  </si>
  <si>
    <t>Owner is interested but said they would call us.</t>
  </si>
  <si>
    <t>Balajinagar</t>
  </si>
  <si>
    <t>Mahalaxmi Departmental Store</t>
  </si>
  <si>
    <t>Pramod Sharma</t>
  </si>
  <si>
    <t>Gurukrupa medical and Cosmetic</t>
  </si>
  <si>
    <t>Ajay Jagdale</t>
  </si>
  <si>
    <t>Suvidha Mini Market</t>
  </si>
  <si>
    <t>Amar S. Munot</t>
  </si>
  <si>
    <t>Shiv Generic Medicine Stores</t>
  </si>
  <si>
    <t>Ankur Amritlal Jaiswal</t>
  </si>
  <si>
    <t>Rahul Medico</t>
  </si>
  <si>
    <t>Rahul Mandleda</t>
  </si>
  <si>
    <t>Krushna Prabhu Medical Stores</t>
  </si>
  <si>
    <t>Kishor Dike</t>
  </si>
  <si>
    <t>Vishal Mohalkar</t>
  </si>
  <si>
    <t>Asked to come back again.</t>
  </si>
  <si>
    <t>Kamdar Wafers Dryfruit and Namkeens</t>
  </si>
  <si>
    <t>Food Shop</t>
  </si>
  <si>
    <t>Shashank Kaamdar (Pratiksha)</t>
  </si>
  <si>
    <t>Pratiksha(worker) was there. She asked to call owner.</t>
  </si>
  <si>
    <t>Ram Medical</t>
  </si>
  <si>
    <t>Bhupendra</t>
  </si>
  <si>
    <t>Unique Beauty</t>
  </si>
  <si>
    <t>Beauty&amp;Spa</t>
  </si>
  <si>
    <t>Megha Abhyankar</t>
  </si>
  <si>
    <t>Managinagar</t>
  </si>
  <si>
    <t>Sunrise Medical</t>
  </si>
  <si>
    <t>Prakash Prajapati</t>
  </si>
  <si>
    <t>Aundh</t>
  </si>
  <si>
    <t>Foods Corner</t>
  </si>
  <si>
    <t>Planet Medico</t>
  </si>
  <si>
    <t>Prime Gifts &amp; Stationary</t>
  </si>
  <si>
    <t>Erandwane</t>
  </si>
  <si>
    <t>New Prime Medical &amp; General Stores</t>
  </si>
  <si>
    <t>Jagdish Chaudhary</t>
  </si>
  <si>
    <t>Parkway Medico</t>
  </si>
  <si>
    <t>Owner is interested but has asked to come back.</t>
  </si>
  <si>
    <t>Parkway Super Shopee</t>
  </si>
  <si>
    <t>Dinesh Chaudhary</t>
  </si>
  <si>
    <t xml:space="preserve">Muktai Medical </t>
  </si>
  <si>
    <t>Shree Ganesh Medical</t>
  </si>
  <si>
    <t>Ganesh Pawar</t>
  </si>
  <si>
    <t>Baner</t>
  </si>
  <si>
    <t>The Protein Mart</t>
  </si>
  <si>
    <t>Nutritious Shop</t>
  </si>
  <si>
    <t>Mauli Daswant</t>
  </si>
  <si>
    <t>Clan Health Club pvt ltd</t>
  </si>
  <si>
    <t>Gym</t>
  </si>
  <si>
    <t>Kaustubh Hagawane</t>
  </si>
  <si>
    <t>Old Sangvi</t>
  </si>
  <si>
    <t>Jay Fitness Sports and Nutrition</t>
  </si>
  <si>
    <t>Pravin Patankar</t>
  </si>
  <si>
    <t>Scalar Fitness Venture LLP (Multifit)</t>
  </si>
  <si>
    <t>Bhushan Bosale</t>
  </si>
  <si>
    <t>All Team(Google Meet+inperson meeting)</t>
  </si>
  <si>
    <t>Vishrantwadi</t>
  </si>
  <si>
    <t>S K Health Club</t>
  </si>
  <si>
    <t>Ripunjay Lashkare</t>
  </si>
  <si>
    <t>Fine Foods</t>
  </si>
  <si>
    <t>Dhruv</t>
  </si>
  <si>
    <t>The Fitness Temple</t>
  </si>
  <si>
    <t>Nakul Yashwant Desai</t>
  </si>
  <si>
    <t>Gymholics Fitness &amp; Wellness Club</t>
  </si>
  <si>
    <t>Akash Langhe</t>
  </si>
  <si>
    <t>Food Junction</t>
  </si>
  <si>
    <t>Raje</t>
  </si>
  <si>
    <t>Owner said to onboard 1 store out of 6.</t>
  </si>
  <si>
    <t>Nature Basket</t>
  </si>
  <si>
    <t>Girish Bhattad</t>
  </si>
  <si>
    <t>Owner asked to send company info thru email</t>
  </si>
  <si>
    <t>Pune University Road</t>
  </si>
  <si>
    <t>EMKE Medicals</t>
  </si>
  <si>
    <t>Magesh Karwa</t>
  </si>
  <si>
    <t>emkemedicals@gmail.com</t>
  </si>
  <si>
    <t>Lifeline Pharmasy</t>
  </si>
  <si>
    <t>Randhir</t>
  </si>
  <si>
    <t>Employee said he will inform his owner.</t>
  </si>
  <si>
    <t>2 M Medico Day &amp; Night</t>
  </si>
  <si>
    <t>Sudhir</t>
  </si>
  <si>
    <t>Model Colony</t>
  </si>
  <si>
    <t>Deepali Sales</t>
  </si>
  <si>
    <t xml:space="preserve">Amit Shah	</t>
  </si>
  <si>
    <t>Rugved Enterprises</t>
  </si>
  <si>
    <t>Prashant Joshi</t>
  </si>
  <si>
    <t>Raj Medico Chemist &amp; Drugist</t>
  </si>
  <si>
    <t>Manoj Chaudhary</t>
  </si>
  <si>
    <t>Law College Road</t>
  </si>
  <si>
    <t>Amar Medical &amp; General Stores</t>
  </si>
  <si>
    <t>Positive-ready to give outside area</t>
  </si>
  <si>
    <t>New JioLife Chemist</t>
  </si>
  <si>
    <t>Kaushik</t>
  </si>
  <si>
    <t>Somwar Peth</t>
  </si>
  <si>
    <t>Anushka Medical</t>
  </si>
  <si>
    <t>Sachin Barbate</t>
  </si>
  <si>
    <t>Naresh Joshi/Nitin Musale</t>
  </si>
  <si>
    <t>Sadashiv Peth</t>
  </si>
  <si>
    <t>Shri Siddhivinayak Milk and Milk Products</t>
  </si>
  <si>
    <t>Hitesh Pai</t>
  </si>
  <si>
    <t>paihitesh8492@gmail.com</t>
  </si>
  <si>
    <t>Bajirao Road</t>
  </si>
  <si>
    <t>Sathe Brothers</t>
  </si>
  <si>
    <t>Arvind Sathe</t>
  </si>
  <si>
    <t>Warje</t>
  </si>
  <si>
    <t>Shraddha Medical &amp; Distributers</t>
  </si>
  <si>
    <t>Akshay Kadam</t>
  </si>
  <si>
    <t>Atul Medicals</t>
  </si>
  <si>
    <t>Atul Jagtap</t>
  </si>
  <si>
    <t>Mangalwar Peth</t>
  </si>
  <si>
    <t>Maya Bakery</t>
  </si>
  <si>
    <t>Bakery</t>
  </si>
  <si>
    <t>Prashant Gulge</t>
  </si>
  <si>
    <t>Deccan Gymkhana</t>
  </si>
  <si>
    <t>Madhav Foods</t>
  </si>
  <si>
    <t>Vaijayanti Apte</t>
  </si>
  <si>
    <t>Prakash Medical &amp; General Stores</t>
  </si>
  <si>
    <t xml:space="preserve">Prakash Shete	</t>
  </si>
  <si>
    <t>Positive-ready to give all shop spaces to list.</t>
  </si>
  <si>
    <t>Shaniwar Peth</t>
  </si>
  <si>
    <t>Devayani Mini Market</t>
  </si>
  <si>
    <t>Ajinkya Gogawale</t>
  </si>
  <si>
    <t>M2 Fitness</t>
  </si>
  <si>
    <t>Shoaib Pirzade</t>
  </si>
  <si>
    <t>Someshwarwadi</t>
  </si>
  <si>
    <t>Om Medical &amp; General Stores</t>
  </si>
  <si>
    <t>Rohit Shrishriman</t>
  </si>
  <si>
    <t>Tulsi Medical</t>
  </si>
  <si>
    <t xml:space="preserve">Rahul Gayke	</t>
  </si>
  <si>
    <t>SaiJyot Generic Medical &amp; General Stores</t>
  </si>
  <si>
    <t>Amruta Shinde</t>
  </si>
  <si>
    <t>Ram Medico</t>
  </si>
  <si>
    <t>Tejaram Chaudhary</t>
  </si>
  <si>
    <t>Agraj Food Processors</t>
  </si>
  <si>
    <t>Kailas Jadhav</t>
  </si>
  <si>
    <t>Metro Medico</t>
  </si>
  <si>
    <t>The owner thought it may not be from direct companies. Highlight would be sending reqursts as per what they wanted.</t>
  </si>
  <si>
    <t>Vanaz</t>
  </si>
  <si>
    <t>New Pavan Chemist</t>
  </si>
  <si>
    <t>Suresh Chaudhary</t>
  </si>
  <si>
    <t>Paud Road</t>
  </si>
  <si>
    <t>Royal Medico</t>
  </si>
  <si>
    <t xml:space="preserve">Nitesh Chaudhary	</t>
  </si>
  <si>
    <t>Mayur Colony</t>
  </si>
  <si>
    <t>World Food</t>
  </si>
  <si>
    <t xml:space="preserve">Vikas Nalge	</t>
  </si>
  <si>
    <t>Shivaji Mahraj Statue</t>
  </si>
  <si>
    <t>Pulse Medico</t>
  </si>
  <si>
    <t xml:space="preserve">Mahendra Muleva	</t>
  </si>
  <si>
    <t>Green Pharmacy</t>
  </si>
  <si>
    <t xml:space="preserve">Amit Phadke	</t>
  </si>
  <si>
    <t>Looking for new and saleble organic items;</t>
  </si>
  <si>
    <t>Mohan Chaudharry</t>
  </si>
  <si>
    <t>Nal Stop</t>
  </si>
  <si>
    <t xml:space="preserve">Indraroop Mini Market	</t>
  </si>
  <si>
    <t xml:space="preserve">Rajendra Karnavat	</t>
  </si>
  <si>
    <t>Shree Supermarket &amp; Oil Depo</t>
  </si>
  <si>
    <t xml:space="preserve">Vinod Babulal Dangi	</t>
  </si>
  <si>
    <t>Titlak Road</t>
  </si>
  <si>
    <t>Arihant Medicals</t>
  </si>
  <si>
    <t>Vinit Lodha</t>
  </si>
  <si>
    <t>Greenline Pharmacy &amp; Supermarket</t>
  </si>
  <si>
    <t>Ganesh Sathe</t>
  </si>
  <si>
    <t>Owner liked the concept.</t>
  </si>
  <si>
    <t>Tilak Road</t>
  </si>
  <si>
    <t>Vishwas Medical</t>
  </si>
  <si>
    <t>I liked your concept, but we dont allow any display or new concept in the store.</t>
  </si>
  <si>
    <t>Karvenagar</t>
  </si>
  <si>
    <t>P Y Vaidya</t>
  </si>
  <si>
    <t>Amruta Prasade</t>
  </si>
  <si>
    <t>Owner asked to start in one of the stores.</t>
  </si>
  <si>
    <t>Rupali Joshi</t>
  </si>
  <si>
    <t>Owner liked the concept and was happy.</t>
  </si>
  <si>
    <t>Daily - Cleaning Material</t>
  </si>
  <si>
    <t>Life Care Pharma</t>
  </si>
  <si>
    <t>Naresh Muleva</t>
  </si>
  <si>
    <t>D P Road</t>
  </si>
  <si>
    <t>Wellness Pharmacy</t>
  </si>
  <si>
    <t>Prakash Sirvi</t>
  </si>
  <si>
    <t>Mithai Mart</t>
  </si>
  <si>
    <t>Sweet Mart</t>
  </si>
  <si>
    <t>Hiraram Bhayal</t>
  </si>
  <si>
    <t>Kothrud</t>
  </si>
  <si>
    <t>Medico House</t>
  </si>
  <si>
    <t>Bharat Chaudhary</t>
  </si>
  <si>
    <t>Vanaz Corner</t>
  </si>
  <si>
    <t>Sudarshan Dryfruit &amp; Foods</t>
  </si>
  <si>
    <t>Surendra Solankhi</t>
  </si>
  <si>
    <t>Pratiknagar</t>
  </si>
  <si>
    <t>Shree Ram Medicals</t>
  </si>
  <si>
    <t>Mukesh Bhati</t>
  </si>
  <si>
    <t>Jayashree Foods</t>
  </si>
  <si>
    <t>The concept is good, but we dont allow any display.</t>
  </si>
  <si>
    <t>Neel Pet Care</t>
  </si>
  <si>
    <t>Pet Care</t>
  </si>
  <si>
    <t>Pavan Munot</t>
  </si>
  <si>
    <t>Owner is great to talk; gave references of others as well.</t>
  </si>
  <si>
    <t>Neel Medical</t>
  </si>
  <si>
    <t>Health Grape</t>
  </si>
  <si>
    <t>Makarand Mane</t>
  </si>
  <si>
    <t>Owner asked to have kiosk.</t>
  </si>
  <si>
    <t>Karishma Wholesale Shoppee</t>
  </si>
  <si>
    <t>Anuj Jaju</t>
  </si>
  <si>
    <t>Mithai Mall</t>
  </si>
  <si>
    <t>Bhelkenagar</t>
  </si>
  <si>
    <t>Swami Medical Stores</t>
  </si>
  <si>
    <t>Bhagwat Purohit</t>
  </si>
  <si>
    <t>Prathmesh Medical</t>
  </si>
  <si>
    <t>Shivtirth Nagar</t>
  </si>
  <si>
    <t>Radhika Medical &amp; General Stores</t>
  </si>
  <si>
    <t>Govind Chaudhary</t>
  </si>
  <si>
    <t>Dryfruit Mall</t>
  </si>
  <si>
    <t>Gourmet Shop</t>
  </si>
  <si>
    <t>Hitesh Shah</t>
  </si>
  <si>
    <t>New Kaju Dryfruit Shoppee</t>
  </si>
  <si>
    <t xml:space="preserve">Bhavesh Shah	</t>
  </si>
  <si>
    <t>Nakoda Medicals</t>
  </si>
  <si>
    <t>Vishnu Kakade</t>
  </si>
  <si>
    <t>Beesto Foods &amp; Icecreams</t>
  </si>
  <si>
    <t xml:space="preserve">Vishal Chopda	</t>
  </si>
  <si>
    <t>Mukundnagar</t>
  </si>
  <si>
    <t>Mayuresh Medicals</t>
  </si>
  <si>
    <t>Rakesh Sharma</t>
  </si>
  <si>
    <t>Maharshinagar</t>
  </si>
  <si>
    <t>Arihant Medical &amp; General Stores</t>
  </si>
  <si>
    <t>Ashish Bora</t>
  </si>
  <si>
    <t>Vardhmaan Food Shopee</t>
  </si>
  <si>
    <t>Vikram Rupanrel</t>
  </si>
  <si>
    <t>Owner liked the concept and asked for saleble items.</t>
  </si>
  <si>
    <t>Laxmi Stores</t>
  </si>
  <si>
    <t>Sanjay Oswal</t>
  </si>
  <si>
    <t>Looking for new products.</t>
  </si>
  <si>
    <t xml:space="preserve">Ambika Supermarket	</t>
  </si>
  <si>
    <t xml:space="preserve">Bhavesh Chaudhary	</t>
  </si>
  <si>
    <t>Karve Putla</t>
  </si>
  <si>
    <t>Balkrushna Pharma &amp; Surgical</t>
  </si>
  <si>
    <t>Anant Gore</t>
  </si>
  <si>
    <t>Within 10 minutes, owner ready to onboard the store.</t>
  </si>
  <si>
    <t>Dryfruit House</t>
  </si>
  <si>
    <t>Looking for uniques products.</t>
  </si>
  <si>
    <t>Med House</t>
  </si>
  <si>
    <t>Prajkta Rohan Dhumal</t>
  </si>
  <si>
    <t>Jignesh Gandhi/Naresh Joshi</t>
  </si>
  <si>
    <t>Neha Medical</t>
  </si>
  <si>
    <t>Hemant Changediya</t>
  </si>
  <si>
    <t>Adinath Medical</t>
  </si>
  <si>
    <t>Ajinkya Kale</t>
  </si>
  <si>
    <t>Dattawadi</t>
  </si>
  <si>
    <t>Apoorva Medico</t>
  </si>
  <si>
    <t>Rakesh Chaudhary</t>
  </si>
  <si>
    <t>Ashwini Medical</t>
  </si>
  <si>
    <t>Ajay Karnawat</t>
  </si>
  <si>
    <t>Amrut Dryfruit</t>
  </si>
  <si>
    <t>Sanjay Sonraj Kela</t>
  </si>
  <si>
    <t>New Bhumika Medicals</t>
  </si>
  <si>
    <t>Bhojraj Birajdaar</t>
  </si>
  <si>
    <t>Owner looking for new product items.</t>
  </si>
  <si>
    <t>New Pavan Medical</t>
  </si>
  <si>
    <t>Bholaram</t>
  </si>
  <si>
    <t>Kapil Pharma</t>
  </si>
  <si>
    <t>Kapil Sonigara</t>
  </si>
  <si>
    <t>Mukesh Super Market</t>
  </si>
  <si>
    <t>K B Chaudhary</t>
  </si>
  <si>
    <t>Looking for high margin and saleble items.</t>
  </si>
  <si>
    <t>Aundh Pharma</t>
  </si>
  <si>
    <t>Yeole Kalidas</t>
  </si>
  <si>
    <t>Google Location</t>
  </si>
  <si>
    <t>MatterPort</t>
  </si>
  <si>
    <t>https://goo.gl/maps/5hxzfDGAhA95FHVSA</t>
  </si>
  <si>
    <t>https://goo.gl/maps/ijAeCWRt7kSoJGTy6</t>
  </si>
  <si>
    <t>Vegetable</t>
  </si>
  <si>
    <t>https://goo.gl/maps/dxPbELJVZGp9WbQy7</t>
  </si>
  <si>
    <t>https://goo.gl/maps/unXacLM4dYFg55E98</t>
  </si>
  <si>
    <t>https://goo.gl/maps/GiHuzo2ePrwhoiH17</t>
  </si>
  <si>
    <t>https://goo.gl/maps/ZDxKx7DDCmHdxKwTA</t>
  </si>
  <si>
    <t>https://goo.gl/maps/gsv24KUMTcLfxz677</t>
  </si>
  <si>
    <t>https://goo.gl/maps/6DjiTX2GujF7oULv6</t>
  </si>
  <si>
    <t>https://goo.gl/maps/jP4B4j3PNkKebBQ8A</t>
  </si>
  <si>
    <t>https://goo.gl/maps/8G29c8TuqFUxcSXv6</t>
  </si>
  <si>
    <t>https://goo.gl/maps/8H5AZkawxZ3QqEYP8</t>
  </si>
  <si>
    <t>https://goo.gl/maps/nnFsKYMTBnUa5D3e9</t>
  </si>
  <si>
    <t>https://goo.gl/maps/XqphXs6ShjtJPKdF6</t>
  </si>
  <si>
    <t>https://goo.gl/maps/LyNqPWH6gHv6HoUG9</t>
  </si>
  <si>
    <t>https://goo.gl/maps/GkFmkbUtHJ4aXKpF7</t>
  </si>
  <si>
    <t>https://goo.gl/maps/v7CdUzo1F7dhJzcv6</t>
  </si>
  <si>
    <t>https://goo.gl/maps/59TniYVA6s2jPcdYA</t>
  </si>
  <si>
    <t>Kasba Peth</t>
  </si>
  <si>
    <t>https://goo.gl/maps/83iJeUYfqTk1bKHq9</t>
  </si>
  <si>
    <t>https://goo.gl/maps/fFLzDdf34tWyqMuNA</t>
  </si>
  <si>
    <t>https://goo.gl/maps/6xMSRohVPoNKVeGd7</t>
  </si>
  <si>
    <t>https://goo.gl/maps/TFvMm7YXLXVHiaND7</t>
  </si>
  <si>
    <t>Sachidanand Aaher</t>
  </si>
  <si>
    <t>https://goo.gl/maps/RSgUj6AXigTUtNgm7</t>
  </si>
  <si>
    <t>Bhandarkar Road</t>
  </si>
  <si>
    <t>https://goo.gl/maps/W1ui8rmCXmch3HiU7</t>
  </si>
  <si>
    <t>https://goo.gl/maps/ptpNFge4K6HzztWR6</t>
  </si>
  <si>
    <t>https://goo.gl/maps/KRphmpKhoZXhfp7i6</t>
  </si>
  <si>
    <t>https://www.highlight.standarde.in/stores/onboard/leads/50/media-profiles/60</t>
  </si>
  <si>
    <t>https://www.highlight.standarde.in/stores/onboard/conversions/44</t>
  </si>
  <si>
    <t>https://goo.gl/maps/oPfMtnHr5MyzPMHy9</t>
  </si>
  <si>
    <t>https://goo.gl/maps/qJQCznueDfHBQfnW9</t>
  </si>
  <si>
    <t>https://goo.gl/maps/19x6Byimr5yUAtcf7</t>
  </si>
  <si>
    <t>https://goo.gl/maps/wiSwAvUBRtUzWGwdA</t>
  </si>
  <si>
    <t>Gurukrupa Medical and Cosmetic</t>
  </si>
  <si>
    <t>https://goo.gl/maps/AkLtM5L7tVsP7KoQ9</t>
  </si>
  <si>
    <t>https://goo.gl/maps/Wo7QYWhp57ahWqzr6</t>
  </si>
  <si>
    <t>https://goo.gl/maps/NayF8ZtbAgAnrwFVA</t>
  </si>
  <si>
    <t>https://goo.gl/maps/85zW7CBGFJjybTeE8</t>
  </si>
  <si>
    <t>https://goo.gl/maps/BQ9HPrTqfnM7HzHPA</t>
  </si>
  <si>
    <t>https://goo.gl/maps/Pp46x6kcFaVyNhPT8</t>
  </si>
  <si>
    <t>Bheemram Solanki</t>
  </si>
  <si>
    <t>https://goo.gl/maps/BgNDjyqp357RHh2R6</t>
  </si>
  <si>
    <t>5A/2, Laxminarayn Nagar building, Near Shamprasad Mukharjee Udhyan,, Patwardhanbaug, Erandvane</t>
  </si>
  <si>
    <t>FV76+R4Q, Guruprasad Colony, Balaji Nagar, Pune,</t>
  </si>
  <si>
    <t>HR23+WG Pune, Maharashtra</t>
  </si>
  <si>
    <t>HQ6P+H5 Pune, Maharashtra</t>
  </si>
  <si>
    <t>HR72+5Q Pune, Maharashtra</t>
  </si>
  <si>
    <t>HV8H+VW Pune, Maharashtra</t>
  </si>
  <si>
    <t>HRC8+QV Pune, Maharashtra</t>
  </si>
  <si>
    <t>GRHM+QJ, Pune, Maharashtra, India</t>
  </si>
  <si>
    <t>GRHP+W8, Pune, Maharashtra, India</t>
  </si>
  <si>
    <t>GR7H+QH, Pune, Maharashtra, India</t>
  </si>
  <si>
    <t>HR53+6J Pune, Maharashtra</t>
  </si>
  <si>
    <t>HQ4F+H6 Pune, Maharashtra</t>
  </si>
  <si>
    <t>GVC7+X9 Pune, Maharashtra</t>
  </si>
  <si>
    <t>GV62+77 Pune, Maharashtra</t>
  </si>
  <si>
    <t>GV63+5C Pune, Maharashtra</t>
  </si>
  <si>
    <t>GVC6+V9 Pune, Maharashtra</t>
  </si>
  <si>
    <t>GR7R+XR Pune, Maharashtra</t>
  </si>
  <si>
    <t>HR65+5H Pune, Maharashtra</t>
  </si>
  <si>
    <t>GV92+33 Pune, Maharashtra</t>
  </si>
  <si>
    <t>HR25+WJ Pune, Maharashtra</t>
  </si>
  <si>
    <t>GRW3+F6 Pune, Maharashtra</t>
  </si>
  <si>
    <t>GRW3+F7, Pune, Maharashtra, India</t>
  </si>
  <si>
    <t>https://goo.gl/maps/5itGThXwWryTdvEY9</t>
  </si>
  <si>
    <t>https://goo.gl/maps/J2nmi4znW4sw2BwG8</t>
  </si>
  <si>
    <t>https://goo.gl/maps/at6QcqYAhUdG66yB9</t>
  </si>
  <si>
    <t>GR55+45 Pune, Maharashtra</t>
  </si>
  <si>
    <t>GR56+JV Pune, Maharashtra</t>
  </si>
  <si>
    <t xml:space="preserve">Vikas Nalge        </t>
  </si>
  <si>
    <t>GR48+FX Pune, Maharashtra</t>
  </si>
  <si>
    <t>GR27+MG Pune, Maharashtra</t>
  </si>
  <si>
    <t>GR49+MR Pune, Maharashtra</t>
  </si>
  <si>
    <t>Shivaji Maharaj Statue</t>
  </si>
  <si>
    <t>https://goo.gl/maps/qz2dhBTW5Rgb3m4F7</t>
  </si>
  <si>
    <t xml:space="preserve">Indraroop Mini Market        </t>
  </si>
  <si>
    <t>GR5J+9F Pune, Maharashtra</t>
  </si>
  <si>
    <t>Vinod Babulal Dangi</t>
  </si>
  <si>
    <t>GR5H+5V Pune, Maharashtra</t>
  </si>
  <si>
    <t>GR5J+78 Pune, Maharashtra</t>
  </si>
  <si>
    <t>Karve Nagar</t>
  </si>
  <si>
    <t>FRWC+JR Pune, Maharashtra</t>
  </si>
  <si>
    <t>https://goo.gl/maps/R691m9qL2acGZKni7</t>
  </si>
  <si>
    <t>https://goo.gl/maps/R421sP5EvFUNUSYX7</t>
  </si>
  <si>
    <t>GQ3W+5X Pune, Maharashtra</t>
  </si>
  <si>
    <t>GR56+MR Pune, Maharashtra</t>
  </si>
  <si>
    <t>GR2F+22 Pune, Maharashtra</t>
  </si>
  <si>
    <t>GR44+RW Pune, Maharashtra</t>
  </si>
  <si>
    <t>Pratik Nagar</t>
  </si>
  <si>
    <t>https://goo.gl/maps/6sFVP9M6enfroxNu9</t>
  </si>
  <si>
    <t>GR48+73 Pune, Maharashtra</t>
  </si>
  <si>
    <t>GR48+FX Kothrud, Pune, Maharashtra</t>
  </si>
  <si>
    <t>GR5J+5JF Pune, Maharashtra</t>
  </si>
  <si>
    <t>GQ3X+3R Pune, Maharashtra</t>
  </si>
  <si>
    <t>GR26+V9 Pune, Maharashtra</t>
  </si>
  <si>
    <t>GR65+WG Pune, Maharashtra</t>
  </si>
  <si>
    <t>https://goo.gl/maps/QnLLihJixJd1r8oT7</t>
  </si>
  <si>
    <t>https://goo.gl/maps/6Fh1YEf8Pe6HMSFW7</t>
  </si>
  <si>
    <t>https://goo.gl/maps/mWfxrVqGBibpEezT9</t>
  </si>
  <si>
    <t>Besto Foods &amp; Icecreams</t>
  </si>
  <si>
    <t xml:space="preserve">Vishal Chopda        </t>
  </si>
  <si>
    <t>https://goo.gl/maps/YBD2rTVjntSZCw2m7</t>
  </si>
  <si>
    <t>Narveer Tanaji Wadi, Shivajinagar</t>
  </si>
  <si>
    <t xml:space="preserve">Obsolete </t>
  </si>
  <si>
    <t>GRHM+VV, Pune, Maharashtra, India</t>
  </si>
  <si>
    <t>FQGX+V4 Pune, Maharashtra</t>
  </si>
  <si>
    <t>GVC9+J3C, Jawaharlal Nehru Rd, Somwar Peth, Pune, Maharashtra 411011, India</t>
  </si>
  <si>
    <t>GR5X+P8 Pune, Maharashtra</t>
  </si>
  <si>
    <t>GR56+GV2 Pune, Maharashtra</t>
  </si>
  <si>
    <t>https://goo.gl/maps/aPvZ4yitg7oTkLRNA</t>
  </si>
  <si>
    <t>https://goo.gl/maps/w2YzcgTen9EiwXa99</t>
  </si>
  <si>
    <t>https://goo.gl/maps/Zh3ya75JtPiXnXYb6?coh=178572&amp;entry=tt</t>
  </si>
  <si>
    <t>https://goo.gl/maps/Nu5KAdT9WozjmNro6</t>
  </si>
  <si>
    <t>https://goo.gl/maps/vWrptjpTaJoanwUJ7</t>
  </si>
  <si>
    <t>https://goo.gl/maps/QCaaJC4djtm9UzKc6</t>
  </si>
  <si>
    <t>https://goo.gl/maps/eLa5rwCXTSK9Xv2t5</t>
  </si>
  <si>
    <t>https://goo.gl/maps/MygdVAcnKEyZZ9uf9</t>
  </si>
  <si>
    <t>https://goo.gl/maps/hxs846HroV4epuVw6</t>
  </si>
  <si>
    <t>https://goo.gl/maps/f4jjkPgfVG9BJAez7</t>
  </si>
  <si>
    <t>https://goo.gl/maps/9nmw4z9vSNpLgoeT9</t>
  </si>
  <si>
    <t>https://goo.gl/maps/fb2nEE7vZ3T5EKCS8</t>
  </si>
  <si>
    <t>https://goo.gl/maps/Z9SWcQtb7W9Q2Wkq9</t>
  </si>
  <si>
    <t>https://goo.gl/maps/LEBn9ZPUFy8BLjyZ6</t>
  </si>
  <si>
    <t>https://goo.gl/maps/nCVf7dvio25ME1qd6</t>
  </si>
  <si>
    <t>https://goo.gl/maps/shhYne6YDDFWdfDX7</t>
  </si>
  <si>
    <t>https://goo.gl/maps/NWUmB9h2Ci9JepHw9</t>
  </si>
  <si>
    <t>https://goo.gl/maps/uQHh1RemPjsM9h1g8</t>
  </si>
  <si>
    <t>https://goo.gl/maps/Y935nKmUJ6WYxGFTA</t>
  </si>
  <si>
    <t>Store Chains</t>
  </si>
  <si>
    <t>Saiba Amruttulya  (Tea Center)</t>
  </si>
  <si>
    <t>World of Proteins  (Nutritious Shop)</t>
  </si>
  <si>
    <t>Nucleous Nutrition  (Nutritious Shop)</t>
  </si>
  <si>
    <t>The-YE - The Medicine Mall</t>
  </si>
  <si>
    <t>Store Chain Name</t>
  </si>
  <si>
    <t># of branches</t>
  </si>
  <si>
    <t>Onboarding Team</t>
  </si>
  <si>
    <t>Owner Name</t>
  </si>
  <si>
    <t>Contact #</t>
  </si>
  <si>
    <t>Area Name</t>
  </si>
  <si>
    <t>FVP2+6PF, Aranyeswar Park, Aranyeshwar Padmavati Rd, near Aranyeshwar Temple, Aranywshwar Park Society, Sahakar Nagar, Parvati Paytha, Pune, Maharashtra 411009</t>
  </si>
  <si>
    <t>AALE PHATA</t>
  </si>
  <si>
    <t>Ashish Pawar</t>
  </si>
  <si>
    <t>SONA APT, LAXMI NAGAR, OLD SANGVI, PUNE- 411027</t>
  </si>
  <si>
    <t>Shripaad Chahvan</t>
  </si>
  <si>
    <t>GRGR+JP Pune, Maharashtra</t>
  </si>
  <si>
    <t>FC Road</t>
  </si>
  <si>
    <t>Mahesh Firodiya</t>
  </si>
  <si>
    <t>https://goo.gl/maps/EvnHWHC9gDdfSzib9</t>
  </si>
  <si>
    <t>Santosh Adamane</t>
  </si>
  <si>
    <t>FV75+M56, Pune - Satara Rd, Nityanand Society, Kala Nagar, Dhankawadi, Pune, Maharashtra 411043</t>
  </si>
  <si>
    <t>ARANESHWAR</t>
  </si>
  <si>
    <t>NEXT TO SBI ATM, AAI HOSPITAL, PUNE - NASHIK HIGHWAY, OPPOSITE AYAPPA MANDIR, BHOSARI,PUNE, MAHARASHTRA-411039</t>
  </si>
  <si>
    <t>Bhosari</t>
  </si>
  <si>
    <t>GWV4+G4 Pune, Maharashtra</t>
  </si>
  <si>
    <t>Kalyani Nagar</t>
  </si>
  <si>
    <t>https://goo.gl/maps/GY1cvLwcdCN5VF6j8</t>
  </si>
  <si>
    <t>Nucleous Nutrition</t>
  </si>
  <si>
    <t>Saiba Amrutulya, GP2R+9V8, Krishna Heights, opposite Sarthak lawns, Bhugaon, Bavdhan, Pune, Maharashtra 412115</t>
  </si>
  <si>
    <t>BALAJI NAGAR</t>
  </si>
  <si>
    <t>SHOP NO-1, VARSHA ENCLAVE, NEXT TO AMAN HONDA, BANER ROAD, BANER, PUNE- 411007</t>
  </si>
  <si>
    <t>FVWX+HX Pune, Maharashtra</t>
  </si>
  <si>
    <t>Fatimanagar</t>
  </si>
  <si>
    <t>https://goo.gl/maps/VcRqLgbFyfxeUGUSA</t>
  </si>
  <si>
    <t>BHUGAO 09</t>
  </si>
  <si>
    <t>SHOP NO 4, RAHUL APARTMENT, BIBWEWADI KONDHWA ROAD, GANGADHAM CHOWK, MARKET YARD, PUNE- 411037</t>
  </si>
  <si>
    <t>Gangadham</t>
  </si>
  <si>
    <t>https://maps.app.goo.gl/e6daeQ3KmfraK4VC9</t>
  </si>
  <si>
    <t>Sukhsagar Nagar</t>
  </si>
  <si>
    <t>Shop No 1, Chouk, opp. Asta Hospital, near Talegaon, Chakan, Maharashtra 410501</t>
  </si>
  <si>
    <t>BHUMKAR CHOWK- WAKAD</t>
  </si>
  <si>
    <t>OMKAR SOCIETY,VISHAL NAGAR PIMPRI-CHINCHWAD, MAHARASHTRA-411027</t>
  </si>
  <si>
    <t>Vishal Nagar</t>
  </si>
  <si>
    <t>https://goo.gl/maps/2BHdwHmX8jJUEtac8</t>
  </si>
  <si>
    <t>Vadgaon Budr.</t>
  </si>
  <si>
    <t>Charoli phata, Charoli, Charholi Budruk, Pune, Maharashtra 412105</t>
  </si>
  <si>
    <t>CHAKAN 200</t>
  </si>
  <si>
    <t>SHOP NO 1, SAMRUDDHI CENTRE, KHARADI BY PASS, OPPOSITE PUNE FITNESS CLUB, CHANDAN NAGAR,  PUNE-411014</t>
  </si>
  <si>
    <t>Chandan Nagar</t>
  </si>
  <si>
    <t>https://goo.gl/maps/8Z83B2yHtckwiegS9</t>
  </si>
  <si>
    <t>Dhanori</t>
  </si>
  <si>
    <t>CHAROLI FATA</t>
  </si>
  <si>
    <t>SHOP NO-8, LAXMI COMPLEX, BELOW LAXMI HARDWARE,NEXT TO MCDONLAD'S, PIMPRI-CHINCHWAD, MAHARASHTRA- 411019</t>
  </si>
  <si>
    <t>Pimpri-Chichwad</t>
  </si>
  <si>
    <t>Umrya Ganpati Chowk, DSK Vishwa Rd, Dhayari, Pune, Maharashtra 411041</t>
  </si>
  <si>
    <t>CHIMALI FATA</t>
  </si>
  <si>
    <t>SHOP NO-3, 1st FlOOR, NEXT TO GRIP FITNESS, OPPOSITE YEWALE TEA HOUSE, CHAKAN- TALEGAON CHOWK, CHAKAN, PUNE- 410501</t>
  </si>
  <si>
    <t>Chakan</t>
  </si>
  <si>
    <t>DSK</t>
  </si>
  <si>
    <t>Shop No.7, Chikhali Gharkul Chowk, Chikhali, Pune - 412114</t>
  </si>
  <si>
    <t>GHARGAO</t>
  </si>
  <si>
    <t>GHARKUL CHOUK</t>
  </si>
  <si>
    <t>Gujarwadi Rd, Pune, Maharashtra 411046</t>
  </si>
  <si>
    <t>GHOTAWADE PHATA</t>
  </si>
  <si>
    <t>GUJARWADI</t>
  </si>
  <si>
    <t>HINJEWADI</t>
  </si>
  <si>
    <t>Saiba Amruttulya, Kalewadi, Opp to MM college of pharmacy, Kalewadi, Pimpri-Chinchwad, Maharashtra 411017</t>
  </si>
  <si>
    <t>JEJURI</t>
  </si>
  <si>
    <t>Saiba Amruttulya, GWX4+4FC, Near Alfa Southin Cafe, Silver Oak Society, Kalyani Nagar, Pune, Maharashtra 411014</t>
  </si>
  <si>
    <t>KALEWADI</t>
  </si>
  <si>
    <t>KALYANI NAGAR</t>
  </si>
  <si>
    <t>KAREGAO</t>
  </si>
  <si>
    <t>KARVE NAGAR 355</t>
  </si>
  <si>
    <t>Aditya Barate</t>
  </si>
  <si>
    <t>KARVE NAGAR BARATE</t>
  </si>
  <si>
    <t>KATKEWADI</t>
  </si>
  <si>
    <t>KHARADI RAMESHWAR -155</t>
  </si>
  <si>
    <t>KIRKITWADI</t>
  </si>
  <si>
    <t>KONDHAVA</t>
  </si>
  <si>
    <t>LAVALE</t>
  </si>
  <si>
    <t>HQ97+QV6, Mhalunge - Nande Rd, National Games Park, Mahalunge, Pune, Maharashtra 411045</t>
  </si>
  <si>
    <t>LONIKAND</t>
  </si>
  <si>
    <t>MAHALUNGE</t>
  </si>
  <si>
    <t>MALE</t>
  </si>
  <si>
    <t>MANCHAR</t>
  </si>
  <si>
    <t>MANCHAR NASHTAGHAR</t>
  </si>
  <si>
    <t>Manish Kamble</t>
  </si>
  <si>
    <t>Ashish Garden, KOTHRUD</t>
  </si>
  <si>
    <t>MOHAMADWADI</t>
  </si>
  <si>
    <t>NANDED CITY</t>
  </si>
  <si>
    <t>NARAYANPUR</t>
  </si>
  <si>
    <t>NIBM ROAD KONDHWA</t>
  </si>
  <si>
    <t>PIRANGUT</t>
  </si>
  <si>
    <t>POUD</t>
  </si>
  <si>
    <t>RAJGURUNAGAR</t>
  </si>
  <si>
    <t>Pritam Ghule</t>
  </si>
  <si>
    <t>RASTA PETH</t>
  </si>
  <si>
    <t>Tushar Mule</t>
  </si>
  <si>
    <t>SADASHIV PETH</t>
  </si>
  <si>
    <t>SAMADHAN 22</t>
  </si>
  <si>
    <t>SANE CHOUK</t>
  </si>
  <si>
    <t>SASWAD</t>
  </si>
  <si>
    <t>SHASHTRI NAGAR YERWADA</t>
  </si>
  <si>
    <t>SHELKEWADI GHOAWADE</t>
  </si>
  <si>
    <t>Soda Shop</t>
  </si>
  <si>
    <t>SHIVAJI KOTHRUD</t>
  </si>
  <si>
    <t>SPINE CITY</t>
  </si>
  <si>
    <t>Mangesh Karanjkar</t>
  </si>
  <si>
    <t>TALJAI</t>
  </si>
  <si>
    <t>Document received. Onboarding pending.</t>
  </si>
  <si>
    <t>WAKAD</t>
  </si>
  <si>
    <t>WARAJE BRIGH</t>
  </si>
  <si>
    <t>Akhil Karanjawane</t>
  </si>
  <si>
    <t>Ganpati Mata Chowk</t>
  </si>
  <si>
    <t>MIT COLLEGE</t>
  </si>
  <si>
    <t>NAVALE HOSPITAL</t>
  </si>
  <si>
    <t>DHAYRI KULKARNI</t>
  </si>
  <si>
    <t>SANE CHOUK 2</t>
  </si>
  <si>
    <r>
      <rPr>
        <b/>
        <sz val="12"/>
        <color theme="1"/>
        <rFont val="Calibri"/>
      </rPr>
      <t xml:space="preserve">Total Number of Onboarded </t>
    </r>
    <r>
      <rPr>
        <b/>
        <sz val="12"/>
        <color rgb="FFCC4125"/>
        <rFont val="Calibri"/>
      </rPr>
      <t xml:space="preserve">Individual </t>
    </r>
    <r>
      <rPr>
        <b/>
        <sz val="12"/>
        <color theme="1"/>
        <rFont val="Calibri"/>
      </rPr>
      <t xml:space="preserve">Stores = </t>
    </r>
  </si>
  <si>
    <t>Pune Areas</t>
  </si>
  <si>
    <t># of Stores</t>
  </si>
  <si>
    <t>* Do not enter the number of stores manually; it will get updated automatically after entering the records.</t>
  </si>
  <si>
    <r>
      <rPr>
        <b/>
        <sz val="12"/>
        <color theme="1"/>
        <rFont val="Calibri"/>
      </rPr>
      <t xml:space="preserve">Total Number of Onboarded </t>
    </r>
    <r>
      <rPr>
        <b/>
        <sz val="12"/>
        <color rgb="FFCC4125"/>
        <rFont val="Calibri"/>
      </rPr>
      <t xml:space="preserve">Chain </t>
    </r>
    <r>
      <rPr>
        <b/>
        <sz val="12"/>
        <color theme="1"/>
        <rFont val="Calibri"/>
      </rPr>
      <t xml:space="preserve">Store = </t>
    </r>
  </si>
  <si>
    <t xml:space="preserve">Total Confirmed Stores = </t>
  </si>
  <si>
    <t xml:space="preserve">Total Number of Matterport Done = </t>
  </si>
  <si>
    <t xml:space="preserve">Total Pune's Location Covered = </t>
  </si>
  <si>
    <t xml:space="preserve">Total Categories Covered = </t>
  </si>
  <si>
    <t>Health Club/Gym</t>
  </si>
  <si>
    <t>Snacks Center</t>
  </si>
  <si>
    <t>Supermarket</t>
  </si>
  <si>
    <t xml:space="preserve"> </t>
  </si>
  <si>
    <t>Plus 2 Saiba</t>
  </si>
  <si>
    <t>Name</t>
  </si>
  <si>
    <t>Team</t>
  </si>
  <si>
    <t>Contact</t>
  </si>
  <si>
    <t>MANAGEMENT / DESIGN / SALES / ONBOARDING</t>
  </si>
  <si>
    <t>Anamika Deokute</t>
  </si>
  <si>
    <t>OPERATIONS / SALES / DATA COLLECTION / CHAIN ONBOARDING</t>
  </si>
  <si>
    <t>Ankush Khurana</t>
  </si>
  <si>
    <t>TECH / DESIGN</t>
  </si>
  <si>
    <t>ONBOARDING</t>
  </si>
  <si>
    <t>Ritu Jalan</t>
  </si>
  <si>
    <t>SALES / DATA COLLECTION</t>
  </si>
  <si>
    <t>Nitin Musale</t>
  </si>
  <si>
    <t>Naresh Joshi</t>
  </si>
  <si>
    <t>Nupra Dharod</t>
  </si>
  <si>
    <t>DESIGN</t>
  </si>
  <si>
    <t>Harish R</t>
  </si>
  <si>
    <t>CHAIN ONBOARDING / DATA COLLECTION</t>
  </si>
  <si>
    <t>Devesh</t>
  </si>
  <si>
    <t>Sayuktta</t>
  </si>
  <si>
    <t>Brands Closed</t>
  </si>
  <si>
    <t>BRAND DETAILS</t>
  </si>
  <si>
    <t>STEP 1</t>
  </si>
  <si>
    <t>STEP 2</t>
  </si>
  <si>
    <t>STEP 3</t>
  </si>
  <si>
    <t>STEP 4</t>
  </si>
  <si>
    <t>STEP 5</t>
  </si>
  <si>
    <t>STEP 6</t>
  </si>
  <si>
    <t xml:space="preserve">BRAND NAME </t>
  </si>
  <si>
    <t>POC</t>
  </si>
  <si>
    <t>POC Designation</t>
  </si>
  <si>
    <t>POC Contact No.</t>
  </si>
  <si>
    <t>POC Email</t>
  </si>
  <si>
    <t>REASON FOR PLACEMENT</t>
  </si>
  <si>
    <t>Initial Pitch Message</t>
  </si>
  <si>
    <t>Initial Pitch Mail</t>
  </si>
  <si>
    <t>Initial Pitch Meeting</t>
  </si>
  <si>
    <t>Proposal</t>
  </si>
  <si>
    <t xml:space="preserve">SKU Details </t>
  </si>
  <si>
    <t>Billing Details</t>
  </si>
  <si>
    <t xml:space="preserve">PO and PI </t>
  </si>
  <si>
    <t>Product Shipped</t>
  </si>
  <si>
    <t>Product Placed</t>
  </si>
  <si>
    <t>The Filling Station</t>
  </si>
  <si>
    <t>Mahua Ghosh</t>
  </si>
  <si>
    <t>Founder</t>
  </si>
  <si>
    <t>96993 01637</t>
  </si>
  <si>
    <t>mahua@thefillingstation.in</t>
  </si>
  <si>
    <t>Want to restart having Offline presence post covid</t>
  </si>
  <si>
    <t>Perfora</t>
  </si>
  <si>
    <t xml:space="preserve">Arpit Bhandari </t>
  </si>
  <si>
    <t>Sales Head</t>
  </si>
  <si>
    <t>96361 93109</t>
  </si>
  <si>
    <t>arpit@perforacare.com</t>
  </si>
  <si>
    <t>Want to expand their product sales channel and expand in Offline (Both Fragmented and MT) majorly.</t>
  </si>
  <si>
    <t>Tushar Khurana</t>
  </si>
  <si>
    <t>tushar@perforacare.com</t>
  </si>
  <si>
    <t>Kanak Kokan</t>
  </si>
  <si>
    <t>Sakshi Ghatkar</t>
  </si>
  <si>
    <t>85303 75523</t>
  </si>
  <si>
    <t>kanakkokan@gmail.com</t>
  </si>
  <si>
    <t>Want to grow in retail and not just rely on WOM</t>
  </si>
  <si>
    <t>Bamboo India</t>
  </si>
  <si>
    <t>Yogesh shinde</t>
  </si>
  <si>
    <t>75079 99211</t>
  </si>
  <si>
    <t>yogeshshinde@bambooindia.com</t>
  </si>
  <si>
    <t>To achieve the goal of being present in most of the pharmacies in India by 2025</t>
  </si>
  <si>
    <t>Rootivate</t>
  </si>
  <si>
    <t>Gaurav Chandel</t>
  </si>
  <si>
    <t>90110 07722</t>
  </si>
  <si>
    <t>lightningfoods@gmail.com</t>
  </si>
  <si>
    <t>To expand majorly in the Offline space in both Retial and Non-Retail Segments</t>
  </si>
  <si>
    <t>Brands In-Progress</t>
  </si>
  <si>
    <t>Pushp Masale</t>
  </si>
  <si>
    <t>Mukesh Shrivastav</t>
  </si>
  <si>
    <t>Sales Manager</t>
  </si>
  <si>
    <t>ccopushp@gmail.com</t>
  </si>
  <si>
    <t>MAX Protein</t>
  </si>
  <si>
    <t>Marketing Head</t>
  </si>
  <si>
    <t>sikander@naturellindia.com</t>
  </si>
  <si>
    <t>To expand majorly in the Offline space where they aren't present in Retail &amp; Non-Retail segments</t>
  </si>
  <si>
    <t>STORE NAME :</t>
  </si>
  <si>
    <t>AUDIT DATE:</t>
  </si>
  <si>
    <t xml:space="preserve">STORE ADDRESS: </t>
  </si>
  <si>
    <t>BRAND NAME :</t>
  </si>
  <si>
    <t>SR NO.</t>
  </si>
  <si>
    <t>PARICULARS</t>
  </si>
  <si>
    <t>PLACEMENT COMPLIANT</t>
  </si>
  <si>
    <t>UNITS SOLD</t>
  </si>
  <si>
    <t>UNITS DAMAGED</t>
  </si>
  <si>
    <t>RETAILER COST</t>
  </si>
  <si>
    <t>PAYMENT COLLECTED</t>
  </si>
  <si>
    <t>AUDITOR NAME, PHONE NUMBER AND SIGNATURE</t>
  </si>
  <si>
    <t>highlight=&gt; select business_display_name, business_gst from conversions limit 1000;</t>
  </si>
  <si>
    <t>-[ RECORD 1 ]---------+------------------------------------------</t>
  </si>
  <si>
    <t>business_display_name | Maya Bakery</t>
  </si>
  <si>
    <t>business_gst          |</t>
  </si>
  <si>
    <t>-[ RECORD 2 ]---------+------------------------------------------</t>
  </si>
  <si>
    <t>business_display_name | Dryfruit Mall</t>
  </si>
  <si>
    <t>business_gst          | 27AARFD8495P1Z6</t>
  </si>
  <si>
    <t>-[ RECORD 3 ]---------+------------------------------------------</t>
  </si>
  <si>
    <t>business_display_name | khurana sales</t>
  </si>
  <si>
    <t>business_gst          | GSTQWE</t>
  </si>
  <si>
    <t>-[ RECORD 4 ]---------+------------------------------------------</t>
  </si>
  <si>
    <t>business_display_name | Djidiidk</t>
  </si>
  <si>
    <t>business_gst          | 749jeeueje9</t>
  </si>
  <si>
    <t>-[ RECORD 5 ]---------+------------------------------------------</t>
  </si>
  <si>
    <t>business_display_name | Saiba Amruttulya</t>
  </si>
  <si>
    <t>-[ RECORD 6 ]---------+------------------------------------------</t>
  </si>
  <si>
    <t>business_display_name | Life Care Pharma</t>
  </si>
  <si>
    <t>business_gst          | 27AJJPC4973E1Z7</t>
  </si>
  <si>
    <t>-[ RECORD 7 ]---------+------------------------------------------</t>
  </si>
  <si>
    <t>business_display_name | Shree Balaji Traders</t>
  </si>
  <si>
    <t>-[ RECORD 8 ]---------+------------------------------------------</t>
  </si>
  <si>
    <t>business_display_name | XYZ</t>
  </si>
  <si>
    <t>business_gst          | GST</t>
  </si>
  <si>
    <t>-[ RECORD 9 ]---------+------------------------------------------</t>
  </si>
  <si>
    <t>-[ RECORD 10 ]--------+------------------------------------------</t>
  </si>
  <si>
    <t>-[ RECORD 11 ]--------+------------------------------------------</t>
  </si>
  <si>
    <t>business_display_name | The Protein Mart</t>
  </si>
  <si>
    <t>business_gst          | 27BSVPD7289N1ZL</t>
  </si>
  <si>
    <t>-[ RECORD 12 ]--------+------------------------------------------</t>
  </si>
  <si>
    <t>business_display_name | Sadguru Milk Parlour</t>
  </si>
  <si>
    <t>business_gst          | -</t>
  </si>
  <si>
    <t>-[ RECORD 13 ]--------+------------------------------------------</t>
  </si>
  <si>
    <t>business_display_name | Gurukrupa medical and Cosmetic</t>
  </si>
  <si>
    <t>-[ RECORD 14 ]--------+------------------------------------------</t>
  </si>
  <si>
    <t>business_display_name | Clan Health Club pvt ltd</t>
  </si>
  <si>
    <t>-[ RECORD 15 ]--------+------------------------------------------</t>
  </si>
  <si>
    <t>business_display_name | Kulfi House</t>
  </si>
  <si>
    <t>business_gst          | BWQPA6471C</t>
  </si>
  <si>
    <t>-[ RECORD 16 ]--------+------------------------------------------</t>
  </si>
  <si>
    <t>business_display_name | Shree Ram Medicals</t>
  </si>
  <si>
    <t>business_gst          | 27AS3PB9576D1Z3</t>
  </si>
  <si>
    <t>-[ RECORD 17 ]--------+------------------------------------------</t>
  </si>
  <si>
    <t>business_display_name | New Prime Medical &amp; General Stores</t>
  </si>
  <si>
    <t>-[ RECORD 18 ]--------+------------------------------------------</t>
  </si>
  <si>
    <t>business_display_name | Shree Ganesh Medical</t>
  </si>
  <si>
    <t>-[ RECORD 19 ]--------+------------------------------------------</t>
  </si>
  <si>
    <t>business_display_name | Royal Medical</t>
  </si>
  <si>
    <t>-[ RECORD 20 ]--------+------------------------------------------</t>
  </si>
  <si>
    <t>business_display_name | World of Proteins</t>
  </si>
  <si>
    <t>business_gst          | 27BAFPP9915D1ZI</t>
  </si>
  <si>
    <t>-[ RECORD 21 ]--------+------------------------------------------</t>
  </si>
  <si>
    <t>business_display_name | New Pavan Chemist</t>
  </si>
  <si>
    <t>-[ RECORD 22 ]--------+------------------------------------------</t>
  </si>
  <si>
    <t>business_display_name | Mahalaxmi Departmantal Store</t>
  </si>
  <si>
    <t>-[ RECORD 23 ]--------+------------------------------------------</t>
  </si>
  <si>
    <t>business_display_name | Rahul Medico</t>
  </si>
  <si>
    <t>-[ RECORD 24 ]--------+------------------------------------------</t>
  </si>
  <si>
    <t>business_display_name | Krushna Medical</t>
  </si>
  <si>
    <t>business_gst          | --</t>
  </si>
  <si>
    <t>-[ RECORD 25 ]--------+------------------------------------------</t>
  </si>
  <si>
    <t>business_display_name | Krushna Prabhu Medical Stores</t>
  </si>
  <si>
    <t>business_gst          | ---</t>
  </si>
  <si>
    <t>-[ RECORD 26 ]--------+------------------------------------------</t>
  </si>
  <si>
    <t>business_display_name | Ruchira Snacks</t>
  </si>
  <si>
    <t>-[ RECORD 27 ]--------+------------------------------------------</t>
  </si>
  <si>
    <t>business_display_name | Muktai Medical</t>
  </si>
  <si>
    <t>business_gst          | 27BYPD2159B1ZU</t>
  </si>
  <si>
    <t>-[ RECORD 28 ]--------+------------------------------------------</t>
  </si>
  <si>
    <t>business_display_name | Medicare Forever Chemist Store</t>
  </si>
  <si>
    <t>-[ RECORD 29 ]--------+------------------------------------------</t>
  </si>
  <si>
    <t>business_display_name | Pulse Medico</t>
  </si>
  <si>
    <t>-[ RECORD 30 ]--------+------------------------------------------</t>
  </si>
  <si>
    <t>business_display_name | New Bhagyalaxmi Medical</t>
  </si>
  <si>
    <t>business_gst          | ----</t>
  </si>
  <si>
    <t>-[ RECORD 31 ]--------+------------------------------------------</t>
  </si>
  <si>
    <t>business_display_name | Mahalaxmi Medical</t>
  </si>
  <si>
    <t>-[ RECORD 32 ]--------+------------------------------------------</t>
  </si>
  <si>
    <t>business_display_name | Laxmi Medicine Center</t>
  </si>
  <si>
    <t>-[ RECORD 33 ]--------+------------------------------------------</t>
  </si>
  <si>
    <t>business_display_name | Unique Beauty</t>
  </si>
  <si>
    <t>-[ RECORD 34 ]--------+------------------------------------------</t>
  </si>
  <si>
    <t>business_display_name | Shantai Medical</t>
  </si>
  <si>
    <t>-[ RECORD 35 ]--------+------------------------------------------</t>
  </si>
  <si>
    <t>business_display_name | Royal Medico</t>
  </si>
  <si>
    <t>business_gst          | 27AALPC5021G1Z3</t>
  </si>
  <si>
    <t>-[ RECORD 36 ]--------+------------------------------------------</t>
  </si>
  <si>
    <t>business_display_name | Shivam Food Varities</t>
  </si>
  <si>
    <t>-[ RECORD 37 ]--------+------------------------------------------</t>
  </si>
  <si>
    <t>business_display_name | Shri Sai Medical</t>
  </si>
  <si>
    <t>-[ RECORD 38 ]--------+------------------------------------------</t>
  </si>
  <si>
    <t>business_display_name | Planet Medico   Planet Medico</t>
  </si>
  <si>
    <t>-[ RECORD 39 ]--------+------------------------------------------</t>
  </si>
  <si>
    <t>business_display_name | Medicine Place</t>
  </si>
  <si>
    <t>-[ RECORD 40 ]--------+------------------------------------------</t>
  </si>
  <si>
    <t>business_display_name | Bhagwati Sales</t>
  </si>
  <si>
    <t>business_gst          | 27BEVPR9436R1ZZ</t>
  </si>
  <si>
    <t>-[ RECORD 41 ]--------+------------------------------------------</t>
  </si>
  <si>
    <t>business_display_name | Shree Sadguru Supermarket</t>
  </si>
  <si>
    <t>-[ RECORD 42 ]--------+------------------------------------------</t>
  </si>
  <si>
    <t>business_display_name | Black Pearl</t>
  </si>
  <si>
    <t>-[ RECORD 43 ]--------+------------------------------------------</t>
  </si>
  <si>
    <t>business_display_name | Daily - Cleaning Material</t>
  </si>
  <si>
    <t>-[ RECORD 44 ]--------+------------------------------------------</t>
  </si>
  <si>
    <t>business_display_name | Mithai Mall</t>
  </si>
  <si>
    <t>-[ RECORD 45 ]--------+------------------------------------------</t>
  </si>
  <si>
    <t>business_display_name | S K Health Club</t>
  </si>
  <si>
    <t>-[ RECORD 46 ]--------+------------------------------------------</t>
  </si>
  <si>
    <t>-[ RECORD 47 ]--------+------------------------------------------</t>
  </si>
  <si>
    <t>business_display_name | Agraj Food Processo</t>
  </si>
  <si>
    <t>-[ RECORD 48 ]--------+------------------------------------------</t>
  </si>
  <si>
    <t>business_display_name | Suvidha Mini Market</t>
  </si>
  <si>
    <t>-[ RECORD 49 ]--------+------------------------------------------</t>
  </si>
  <si>
    <t>business_display_name | G Mart</t>
  </si>
  <si>
    <t>-[ RECORD 50 ]--------+------------------------------------------</t>
  </si>
  <si>
    <t>business_display_name | Janlabh Generic Medical</t>
  </si>
  <si>
    <t>-[ RECORD 51 ]--------+------------------------------------------</t>
  </si>
  <si>
    <t>business_display_name | Shiv Generic Medicine Stores</t>
  </si>
  <si>
    <t>-[ RECORD 52 ]--------+------------------------------------------</t>
  </si>
  <si>
    <t>business_display_name | Shree Balaji Trader</t>
  </si>
  <si>
    <t>-[ RECORD 53 ]--------+------------------------------------------</t>
  </si>
  <si>
    <t>business_display_name | Jay Fitness Sports and Nutrition</t>
  </si>
  <si>
    <t>business_gst          | 27BBQPP3503B1ZT</t>
  </si>
  <si>
    <t>-[ RECORD 54 ]--------+------------------------------------------</t>
  </si>
  <si>
    <t>business_display_name | World Food</t>
  </si>
  <si>
    <t>business_gst          | 27ATLPN7744G1Z7</t>
  </si>
  <si>
    <t>-[ RECORD 55 ]--------+------------------------------------------</t>
  </si>
  <si>
    <t>business_gst          | 27BAFPC6614L2ZN</t>
  </si>
  <si>
    <t>-[ RECORD 56 ]--------+------------------------------------------</t>
  </si>
  <si>
    <t>business_gst          | 27CTQPR6991G1ZP</t>
  </si>
  <si>
    <t>-[ RECORD 57 ]--------+------------------------------------------</t>
  </si>
  <si>
    <t>business_display_name | Gymholics Fitness &amp; Wellness Club</t>
  </si>
  <si>
    <t>-[ RECORD 58 ]--------+------------------------------------------</t>
  </si>
  <si>
    <t>business_display_name | Raj Medico Chemist &amp; Drugist</t>
  </si>
  <si>
    <t>business_gst          | 27ADBPC0342D1ZF</t>
  </si>
  <si>
    <t>-[ RECORD 59 ]--------+------------------------------------------</t>
  </si>
  <si>
    <t>business_display_name | The Fitness Temple</t>
  </si>
  <si>
    <t>business_gst          | 27ABKPW0265E1ZI</t>
  </si>
  <si>
    <t>-[ RECORD 60 ]--------+------------------------------------------</t>
  </si>
  <si>
    <t>-[ RECORD 61 ]--------+------------------------------------------</t>
  </si>
  <si>
    <t>business_display_name | Indraroop Mini Market</t>
  </si>
  <si>
    <t>business_gst          | 27AJZPK2355E1ZV</t>
  </si>
  <si>
    <t>-[ RECORD 62 ]--------+------------------------------------------</t>
  </si>
  <si>
    <t>business_display_name | Saiba Amrutulya - Sadashiv Peth</t>
  </si>
  <si>
    <t>business_gst          | NA</t>
  </si>
  <si>
    <t>-[ RECORD 63 ]--------+------------------------------------------</t>
  </si>
  <si>
    <t>business_display_name | Scalar Fitness venture llp</t>
  </si>
  <si>
    <t>business_gst          | 27ADSFS5821Q1Z2</t>
  </si>
  <si>
    <t>-[ RECORD 64 ]--------+------------------------------------------</t>
  </si>
  <si>
    <t>business_display_name | Deepli Sales</t>
  </si>
  <si>
    <t>-[ RECORD 65 ]--------+------------------------------------------</t>
  </si>
  <si>
    <t>business_display_name | M2 Fitness</t>
  </si>
  <si>
    <t>-[ RECORD 66 ]--------+------------------------------------------</t>
  </si>
  <si>
    <t>business_display_name | Balkrushna Pharma &amp; Surgical</t>
  </si>
  <si>
    <t>business_gst          | 27AVWPG1699L1ZM</t>
  </si>
  <si>
    <t>-[ RECORD 67 ]--------+------------------------------------------</t>
  </si>
  <si>
    <t>business_display_name | Swami Medical Stores</t>
  </si>
  <si>
    <t>business_gst          | 27AAUPP2808F1ZE</t>
  </si>
  <si>
    <t>-[ RECORD 68 ]--------+------------------------------------------</t>
  </si>
  <si>
    <t>business_display_name | Devayani Mini Market</t>
  </si>
  <si>
    <t>business_gst          | 27albpg1991n1zs</t>
  </si>
  <si>
    <t>-[ RECORD 69 ]--------+------------------------------------------</t>
  </si>
  <si>
    <t>business_display_name | New Jiolife Chemist</t>
  </si>
  <si>
    <t>business_gst          | 27DLBPG0781H1Z8</t>
  </si>
  <si>
    <t>-[ RECORD 70 ]--------+------------------------------------------</t>
  </si>
  <si>
    <t>business_display_name | Arihant Medicals</t>
  </si>
  <si>
    <t>business_gst          | 27ADIPL9823C1ZG</t>
  </si>
  <si>
    <t>-[ RECORD 71 ]--------+------------------------------------------</t>
  </si>
  <si>
    <t>business_display_name | Wellness Pharmacy</t>
  </si>
  <si>
    <t>-[ RECORD 72 ]--------+------------------------------------------</t>
  </si>
  <si>
    <t>business_display_name | Amar medical &amp; general stores</t>
  </si>
  <si>
    <t>-[ RECORD 73 ]--------+------------------------------------------</t>
  </si>
  <si>
    <t>business_display_name | Shri Siddhivinayak Milk and Milk Products</t>
  </si>
  <si>
    <t>business_gst          | 27ABKPP5449D1ZF</t>
  </si>
  <si>
    <t>-[ RECORD 74 ]--------+------------------------------------------</t>
  </si>
  <si>
    <t>business_display_name | Agraj Food Processors</t>
  </si>
  <si>
    <t>business_gst          | 27AAWFP1375M1ZE</t>
  </si>
  <si>
    <t>-[ RECORD 75 ]--------+------------------------------------------</t>
  </si>
  <si>
    <t>business_display_name | Mayuresh Medical</t>
  </si>
  <si>
    <t>business_gst          | 27AGVPR7169N1Z2</t>
  </si>
  <si>
    <t>-[ RECORD 76 ]--------+------------------------------------------</t>
  </si>
  <si>
    <t>business_display_name | Dryfruit House</t>
  </si>
  <si>
    <t>business_gst          | 27BPVPC3506A1Z7</t>
  </si>
  <si>
    <t>-[ RECORD 77 ]--------+------------------------------------------</t>
  </si>
  <si>
    <t>business_display_name | Lifeline Pharmacy</t>
  </si>
  <si>
    <t>-[ RECORD 78 ]--------+------------------------------------------</t>
  </si>
  <si>
    <t>business_display_name | Shree Supermarket &amp; Oil Depo</t>
  </si>
  <si>
    <t>-[ RECORD 79 ]--------+------------------------------------------</t>
  </si>
  <si>
    <t>business_display_name | SaiJyot Generic Medical &amp; General Stores</t>
  </si>
  <si>
    <t>-[ RECORD 80 ]--------+------------------------------------------</t>
  </si>
  <si>
    <t>business_display_name | Mithai Mart</t>
  </si>
  <si>
    <t>business_gst          | 27ABMFM6261C1Z7</t>
  </si>
  <si>
    <t>-[ RECORD 81 ]--------+------------------------------------------</t>
  </si>
  <si>
    <t>business_display_name | Tulsi Medical</t>
  </si>
  <si>
    <t>-[ RECORD 82 ]--------+------------------------------------------</t>
  </si>
  <si>
    <t>business_display_name | Green Pharmacy</t>
  </si>
  <si>
    <t>-[ RECORD 83 ]--------+------------------------------------------</t>
  </si>
  <si>
    <t>business_display_name | P Y Vaidya</t>
  </si>
  <si>
    <t>-[ RECORD 84 ]--------+------------------------------------------</t>
  </si>
  <si>
    <t>business_display_name | Neel Medical</t>
  </si>
  <si>
    <t>business_gst          | 27AGUPM1034G1ZB</t>
  </si>
  <si>
    <t>-[ RECORD 85 ]--------+------------------------------------------</t>
  </si>
  <si>
    <t>business_display_name | Prakash Medical &amp; General Stores</t>
  </si>
  <si>
    <t>business_gst          | 27AFHPS4601R1ZU</t>
  </si>
  <si>
    <t>-[ RECORD 86 ]--------+------------------------------------------</t>
  </si>
  <si>
    <t>business_display_name | Agraj Food Processors-Someshwar Wadi</t>
  </si>
  <si>
    <t>-[ RECORD 87 ]--------+------------------------------------------</t>
  </si>
  <si>
    <t>business_display_name | Beesto Foods &amp; Icecreams</t>
  </si>
  <si>
    <t>business_gst          | 27AKBPC9939P1ZI</t>
  </si>
  <si>
    <t>-[ RECORD 88 ]--------+------------------------------------------</t>
  </si>
  <si>
    <t>business_display_name | Sudarshan Dryfruit &amp; Foods</t>
  </si>
  <si>
    <t>-[ RECORD 89 ]--------+------------------------------------------</t>
  </si>
  <si>
    <t>business_display_name | Medico House</t>
  </si>
  <si>
    <t>business_gst          | 27ACGPC5369Q1Z0</t>
  </si>
  <si>
    <t>-[ RECORD 90 ]--------+------------------------------------------</t>
  </si>
  <si>
    <t>business_display_name | Om Medical &amp; General Stores</t>
  </si>
  <si>
    <t>-[ RECORD 91 ]--------+------------------------------------------</t>
  </si>
  <si>
    <t>business_display_name | Shraddha Medical &amp; Distributers</t>
  </si>
  <si>
    <t>-[ RECORD 92 ]--------+------------------------------------------</t>
  </si>
  <si>
    <t>business_display_name | Radhika Medical &amp; General Stores</t>
  </si>
  <si>
    <t>business_gst          | 27AKJPG2888D1Z1</t>
  </si>
  <si>
    <t>-[ RECORD 93 ]--------+------------------------------------------</t>
  </si>
  <si>
    <t>business_display_name | Medical Distributors</t>
  </si>
  <si>
    <t>business_gst          | 27AAXPM1427E1ZJ</t>
  </si>
  <si>
    <t>-[ RECORD 94 ]--------+------------------------------------------</t>
  </si>
  <si>
    <t>business_display_name | Karishma Wholesale Shoppee</t>
  </si>
  <si>
    <t>business_gst          | 27AAYPJ2313F1ZO</t>
  </si>
  <si>
    <t>-[ RECORD 95 ]--------+------------------------------------------</t>
  </si>
  <si>
    <t>-[ RECORD 96 ]--------+------------------------------------------</t>
  </si>
  <si>
    <t>-[ RECORD 97 ]--------+------------------------------------------</t>
  </si>
  <si>
    <t>business_display_name | Ram Medico</t>
  </si>
  <si>
    <t>business_gst          | 27DWDPS0490E1ZG</t>
  </si>
  <si>
    <t>-[ RECORD 98 ]--------+------------------------------------------</t>
  </si>
  <si>
    <t>business_display_name | Atul Medicals</t>
  </si>
  <si>
    <t>business_gst          | 27ACSPJ4120G1ZN</t>
  </si>
  <si>
    <t>-[ RECORD 99 ]--------+------------------------------------------</t>
  </si>
  <si>
    <t>business_display_name | Arihant Medical &amp; General Stores</t>
  </si>
  <si>
    <t>business_gst          | 271AFVPB1405N1Z9</t>
  </si>
  <si>
    <t>-[ RECORD 100 ]-------+------------------------------------------</t>
  </si>
  <si>
    <t>business_display_name | Saiba Amrutullya</t>
  </si>
  <si>
    <t>-[ RECORD 101 ]-------+------------------------------------------</t>
  </si>
  <si>
    <t>business_display_name | Anushka Medical</t>
  </si>
  <si>
    <t>-[ RECORD 102 ]-------+------------------------------------------</t>
  </si>
  <si>
    <t>business_display_name | Sathe Brothers</t>
  </si>
  <si>
    <t>-[ RECORD 103 ]-------+------------------------------------------</t>
  </si>
  <si>
    <t>business_display_name | Maya Bekary</t>
  </si>
  <si>
    <t>-[ RECORD 104 ]-------+------------------------------------------</t>
  </si>
  <si>
    <t>business_gst          | 27ACSPJ4120G1zn</t>
  </si>
  <si>
    <t>-[ RECORD 105 ]-------+------------------------------------------</t>
  </si>
  <si>
    <t>business_display_name | Rugved Enterprises</t>
  </si>
  <si>
    <t>-[ RECORD 106 ]-------+------------------------------------------</t>
  </si>
  <si>
    <t>business_display_name | Madhav Foods</t>
  </si>
  <si>
    <t>-[ RECORD 107 ]-------+------------------------------------------</t>
  </si>
  <si>
    <t>business_display_name | Health Grape</t>
  </si>
  <si>
    <t>-[ RECORD 108 ]-------+------------------------------------------</t>
  </si>
  <si>
    <t>business_display_name | Vardhmaan Food Shopee</t>
  </si>
  <si>
    <t>business_gst          | 27AAQPR3190N1ZU</t>
  </si>
  <si>
    <t>-[ RECORD 109 ]-------+------------------------------------------</t>
  </si>
  <si>
    <t>business_display_name | Neel Pet Care</t>
  </si>
  <si>
    <t>business_gst          | 27AANHP2112B1ZL</t>
  </si>
  <si>
    <t>-[ RECORD 110 ]-------+------------------------------------------</t>
  </si>
  <si>
    <t>business_display_name | Nakoda Medicals</t>
  </si>
  <si>
    <t>business_gst          | 27HPOPK6974R1ZF</t>
  </si>
  <si>
    <t>-[ RECORD 111 ]-------+------------------------------------------</t>
  </si>
  <si>
    <t>business_display_name | Greenline Pharmacy &amp; Supermarket</t>
  </si>
  <si>
    <t>business_gst          | 27AAYCS3442F1ZY</t>
  </si>
  <si>
    <t>-[ RECORD 112 ]-------+------------------------------------------</t>
  </si>
  <si>
    <t>business_display_name | Laxmi Stores</t>
  </si>
  <si>
    <t>business_gst          | 27AAFPO6695J1Z0</t>
  </si>
  <si>
    <t>-[ RECORD 113 ]-------+------------------------------------------</t>
  </si>
  <si>
    <t>business_display_name | New Ambika Supermarket</t>
  </si>
  <si>
    <t>business_gst          | 27AAMPC1405B1ZG</t>
  </si>
  <si>
    <t>-[ RECORD 114 ]-------+------------------------------------------</t>
  </si>
  <si>
    <t>business_display_name | Nucleus Nutrition - FC Road</t>
  </si>
  <si>
    <t>business_gst          | 27AFFPC5866C1ZM</t>
  </si>
  <si>
    <t>-[ RECORD 115 ]-------+------------------------------------------</t>
  </si>
  <si>
    <t>business_display_name | Xyz enterprises</t>
  </si>
  <si>
    <t>-[ RECORD 116 ]-------+------------------------------------------</t>
  </si>
  <si>
    <t>business_display_name | New Kaju Dryfruit Shoppee</t>
  </si>
  <si>
    <t>business_gst          | 27DOIPS6647E1ZG</t>
  </si>
  <si>
    <t>-[ RECORD 117 ]-------+------------------------------------------</t>
  </si>
  <si>
    <t>business_display_name | Adinath Medical</t>
  </si>
  <si>
    <t>-[ RECORD 118 ]-------+------------------------------------------</t>
  </si>
  <si>
    <t>business_display_name | Neha Medical</t>
  </si>
  <si>
    <t>-[ RECORD 119 ]-------+------------------------------------------</t>
  </si>
  <si>
    <t>business_display_name | Med House</t>
  </si>
  <si>
    <t>-[ RECORD 120 ]-------+------------------------------------------</t>
  </si>
  <si>
    <t>business_display_name | Aporva Medico</t>
  </si>
  <si>
    <t>business_gst          | 27AABPF1769J1ZO</t>
  </si>
  <si>
    <t>-[ RECORD 121 ]-------+------------------------------------------</t>
  </si>
  <si>
    <t>business_display_name | The -Ye The Medicine World</t>
  </si>
  <si>
    <t>business_gst          | 27ADVFS7287F1Z6</t>
  </si>
  <si>
    <t>-[ RECORD 122 ]-------+------------------------------------------</t>
  </si>
  <si>
    <t>business_display_name | The-YE - The Medicine World</t>
  </si>
  <si>
    <t>-[ RECORD 123 ]-------+------------------------------------------</t>
  </si>
  <si>
    <t>business_display_name | The-Ye The Medicine Mall</t>
  </si>
  <si>
    <t>-[ RECORD 124 ]-------+------------------------------------------</t>
  </si>
  <si>
    <t>business_display_name | The Ye The Medicine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</si>
</sst>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"/>
    <numFmt numFmtId="165" formatCode="d\-mmmm\-yy"/>
    <numFmt numFmtId="166" formatCode="d\-mmmm\-yyyy"/>
  </numFmts>
  <fonts count="42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0212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rgb="FFFFFFFF"/>
      <name val="Arial"/>
      <scheme val="minor"/>
    </font>
    <font>
      <sz val="10"/>
      <color theme="1"/>
      <name val="Calibri"/>
    </font>
    <font>
      <b/>
      <sz val="9"/>
      <color rgb="FFFFFFFF"/>
      <name val="Calibri"/>
    </font>
    <font>
      <sz val="10"/>
      <name val="Arial"/>
    </font>
    <font>
      <sz val="9"/>
      <color theme="1"/>
      <name val="Calibri"/>
    </font>
    <font>
      <sz val="12"/>
      <color theme="1"/>
      <name val="Calibri"/>
    </font>
    <font>
      <b/>
      <sz val="9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u/>
      <sz val="10"/>
      <color rgb="FF0000FF"/>
      <name val="Arial"/>
    </font>
    <font>
      <b/>
      <sz val="12"/>
      <color theme="1"/>
      <name val="Calibri"/>
    </font>
    <font>
      <sz val="10"/>
      <color theme="1"/>
      <name val="Calibri"/>
    </font>
    <font>
      <b/>
      <sz val="12"/>
      <color rgb="FFFFFFFF"/>
      <name val="Calibri"/>
    </font>
    <font>
      <b/>
      <sz val="8"/>
      <color rgb="FFFF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0"/>
      <color rgb="FFFF0000"/>
      <name val="Calibri"/>
    </font>
    <font>
      <b/>
      <sz val="18"/>
      <color theme="1"/>
      <name val="Arial"/>
      <scheme val="minor"/>
    </font>
    <font>
      <b/>
      <sz val="10"/>
      <color rgb="FF4800FF"/>
      <name val="Arial"/>
      <scheme val="minor"/>
    </font>
    <font>
      <b/>
      <sz val="10"/>
      <color rgb="FFF1C232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CC4125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41B47"/>
        <bgColor rgb="FF741B47"/>
      </patternFill>
    </fill>
    <fill>
      <patternFill patternType="solid">
        <fgColor rgb="FF5B0F00"/>
        <bgColor rgb="FF5B0F00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980000"/>
        <bgColor rgb="FF980000"/>
      </patternFill>
    </fill>
    <fill>
      <patternFill patternType="solid">
        <fgColor rgb="FFCC4125"/>
        <bgColor rgb="FFCC4125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7D4DF7"/>
        <bgColor rgb="FF7D4DF7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7" fillId="0" borderId="0" xfId="0" applyFont="1" applyAlignment="1">
      <alignment horizontal="center" vertical="center"/>
    </xf>
    <xf numFmtId="0" fontId="18" fillId="1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left" vertical="center"/>
    </xf>
    <xf numFmtId="0" fontId="24" fillId="1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5" fillId="0" borderId="0" xfId="0" applyFont="1" applyAlignment="1"/>
    <xf numFmtId="0" fontId="2" fillId="0" borderId="0" xfId="0" applyFont="1" applyAlignment="1"/>
    <xf numFmtId="0" fontId="22" fillId="0" borderId="0" xfId="0" applyFont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4" fillId="10" borderId="1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right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19" borderId="1" xfId="0" applyFont="1" applyFill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3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" fillId="21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 wrapText="1"/>
    </xf>
    <xf numFmtId="0" fontId="2" fillId="21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/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>
      <alignment horizontal="center"/>
    </xf>
    <xf numFmtId="0" fontId="35" fillId="23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 wrapText="1"/>
    </xf>
    <xf numFmtId="0" fontId="37" fillId="2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7" fillId="2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8" fillId="23" borderId="4" xfId="0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7" fillId="0" borderId="0" xfId="0" applyFont="1" applyAlignment="1"/>
    <xf numFmtId="0" fontId="37" fillId="0" borderId="25" xfId="0" applyFont="1" applyBorder="1" applyAlignment="1"/>
    <xf numFmtId="0" fontId="2" fillId="0" borderId="26" xfId="0" applyFont="1" applyBorder="1"/>
    <xf numFmtId="0" fontId="39" fillId="0" borderId="0" xfId="0" applyFont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40" fillId="10" borderId="33" xfId="0" applyFont="1" applyFill="1" applyBorder="1" applyAlignment="1">
      <alignment horizontal="center" vertical="center"/>
    </xf>
    <xf numFmtId="0" fontId="37" fillId="0" borderId="33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7" fillId="0" borderId="0" xfId="0" applyFont="1" applyAlignment="1">
      <alignment horizontal="right"/>
    </xf>
    <xf numFmtId="0" fontId="16" fillId="1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14" borderId="3" xfId="0" applyFont="1" applyFill="1" applyBorder="1" applyAlignment="1">
      <alignment horizontal="center" vertical="center" wrapText="1"/>
    </xf>
    <xf numFmtId="0" fontId="19" fillId="0" borderId="3" xfId="0" applyFont="1" applyBorder="1"/>
    <xf numFmtId="0" fontId="19" fillId="0" borderId="4" xfId="0" applyFont="1" applyBorder="1"/>
    <xf numFmtId="0" fontId="29" fillId="0" borderId="0" xfId="0" applyFont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19" fillId="0" borderId="9" xfId="0" applyFont="1" applyBorder="1"/>
    <xf numFmtId="0" fontId="2" fillId="8" borderId="17" xfId="0" applyFont="1" applyFill="1" applyBorder="1" applyAlignment="1">
      <alignment horizontal="center" vertical="center"/>
    </xf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2" fillId="8" borderId="2" xfId="0" applyFont="1" applyFill="1" applyBorder="1" applyAlignment="1">
      <alignment horizontal="center" vertical="center"/>
    </xf>
    <xf numFmtId="0" fontId="34" fillId="4" borderId="0" xfId="0" applyFont="1" applyFill="1" applyAlignme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4" fillId="22" borderId="0" xfId="0" applyFont="1" applyFill="1" applyAlignment="1"/>
    <xf numFmtId="0" fontId="35" fillId="23" borderId="2" xfId="0" applyFont="1" applyFill="1" applyBorder="1" applyAlignment="1">
      <alignment horizontal="center" vertical="center"/>
    </xf>
    <xf numFmtId="0" fontId="37" fillId="22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37" fillId="0" borderId="24" xfId="0" applyFont="1" applyBorder="1" applyAlignment="1"/>
    <xf numFmtId="0" fontId="19" fillId="0" borderId="25" xfId="0" applyFont="1" applyBorder="1"/>
    <xf numFmtId="0" fontId="37" fillId="0" borderId="27" xfId="0" applyFont="1" applyBorder="1" applyAlignment="1"/>
    <xf numFmtId="0" fontId="19" fillId="0" borderId="28" xfId="0" applyFont="1" applyBorder="1"/>
    <xf numFmtId="0" fontId="37" fillId="0" borderId="29" xfId="0" applyFont="1" applyBorder="1" applyAlignment="1"/>
    <xf numFmtId="0" fontId="19" fillId="0" borderId="30" xfId="0" applyFont="1" applyBorder="1"/>
    <xf numFmtId="0" fontId="19" fillId="0" borderId="31" xfId="0" applyFont="1" applyBorder="1"/>
    <xf numFmtId="0" fontId="37" fillId="0" borderId="24" xfId="0" applyFont="1" applyBorder="1" applyAlignment="1">
      <alignment horizontal="right"/>
    </xf>
    <xf numFmtId="0" fontId="19" fillId="0" borderId="26" xfId="0" applyFont="1" applyBorder="1"/>
    <xf numFmtId="0" fontId="19" fillId="0" borderId="27" xfId="0" applyFont="1" applyBorder="1"/>
    <xf numFmtId="0" fontId="19" fillId="0" borderId="29" xfId="0" applyFont="1" applyBorder="1"/>
  </cellXfs>
  <cellStyles count="1">
    <cellStyle name="Normal" xfId="0" builtinId="0"/>
  </cellStyles>
  <dxfs count="1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.gl/maps/XqphXs6ShjtJPKdF6" TargetMode="External"/><Relationship Id="rId18" Type="http://schemas.openxmlformats.org/officeDocument/2006/relationships/hyperlink" Target="https://goo.gl/maps/83iJeUYfqTk1bKHq9" TargetMode="External"/><Relationship Id="rId26" Type="http://schemas.openxmlformats.org/officeDocument/2006/relationships/hyperlink" Target="https://www.highlight.standarde.in/stores/onboard/leads/50/media-profiles/60" TargetMode="External"/><Relationship Id="rId39" Type="http://schemas.openxmlformats.org/officeDocument/2006/relationships/hyperlink" Target="https://goo.gl/maps/BgNDjyqp357RHh2R6" TargetMode="External"/><Relationship Id="rId21" Type="http://schemas.openxmlformats.org/officeDocument/2006/relationships/hyperlink" Target="https://goo.gl/maps/TFvMm7YXLXVHiaND7" TargetMode="External"/><Relationship Id="rId34" Type="http://schemas.openxmlformats.org/officeDocument/2006/relationships/hyperlink" Target="https://goo.gl/maps/NayF8ZtbAgAnrwFVA" TargetMode="External"/><Relationship Id="rId42" Type="http://schemas.openxmlformats.org/officeDocument/2006/relationships/hyperlink" Target="https://goo.gl/maps/at6QcqYAhUdG66yB9" TargetMode="External"/><Relationship Id="rId47" Type="http://schemas.openxmlformats.org/officeDocument/2006/relationships/hyperlink" Target="https://goo.gl/maps/6sFVP9M6enfroxNu9" TargetMode="External"/><Relationship Id="rId50" Type="http://schemas.openxmlformats.org/officeDocument/2006/relationships/hyperlink" Target="https://goo.gl/maps/mWfxrVqGBibpEezT9" TargetMode="External"/><Relationship Id="rId55" Type="http://schemas.openxmlformats.org/officeDocument/2006/relationships/hyperlink" Target="https://goo.gl/maps/Nu5KAdT9WozjmNro6" TargetMode="External"/><Relationship Id="rId63" Type="http://schemas.openxmlformats.org/officeDocument/2006/relationships/hyperlink" Target="https://goo.gl/maps/fb2nEE7vZ3T5EKCS8" TargetMode="External"/><Relationship Id="rId68" Type="http://schemas.openxmlformats.org/officeDocument/2006/relationships/hyperlink" Target="https://goo.gl/maps/NWUmB9h2Ci9JepHw9" TargetMode="External"/><Relationship Id="rId7" Type="http://schemas.openxmlformats.org/officeDocument/2006/relationships/hyperlink" Target="https://goo.gl/maps/gsv24KUMTcLfxz677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goo.gl/maps/ijAeCWRt7kSoJGTy6" TargetMode="External"/><Relationship Id="rId16" Type="http://schemas.openxmlformats.org/officeDocument/2006/relationships/hyperlink" Target="https://goo.gl/maps/v7CdUzo1F7dhJzcv6" TargetMode="External"/><Relationship Id="rId29" Type="http://schemas.openxmlformats.org/officeDocument/2006/relationships/hyperlink" Target="https://goo.gl/maps/qJQCznueDfHBQfnW9" TargetMode="External"/><Relationship Id="rId1" Type="http://schemas.openxmlformats.org/officeDocument/2006/relationships/hyperlink" Target="https://goo.gl/maps/5hxzfDGAhA95FHVSA" TargetMode="External"/><Relationship Id="rId6" Type="http://schemas.openxmlformats.org/officeDocument/2006/relationships/hyperlink" Target="https://goo.gl/maps/ZDxKx7DDCmHdxKwTA" TargetMode="External"/><Relationship Id="rId11" Type="http://schemas.openxmlformats.org/officeDocument/2006/relationships/hyperlink" Target="https://goo.gl/maps/8H5AZkawxZ3QqEYP8" TargetMode="External"/><Relationship Id="rId24" Type="http://schemas.openxmlformats.org/officeDocument/2006/relationships/hyperlink" Target="https://goo.gl/maps/ptpNFge4K6HzztWR6" TargetMode="External"/><Relationship Id="rId32" Type="http://schemas.openxmlformats.org/officeDocument/2006/relationships/hyperlink" Target="https://goo.gl/maps/AkLtM5L7tVsP7KoQ9" TargetMode="External"/><Relationship Id="rId37" Type="http://schemas.openxmlformats.org/officeDocument/2006/relationships/hyperlink" Target="https://goo.gl/maps/BQ9HPrTqfnM7HzHPA" TargetMode="External"/><Relationship Id="rId40" Type="http://schemas.openxmlformats.org/officeDocument/2006/relationships/hyperlink" Target="https://goo.gl/maps/5itGThXwWryTdvEY9" TargetMode="External"/><Relationship Id="rId45" Type="http://schemas.openxmlformats.org/officeDocument/2006/relationships/hyperlink" Target="https://goo.gl/maps/R691m9qL2acGZKni7" TargetMode="External"/><Relationship Id="rId53" Type="http://schemas.openxmlformats.org/officeDocument/2006/relationships/hyperlink" Target="https://goo.gl/maps/w2YzcgTen9EiwXa99" TargetMode="External"/><Relationship Id="rId58" Type="http://schemas.openxmlformats.org/officeDocument/2006/relationships/hyperlink" Target="https://goo.gl/maps/eLa5rwCXTSK9Xv2t5" TargetMode="External"/><Relationship Id="rId66" Type="http://schemas.openxmlformats.org/officeDocument/2006/relationships/hyperlink" Target="https://goo.gl/maps/nCVf7dvio25ME1qd6" TargetMode="External"/><Relationship Id="rId5" Type="http://schemas.openxmlformats.org/officeDocument/2006/relationships/hyperlink" Target="https://goo.gl/maps/GiHuzo2ePrwhoiH17" TargetMode="External"/><Relationship Id="rId15" Type="http://schemas.openxmlformats.org/officeDocument/2006/relationships/hyperlink" Target="https://goo.gl/maps/GkFmkbUtHJ4aXKpF7" TargetMode="External"/><Relationship Id="rId23" Type="http://schemas.openxmlformats.org/officeDocument/2006/relationships/hyperlink" Target="https://goo.gl/maps/W1ui8rmCXmch3HiU7" TargetMode="External"/><Relationship Id="rId28" Type="http://schemas.openxmlformats.org/officeDocument/2006/relationships/hyperlink" Target="https://goo.gl/maps/oPfMtnHr5MyzPMHy9" TargetMode="External"/><Relationship Id="rId36" Type="http://schemas.openxmlformats.org/officeDocument/2006/relationships/hyperlink" Target="https://goo.gl/maps/BQ9HPrTqfnM7HzHPA" TargetMode="External"/><Relationship Id="rId49" Type="http://schemas.openxmlformats.org/officeDocument/2006/relationships/hyperlink" Target="https://goo.gl/maps/6Fh1YEf8Pe6HMSFW7" TargetMode="External"/><Relationship Id="rId57" Type="http://schemas.openxmlformats.org/officeDocument/2006/relationships/hyperlink" Target="https://goo.gl/maps/QCaaJC4djtm9UzKc6" TargetMode="External"/><Relationship Id="rId61" Type="http://schemas.openxmlformats.org/officeDocument/2006/relationships/hyperlink" Target="https://goo.gl/maps/f4jjkPgfVG9BJAez7" TargetMode="External"/><Relationship Id="rId10" Type="http://schemas.openxmlformats.org/officeDocument/2006/relationships/hyperlink" Target="https://goo.gl/maps/8G29c8TuqFUxcSXv6" TargetMode="External"/><Relationship Id="rId19" Type="http://schemas.openxmlformats.org/officeDocument/2006/relationships/hyperlink" Target="https://goo.gl/maps/fFLzDdf34tWyqMuNA" TargetMode="External"/><Relationship Id="rId31" Type="http://schemas.openxmlformats.org/officeDocument/2006/relationships/hyperlink" Target="https://goo.gl/maps/wiSwAvUBRtUzWGwdA" TargetMode="External"/><Relationship Id="rId44" Type="http://schemas.openxmlformats.org/officeDocument/2006/relationships/hyperlink" Target="https://goo.gl/maps/R691m9qL2acGZKni7" TargetMode="External"/><Relationship Id="rId52" Type="http://schemas.openxmlformats.org/officeDocument/2006/relationships/hyperlink" Target="https://goo.gl/maps/aPvZ4yitg7oTkLRNA" TargetMode="External"/><Relationship Id="rId60" Type="http://schemas.openxmlformats.org/officeDocument/2006/relationships/hyperlink" Target="https://goo.gl/maps/hxs846HroV4epuVw6" TargetMode="External"/><Relationship Id="rId65" Type="http://schemas.openxmlformats.org/officeDocument/2006/relationships/hyperlink" Target="https://goo.gl/maps/LEBn9ZPUFy8BLjyZ6" TargetMode="External"/><Relationship Id="rId4" Type="http://schemas.openxmlformats.org/officeDocument/2006/relationships/hyperlink" Target="https://goo.gl/maps/unXacLM4dYFg55E98" TargetMode="External"/><Relationship Id="rId9" Type="http://schemas.openxmlformats.org/officeDocument/2006/relationships/hyperlink" Target="https://goo.gl/maps/jP4B4j3PNkKebBQ8A" TargetMode="External"/><Relationship Id="rId14" Type="http://schemas.openxmlformats.org/officeDocument/2006/relationships/hyperlink" Target="https://goo.gl/maps/LyNqPWH6gHv6HoUG9" TargetMode="External"/><Relationship Id="rId22" Type="http://schemas.openxmlformats.org/officeDocument/2006/relationships/hyperlink" Target="https://goo.gl/maps/RSgUj6AXigTUtNgm7" TargetMode="External"/><Relationship Id="rId27" Type="http://schemas.openxmlformats.org/officeDocument/2006/relationships/hyperlink" Target="https://www.highlight.standarde.in/stores/onboard/conversions/44" TargetMode="External"/><Relationship Id="rId30" Type="http://schemas.openxmlformats.org/officeDocument/2006/relationships/hyperlink" Target="https://goo.gl/maps/19x6Byimr5yUAtcf7" TargetMode="External"/><Relationship Id="rId35" Type="http://schemas.openxmlformats.org/officeDocument/2006/relationships/hyperlink" Target="https://goo.gl/maps/85zW7CBGFJjybTeE8" TargetMode="External"/><Relationship Id="rId43" Type="http://schemas.openxmlformats.org/officeDocument/2006/relationships/hyperlink" Target="https://goo.gl/maps/qz2dhBTW5Rgb3m4F7" TargetMode="External"/><Relationship Id="rId48" Type="http://schemas.openxmlformats.org/officeDocument/2006/relationships/hyperlink" Target="https://goo.gl/maps/QnLLihJixJd1r8oT7" TargetMode="External"/><Relationship Id="rId56" Type="http://schemas.openxmlformats.org/officeDocument/2006/relationships/hyperlink" Target="https://goo.gl/maps/vWrptjpTaJoanwUJ7" TargetMode="External"/><Relationship Id="rId64" Type="http://schemas.openxmlformats.org/officeDocument/2006/relationships/hyperlink" Target="https://goo.gl/maps/Z9SWcQtb7W9Q2Wkq9" TargetMode="External"/><Relationship Id="rId69" Type="http://schemas.openxmlformats.org/officeDocument/2006/relationships/hyperlink" Target="https://goo.gl/maps/uQHh1RemPjsM9h1g8" TargetMode="External"/><Relationship Id="rId8" Type="http://schemas.openxmlformats.org/officeDocument/2006/relationships/hyperlink" Target="https://goo.gl/maps/6DjiTX2GujF7oULv6" TargetMode="External"/><Relationship Id="rId51" Type="http://schemas.openxmlformats.org/officeDocument/2006/relationships/hyperlink" Target="https://goo.gl/maps/YBD2rTVjntSZCw2m7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goo.gl/maps/dxPbELJVZGp9WbQy7" TargetMode="External"/><Relationship Id="rId12" Type="http://schemas.openxmlformats.org/officeDocument/2006/relationships/hyperlink" Target="https://goo.gl/maps/nnFsKYMTBnUa5D3e9" TargetMode="External"/><Relationship Id="rId17" Type="http://schemas.openxmlformats.org/officeDocument/2006/relationships/hyperlink" Target="https://goo.gl/maps/59TniYVA6s2jPcdYA" TargetMode="External"/><Relationship Id="rId25" Type="http://schemas.openxmlformats.org/officeDocument/2006/relationships/hyperlink" Target="https://goo.gl/maps/KRphmpKhoZXhfp7i6" TargetMode="External"/><Relationship Id="rId33" Type="http://schemas.openxmlformats.org/officeDocument/2006/relationships/hyperlink" Target="https://goo.gl/maps/Wo7QYWhp57ahWqzr6" TargetMode="External"/><Relationship Id="rId38" Type="http://schemas.openxmlformats.org/officeDocument/2006/relationships/hyperlink" Target="https://goo.gl/maps/Pp46x6kcFaVyNhPT8" TargetMode="External"/><Relationship Id="rId46" Type="http://schemas.openxmlformats.org/officeDocument/2006/relationships/hyperlink" Target="https://goo.gl/maps/R421sP5EvFUNUSYX7" TargetMode="External"/><Relationship Id="rId59" Type="http://schemas.openxmlformats.org/officeDocument/2006/relationships/hyperlink" Target="https://goo.gl/maps/MygdVAcnKEyZZ9uf9" TargetMode="External"/><Relationship Id="rId67" Type="http://schemas.openxmlformats.org/officeDocument/2006/relationships/hyperlink" Target="https://goo.gl/maps/shhYne6YDDFWdfDX7" TargetMode="External"/><Relationship Id="rId20" Type="http://schemas.openxmlformats.org/officeDocument/2006/relationships/hyperlink" Target="https://goo.gl/maps/6xMSRohVPoNKVeGd7" TargetMode="External"/><Relationship Id="rId41" Type="http://schemas.openxmlformats.org/officeDocument/2006/relationships/hyperlink" Target="https://goo.gl/maps/J2nmi4znW4sw2BwG8" TargetMode="External"/><Relationship Id="rId54" Type="http://schemas.openxmlformats.org/officeDocument/2006/relationships/hyperlink" Target="https://goo.gl/maps/Zh3ya75JtPiXnXYb6?coh=178572&amp;entry=tt" TargetMode="External"/><Relationship Id="rId62" Type="http://schemas.openxmlformats.org/officeDocument/2006/relationships/hyperlink" Target="https://goo.gl/maps/9nmw4z9vSNpLgoeT9" TargetMode="External"/><Relationship Id="rId70" Type="http://schemas.openxmlformats.org/officeDocument/2006/relationships/hyperlink" Target="https://goo.gl/maps/Y935nKmUJ6WYxGFT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VcRqLgbFyfxeUGUSA" TargetMode="External"/><Relationship Id="rId2" Type="http://schemas.openxmlformats.org/officeDocument/2006/relationships/hyperlink" Target="https://goo.gl/maps/GY1cvLwcdCN5VF6j8" TargetMode="External"/><Relationship Id="rId1" Type="http://schemas.openxmlformats.org/officeDocument/2006/relationships/hyperlink" Target="https://goo.gl/maps/EvnHWHC9gDdfSzib9" TargetMode="External"/><Relationship Id="rId6" Type="http://schemas.openxmlformats.org/officeDocument/2006/relationships/hyperlink" Target="https://goo.gl/maps/8Z83B2yHtckwiegS9" TargetMode="External"/><Relationship Id="rId5" Type="http://schemas.openxmlformats.org/officeDocument/2006/relationships/hyperlink" Target="https://goo.gl/maps/2BHdwHmX8jJUEtac8" TargetMode="External"/><Relationship Id="rId4" Type="http://schemas.openxmlformats.org/officeDocument/2006/relationships/hyperlink" Target="https://maps.app.goo.gl/e6daeQ3KmfraK4VC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v7CdUzo1F7dhJzcv6" TargetMode="External"/><Relationship Id="rId2" Type="http://schemas.openxmlformats.org/officeDocument/2006/relationships/hyperlink" Target="https://goo.gl/maps/R421sP5EvFUNUSYX7" TargetMode="External"/><Relationship Id="rId1" Type="http://schemas.openxmlformats.org/officeDocument/2006/relationships/hyperlink" Target="https://goo.gl/maps/qz2dhBTW5Rgb3m4F7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https://goo.gl/maps/RSgUj6AXigTUtNg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10"/>
  <sheetViews>
    <sheetView workbookViewId="0">
      <pane xSplit="4" topLeftCell="E1" activePane="topRight" state="frozen"/>
      <selection pane="topRight" activeCell="F2" sqref="F2"/>
    </sheetView>
  </sheetViews>
  <sheetFormatPr defaultColWidth="12.6640625" defaultRowHeight="15.75" customHeight="1" x14ac:dyDescent="0.25"/>
  <cols>
    <col min="1" max="1" width="3.77734375" customWidth="1"/>
    <col min="2" max="2" width="10.88671875" customWidth="1"/>
    <col min="3" max="3" width="17.109375" customWidth="1"/>
    <col min="4" max="4" width="33.109375" customWidth="1"/>
    <col min="5" max="5" width="12.33203125" customWidth="1"/>
    <col min="6" max="6" width="24.109375" customWidth="1"/>
    <col min="7" max="7" width="11" customWidth="1"/>
    <col min="8" max="8" width="20.88671875" hidden="1" customWidth="1"/>
    <col min="9" max="9" width="19" customWidth="1"/>
    <col min="10" max="10" width="39.88671875" customWidth="1"/>
    <col min="11" max="11" width="17.44140625" customWidth="1"/>
    <col min="12" max="12" width="20.6640625" customWidth="1"/>
    <col min="13" max="13" width="30.44140625" hidden="1" customWidth="1"/>
    <col min="14" max="14" width="20.77734375" customWidth="1"/>
    <col min="15" max="15" width="31.77734375" customWidth="1"/>
    <col min="16" max="16" width="15.21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5">
        <v>44958</v>
      </c>
      <c r="C2" s="4" t="s">
        <v>16</v>
      </c>
      <c r="D2" s="6" t="s">
        <v>17</v>
      </c>
      <c r="E2" s="4" t="s">
        <v>18</v>
      </c>
      <c r="F2" s="6" t="s">
        <v>19</v>
      </c>
      <c r="G2" s="6">
        <v>8421645082</v>
      </c>
      <c r="H2" s="7"/>
      <c r="I2" s="8" t="s">
        <v>20</v>
      </c>
      <c r="J2" s="9" t="s">
        <v>21</v>
      </c>
      <c r="K2" s="10" t="s">
        <v>22</v>
      </c>
      <c r="L2" s="10" t="s">
        <v>22</v>
      </c>
      <c r="M2" s="10" t="s">
        <v>22</v>
      </c>
      <c r="N2" s="7" t="s">
        <v>23</v>
      </c>
      <c r="O2" s="7" t="s">
        <v>24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4">
        <v>2</v>
      </c>
      <c r="B3" s="5">
        <v>44958</v>
      </c>
      <c r="C3" s="4" t="s">
        <v>16</v>
      </c>
      <c r="D3" s="6" t="s">
        <v>25</v>
      </c>
      <c r="E3" s="4" t="s">
        <v>26</v>
      </c>
      <c r="F3" s="6" t="s">
        <v>27</v>
      </c>
      <c r="G3" s="6">
        <v>8999154775</v>
      </c>
      <c r="H3" s="7"/>
      <c r="I3" s="11" t="s">
        <v>20</v>
      </c>
      <c r="J3" s="9" t="s">
        <v>21</v>
      </c>
      <c r="K3" s="10" t="s">
        <v>22</v>
      </c>
      <c r="L3" s="10" t="s">
        <v>22</v>
      </c>
      <c r="M3" s="10" t="s">
        <v>22</v>
      </c>
      <c r="N3" s="7" t="s">
        <v>23</v>
      </c>
      <c r="O3" s="7" t="s">
        <v>24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4">
        <v>3</v>
      </c>
      <c r="B4" s="5">
        <v>44958</v>
      </c>
      <c r="C4" s="4" t="s">
        <v>16</v>
      </c>
      <c r="D4" s="6" t="s">
        <v>28</v>
      </c>
      <c r="E4" s="4" t="s">
        <v>18</v>
      </c>
      <c r="F4" s="6" t="s">
        <v>29</v>
      </c>
      <c r="G4" s="6">
        <v>9545661888</v>
      </c>
      <c r="H4" s="7"/>
      <c r="I4" s="11" t="s">
        <v>20</v>
      </c>
      <c r="J4" s="9" t="s">
        <v>21</v>
      </c>
      <c r="K4" s="10" t="s">
        <v>22</v>
      </c>
      <c r="L4" s="10" t="s">
        <v>22</v>
      </c>
      <c r="M4" s="10" t="s">
        <v>22</v>
      </c>
      <c r="N4" s="7" t="s">
        <v>23</v>
      </c>
      <c r="O4" s="7" t="s">
        <v>24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4">
        <v>4</v>
      </c>
      <c r="B5" s="5">
        <v>44958</v>
      </c>
      <c r="C5" s="4" t="s">
        <v>16</v>
      </c>
      <c r="D5" s="6" t="s">
        <v>30</v>
      </c>
      <c r="E5" s="4" t="s">
        <v>26</v>
      </c>
      <c r="F5" s="6" t="s">
        <v>31</v>
      </c>
      <c r="G5" s="6">
        <v>9762129486</v>
      </c>
      <c r="H5" s="7"/>
      <c r="I5" s="11" t="s">
        <v>20</v>
      </c>
      <c r="J5" s="9" t="s">
        <v>21</v>
      </c>
      <c r="K5" s="10" t="s">
        <v>22</v>
      </c>
      <c r="L5" s="10" t="s">
        <v>22</v>
      </c>
      <c r="M5" s="10" t="s">
        <v>22</v>
      </c>
      <c r="N5" s="7" t="s">
        <v>23</v>
      </c>
      <c r="O5" s="7" t="s">
        <v>24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4">
        <v>5</v>
      </c>
      <c r="B6" s="5">
        <v>44958</v>
      </c>
      <c r="C6" s="4" t="s">
        <v>16</v>
      </c>
      <c r="D6" s="6" t="s">
        <v>32</v>
      </c>
      <c r="E6" s="4" t="s">
        <v>18</v>
      </c>
      <c r="F6" s="6" t="s">
        <v>33</v>
      </c>
      <c r="G6" s="6">
        <v>9822094485</v>
      </c>
      <c r="H6" s="7"/>
      <c r="I6" s="11" t="s">
        <v>20</v>
      </c>
      <c r="J6" s="9" t="s">
        <v>21</v>
      </c>
      <c r="K6" s="10" t="s">
        <v>22</v>
      </c>
      <c r="L6" s="10" t="s">
        <v>22</v>
      </c>
      <c r="M6" s="10" t="s">
        <v>22</v>
      </c>
      <c r="N6" s="7" t="s">
        <v>23</v>
      </c>
      <c r="O6" s="7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4">
        <v>6</v>
      </c>
      <c r="B7" s="5">
        <v>44959</v>
      </c>
      <c r="C7" s="4" t="s">
        <v>16</v>
      </c>
      <c r="D7" s="6" t="s">
        <v>34</v>
      </c>
      <c r="E7" s="4" t="s">
        <v>35</v>
      </c>
      <c r="F7" s="6" t="s">
        <v>36</v>
      </c>
      <c r="G7" s="6">
        <v>9881459875</v>
      </c>
      <c r="H7" s="7"/>
      <c r="I7" s="11" t="s">
        <v>20</v>
      </c>
      <c r="J7" s="9" t="s">
        <v>37</v>
      </c>
      <c r="K7" s="10" t="s">
        <v>22</v>
      </c>
      <c r="L7" s="10" t="s">
        <v>22</v>
      </c>
      <c r="M7" s="10" t="s">
        <v>22</v>
      </c>
      <c r="N7" s="7" t="s">
        <v>23</v>
      </c>
      <c r="O7" s="7" t="s">
        <v>24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4">
        <v>7</v>
      </c>
      <c r="B8" s="12">
        <v>44988</v>
      </c>
      <c r="C8" s="4" t="s">
        <v>38</v>
      </c>
      <c r="D8" s="4" t="s">
        <v>39</v>
      </c>
      <c r="E8" s="4" t="s">
        <v>40</v>
      </c>
      <c r="F8" s="4" t="s">
        <v>41</v>
      </c>
      <c r="G8" s="4">
        <v>9922893121</v>
      </c>
      <c r="H8" s="7"/>
      <c r="I8" s="11" t="s">
        <v>20</v>
      </c>
      <c r="J8" s="9" t="s">
        <v>42</v>
      </c>
      <c r="K8" s="11" t="s">
        <v>20</v>
      </c>
      <c r="L8" s="11" t="s">
        <v>20</v>
      </c>
      <c r="M8" s="10" t="s">
        <v>22</v>
      </c>
      <c r="N8" s="7" t="s">
        <v>23</v>
      </c>
      <c r="O8" s="7" t="s">
        <v>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4">
        <v>8</v>
      </c>
      <c r="B9" s="12">
        <v>44988</v>
      </c>
      <c r="C9" s="4" t="s">
        <v>38</v>
      </c>
      <c r="D9" s="4" t="s">
        <v>44</v>
      </c>
      <c r="E9" s="4" t="s">
        <v>45</v>
      </c>
      <c r="F9" s="4" t="s">
        <v>46</v>
      </c>
      <c r="G9" s="4">
        <v>9850327170</v>
      </c>
      <c r="H9" s="7"/>
      <c r="I9" s="11" t="s">
        <v>20</v>
      </c>
      <c r="J9" s="9" t="s">
        <v>21</v>
      </c>
      <c r="K9" s="11" t="s">
        <v>20</v>
      </c>
      <c r="L9" s="11" t="s">
        <v>20</v>
      </c>
      <c r="M9" s="10" t="s">
        <v>22</v>
      </c>
      <c r="N9" s="7" t="s">
        <v>23</v>
      </c>
      <c r="O9" s="7" t="s">
        <v>43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4">
        <v>9</v>
      </c>
      <c r="B10" s="12">
        <v>44988</v>
      </c>
      <c r="C10" s="4" t="s">
        <v>38</v>
      </c>
      <c r="D10" s="4" t="s">
        <v>47</v>
      </c>
      <c r="E10" s="4" t="s">
        <v>48</v>
      </c>
      <c r="F10" s="4" t="s">
        <v>49</v>
      </c>
      <c r="G10" s="4">
        <v>8888109505</v>
      </c>
      <c r="H10" s="7"/>
      <c r="I10" s="11" t="s">
        <v>20</v>
      </c>
      <c r="J10" s="9" t="s">
        <v>50</v>
      </c>
      <c r="K10" s="11" t="s">
        <v>20</v>
      </c>
      <c r="L10" s="11" t="s">
        <v>20</v>
      </c>
      <c r="M10" s="10" t="s">
        <v>22</v>
      </c>
      <c r="N10" s="7" t="s">
        <v>23</v>
      </c>
      <c r="O10" s="7" t="s">
        <v>43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4">
        <v>10</v>
      </c>
      <c r="B11" s="12">
        <v>44988</v>
      </c>
      <c r="C11" s="4" t="s">
        <v>38</v>
      </c>
      <c r="D11" s="4" t="s">
        <v>51</v>
      </c>
      <c r="E11" s="4" t="s">
        <v>40</v>
      </c>
      <c r="F11" s="4" t="s">
        <v>52</v>
      </c>
      <c r="G11" s="4">
        <v>9763509392</v>
      </c>
      <c r="H11" s="7"/>
      <c r="I11" s="11" t="s">
        <v>20</v>
      </c>
      <c r="J11" s="9" t="s">
        <v>53</v>
      </c>
      <c r="K11" s="11" t="s">
        <v>20</v>
      </c>
      <c r="L11" s="11" t="s">
        <v>20</v>
      </c>
      <c r="M11" s="10" t="s">
        <v>22</v>
      </c>
      <c r="N11" s="7" t="s">
        <v>23</v>
      </c>
      <c r="O11" s="7" t="s">
        <v>43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4">
        <v>11</v>
      </c>
      <c r="B12" s="12">
        <v>44988</v>
      </c>
      <c r="C12" s="4" t="s">
        <v>38</v>
      </c>
      <c r="D12" s="7" t="s">
        <v>54</v>
      </c>
      <c r="E12" s="4" t="s">
        <v>45</v>
      </c>
      <c r="F12" s="7" t="s">
        <v>55</v>
      </c>
      <c r="G12" s="7">
        <v>9822084783</v>
      </c>
      <c r="H12" s="7"/>
      <c r="I12" s="13" t="s">
        <v>56</v>
      </c>
      <c r="J12" s="9" t="s">
        <v>57</v>
      </c>
      <c r="K12" s="7" t="s">
        <v>58</v>
      </c>
      <c r="L12" s="7" t="s">
        <v>58</v>
      </c>
      <c r="M12" s="7" t="s">
        <v>58</v>
      </c>
      <c r="N12" s="7" t="s">
        <v>58</v>
      </c>
      <c r="O12" s="7" t="s">
        <v>43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4">
        <v>12</v>
      </c>
      <c r="B13" s="12">
        <v>44988</v>
      </c>
      <c r="C13" s="4" t="s">
        <v>38</v>
      </c>
      <c r="D13" s="7" t="s">
        <v>59</v>
      </c>
      <c r="E13" s="4" t="s">
        <v>45</v>
      </c>
      <c r="F13" s="7" t="s">
        <v>60</v>
      </c>
      <c r="G13" s="7">
        <v>9130309004</v>
      </c>
      <c r="H13" s="7"/>
      <c r="I13" s="11" t="s">
        <v>20</v>
      </c>
      <c r="J13" s="9" t="s">
        <v>61</v>
      </c>
      <c r="K13" s="11" t="s">
        <v>20</v>
      </c>
      <c r="L13" s="11" t="s">
        <v>20</v>
      </c>
      <c r="M13" s="10" t="s">
        <v>22</v>
      </c>
      <c r="N13" s="7" t="s">
        <v>23</v>
      </c>
      <c r="O13" s="7" t="s">
        <v>43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4">
        <v>13</v>
      </c>
      <c r="B14" s="12">
        <v>44988</v>
      </c>
      <c r="C14" s="4" t="s">
        <v>38</v>
      </c>
      <c r="D14" s="7" t="s">
        <v>62</v>
      </c>
      <c r="E14" s="7" t="s">
        <v>63</v>
      </c>
      <c r="F14" s="7" t="s">
        <v>64</v>
      </c>
      <c r="G14" s="7">
        <v>9822016565</v>
      </c>
      <c r="H14" s="7"/>
      <c r="I14" s="14" t="s">
        <v>65</v>
      </c>
      <c r="J14" s="9" t="s">
        <v>61</v>
      </c>
      <c r="K14" s="3"/>
      <c r="L14" s="3"/>
      <c r="M14" s="10" t="s">
        <v>22</v>
      </c>
      <c r="N14" s="7" t="s">
        <v>23</v>
      </c>
      <c r="O14" s="7" t="s">
        <v>43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4">
        <v>14</v>
      </c>
      <c r="B15" s="12">
        <v>44988</v>
      </c>
      <c r="C15" s="4" t="s">
        <v>38</v>
      </c>
      <c r="D15" s="7" t="s">
        <v>66</v>
      </c>
      <c r="E15" s="4" t="s">
        <v>40</v>
      </c>
      <c r="F15" s="7"/>
      <c r="G15" s="7"/>
      <c r="H15" s="7"/>
      <c r="I15" s="14" t="s">
        <v>65</v>
      </c>
      <c r="J15" s="9" t="s">
        <v>67</v>
      </c>
      <c r="K15" s="3"/>
      <c r="L15" s="3"/>
      <c r="M15" s="10" t="s">
        <v>22</v>
      </c>
      <c r="N15" s="7" t="s">
        <v>23</v>
      </c>
      <c r="O15" s="7" t="s">
        <v>43</v>
      </c>
      <c r="P15" s="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4">
        <v>15</v>
      </c>
      <c r="B16" s="5">
        <v>44996</v>
      </c>
      <c r="C16" s="4" t="s">
        <v>38</v>
      </c>
      <c r="D16" s="7" t="s">
        <v>68</v>
      </c>
      <c r="E16" s="4" t="s">
        <v>40</v>
      </c>
      <c r="F16" s="7" t="s">
        <v>69</v>
      </c>
      <c r="G16" s="7">
        <v>6376842484</v>
      </c>
      <c r="H16" s="7"/>
      <c r="I16" s="11" t="s">
        <v>20</v>
      </c>
      <c r="J16" s="9" t="s">
        <v>21</v>
      </c>
      <c r="K16" s="15" t="s">
        <v>20</v>
      </c>
      <c r="L16" s="15" t="s">
        <v>20</v>
      </c>
      <c r="M16" s="10" t="s">
        <v>22</v>
      </c>
      <c r="N16" s="7" t="s">
        <v>23</v>
      </c>
      <c r="O16" s="7" t="s">
        <v>43</v>
      </c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4">
        <v>16</v>
      </c>
      <c r="B17" s="5">
        <v>44998</v>
      </c>
      <c r="C17" s="4" t="s">
        <v>70</v>
      </c>
      <c r="D17" s="7" t="s">
        <v>71</v>
      </c>
      <c r="E17" s="7" t="s">
        <v>40</v>
      </c>
      <c r="F17" s="7" t="s">
        <v>72</v>
      </c>
      <c r="G17" s="7">
        <v>8888342988</v>
      </c>
      <c r="H17" s="7"/>
      <c r="I17" s="11" t="s">
        <v>20</v>
      </c>
      <c r="J17" s="9" t="s">
        <v>73</v>
      </c>
      <c r="K17" s="15" t="s">
        <v>20</v>
      </c>
      <c r="L17" s="15" t="s">
        <v>20</v>
      </c>
      <c r="M17" s="10" t="s">
        <v>22</v>
      </c>
      <c r="N17" s="7" t="s">
        <v>23</v>
      </c>
      <c r="O17" s="7" t="s">
        <v>74</v>
      </c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4">
        <v>17</v>
      </c>
      <c r="B18" s="5">
        <v>44999</v>
      </c>
      <c r="C18" s="4" t="s">
        <v>38</v>
      </c>
      <c r="D18" s="7" t="s">
        <v>75</v>
      </c>
      <c r="E18" s="7" t="s">
        <v>76</v>
      </c>
      <c r="F18" s="7" t="s">
        <v>77</v>
      </c>
      <c r="G18" s="3"/>
      <c r="H18" s="7"/>
      <c r="I18" s="14" t="s">
        <v>65</v>
      </c>
      <c r="J18" s="9" t="s">
        <v>61</v>
      </c>
      <c r="K18" s="3"/>
      <c r="L18" s="3"/>
      <c r="M18" s="10" t="s">
        <v>22</v>
      </c>
      <c r="N18" s="7" t="s">
        <v>23</v>
      </c>
      <c r="O18" s="7" t="s">
        <v>43</v>
      </c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4">
        <v>18</v>
      </c>
      <c r="B19" s="5">
        <v>45005</v>
      </c>
      <c r="C19" s="7" t="s">
        <v>38</v>
      </c>
      <c r="D19" s="7" t="s">
        <v>78</v>
      </c>
      <c r="E19" s="4" t="s">
        <v>45</v>
      </c>
      <c r="F19" s="4" t="s">
        <v>79</v>
      </c>
      <c r="G19" s="4">
        <v>9545179474</v>
      </c>
      <c r="H19" s="7"/>
      <c r="I19" s="11" t="s">
        <v>20</v>
      </c>
      <c r="J19" s="9" t="s">
        <v>21</v>
      </c>
      <c r="K19" s="15" t="s">
        <v>20</v>
      </c>
      <c r="L19" s="15" t="s">
        <v>20</v>
      </c>
      <c r="M19" s="10" t="s">
        <v>22</v>
      </c>
      <c r="N19" s="7" t="s">
        <v>23</v>
      </c>
      <c r="O19" s="7" t="s">
        <v>43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4">
        <v>19</v>
      </c>
      <c r="B20" s="5">
        <v>45005</v>
      </c>
      <c r="C20" s="7" t="s">
        <v>38</v>
      </c>
      <c r="D20" s="7" t="s">
        <v>80</v>
      </c>
      <c r="E20" s="7" t="s">
        <v>81</v>
      </c>
      <c r="F20" s="4" t="s">
        <v>82</v>
      </c>
      <c r="G20" s="4">
        <v>9156390319</v>
      </c>
      <c r="H20" s="7"/>
      <c r="I20" s="11" t="s">
        <v>20</v>
      </c>
      <c r="J20" s="9" t="s">
        <v>83</v>
      </c>
      <c r="K20" s="15" t="s">
        <v>20</v>
      </c>
      <c r="L20" s="15" t="s">
        <v>20</v>
      </c>
      <c r="M20" s="10" t="s">
        <v>22</v>
      </c>
      <c r="N20" s="7" t="s">
        <v>23</v>
      </c>
      <c r="O20" s="7" t="s">
        <v>43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4">
        <v>20</v>
      </c>
      <c r="B21" s="5">
        <v>45005</v>
      </c>
      <c r="C21" s="7" t="s">
        <v>38</v>
      </c>
      <c r="D21" s="7" t="s">
        <v>84</v>
      </c>
      <c r="E21" s="4" t="s">
        <v>45</v>
      </c>
      <c r="F21" s="7" t="s">
        <v>85</v>
      </c>
      <c r="G21" s="4">
        <v>9351982610</v>
      </c>
      <c r="H21" s="7"/>
      <c r="I21" s="11" t="s">
        <v>20</v>
      </c>
      <c r="J21" s="9" t="s">
        <v>21</v>
      </c>
      <c r="K21" s="15" t="s">
        <v>20</v>
      </c>
      <c r="L21" s="15" t="s">
        <v>20</v>
      </c>
      <c r="M21" s="10" t="s">
        <v>22</v>
      </c>
      <c r="N21" s="7" t="s">
        <v>23</v>
      </c>
      <c r="O21" s="7" t="s">
        <v>43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4">
        <v>21</v>
      </c>
      <c r="B22" s="5">
        <v>45005</v>
      </c>
      <c r="C22" s="7" t="s">
        <v>38</v>
      </c>
      <c r="D22" s="7" t="s">
        <v>86</v>
      </c>
      <c r="E22" s="4" t="s">
        <v>40</v>
      </c>
      <c r="F22" s="4" t="s">
        <v>87</v>
      </c>
      <c r="G22" s="4">
        <v>9762292249</v>
      </c>
      <c r="H22" s="7"/>
      <c r="I22" s="11" t="s">
        <v>20</v>
      </c>
      <c r="J22" s="9" t="s">
        <v>88</v>
      </c>
      <c r="K22" s="15" t="s">
        <v>20</v>
      </c>
      <c r="L22" s="15" t="s">
        <v>20</v>
      </c>
      <c r="M22" s="10" t="s">
        <v>22</v>
      </c>
      <c r="N22" s="7" t="s">
        <v>23</v>
      </c>
      <c r="O22" s="7" t="s">
        <v>43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4">
        <v>22</v>
      </c>
      <c r="B23" s="5">
        <v>45005</v>
      </c>
      <c r="C23" s="7" t="s">
        <v>89</v>
      </c>
      <c r="D23" s="7" t="s">
        <v>90</v>
      </c>
      <c r="E23" s="4" t="s">
        <v>91</v>
      </c>
      <c r="F23" s="4" t="s">
        <v>92</v>
      </c>
      <c r="G23" s="4">
        <v>9637438488</v>
      </c>
      <c r="H23" s="7"/>
      <c r="I23" s="11" t="s">
        <v>20</v>
      </c>
      <c r="J23" s="9" t="s">
        <v>93</v>
      </c>
      <c r="K23" s="11" t="s">
        <v>20</v>
      </c>
      <c r="L23" s="11" t="s">
        <v>20</v>
      </c>
      <c r="M23" s="10" t="s">
        <v>22</v>
      </c>
      <c r="N23" s="7" t="s">
        <v>23</v>
      </c>
      <c r="O23" s="7" t="s">
        <v>94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4">
        <v>23</v>
      </c>
      <c r="B24" s="5">
        <v>45006</v>
      </c>
      <c r="C24" s="7" t="s">
        <v>95</v>
      </c>
      <c r="D24" s="7" t="s">
        <v>96</v>
      </c>
      <c r="E24" s="7" t="s">
        <v>97</v>
      </c>
      <c r="F24" s="4" t="s">
        <v>98</v>
      </c>
      <c r="G24" s="4">
        <v>8554932498</v>
      </c>
      <c r="H24" s="7"/>
      <c r="I24" s="11" t="s">
        <v>20</v>
      </c>
      <c r="J24" s="9" t="s">
        <v>99</v>
      </c>
      <c r="K24" s="15" t="s">
        <v>20</v>
      </c>
      <c r="L24" s="15" t="s">
        <v>20</v>
      </c>
      <c r="M24" s="10" t="s">
        <v>22</v>
      </c>
      <c r="N24" s="7" t="s">
        <v>23</v>
      </c>
      <c r="O24" s="7" t="s">
        <v>94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4">
        <v>24</v>
      </c>
      <c r="B25" s="5">
        <v>45006</v>
      </c>
      <c r="C25" s="7" t="s">
        <v>100</v>
      </c>
      <c r="D25" s="7" t="s">
        <v>101</v>
      </c>
      <c r="E25" s="7" t="s">
        <v>40</v>
      </c>
      <c r="F25" s="4" t="s">
        <v>102</v>
      </c>
      <c r="G25" s="4">
        <v>9890821233</v>
      </c>
      <c r="H25" s="7"/>
      <c r="I25" s="11" t="s">
        <v>20</v>
      </c>
      <c r="J25" s="9" t="s">
        <v>21</v>
      </c>
      <c r="K25" s="15" t="s">
        <v>20</v>
      </c>
      <c r="L25" s="15" t="s">
        <v>20</v>
      </c>
      <c r="M25" s="10" t="s">
        <v>22</v>
      </c>
      <c r="N25" s="7" t="s">
        <v>23</v>
      </c>
      <c r="O25" s="7" t="s">
        <v>74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4">
        <v>25</v>
      </c>
      <c r="B26" s="5">
        <v>45007</v>
      </c>
      <c r="C26" s="7" t="s">
        <v>103</v>
      </c>
      <c r="D26" s="7" t="s">
        <v>104</v>
      </c>
      <c r="E26" s="4" t="s">
        <v>45</v>
      </c>
      <c r="F26" s="7" t="s">
        <v>105</v>
      </c>
      <c r="G26" s="7">
        <v>9850219559</v>
      </c>
      <c r="H26" s="7"/>
      <c r="I26" s="11" t="s">
        <v>20</v>
      </c>
      <c r="J26" s="16"/>
      <c r="K26" s="15" t="s">
        <v>20</v>
      </c>
      <c r="L26" s="15" t="s">
        <v>20</v>
      </c>
      <c r="M26" s="10" t="s">
        <v>22</v>
      </c>
      <c r="N26" s="7" t="s">
        <v>23</v>
      </c>
      <c r="O26" s="7" t="s">
        <v>106</v>
      </c>
      <c r="P26" s="7">
        <v>7499536745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4">
        <v>26</v>
      </c>
      <c r="B27" s="5">
        <v>45007</v>
      </c>
      <c r="C27" s="7" t="s">
        <v>107</v>
      </c>
      <c r="D27" s="7" t="s">
        <v>108</v>
      </c>
      <c r="E27" s="7" t="s">
        <v>109</v>
      </c>
      <c r="F27" s="7" t="s">
        <v>110</v>
      </c>
      <c r="G27" s="7">
        <v>9850601000</v>
      </c>
      <c r="H27" s="7"/>
      <c r="I27" s="11" t="s">
        <v>20</v>
      </c>
      <c r="J27" s="16"/>
      <c r="K27" s="10" t="s">
        <v>22</v>
      </c>
      <c r="L27" s="10" t="s">
        <v>22</v>
      </c>
      <c r="M27" s="10" t="s">
        <v>22</v>
      </c>
      <c r="N27" s="7" t="s">
        <v>23</v>
      </c>
      <c r="O27" s="7" t="s">
        <v>74</v>
      </c>
      <c r="P27" s="7">
        <v>8805520651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4">
        <v>27</v>
      </c>
      <c r="B28" s="5">
        <v>45008</v>
      </c>
      <c r="C28" s="7" t="s">
        <v>111</v>
      </c>
      <c r="D28" s="7" t="s">
        <v>112</v>
      </c>
      <c r="E28" s="7" t="s">
        <v>40</v>
      </c>
      <c r="F28" s="7" t="s">
        <v>113</v>
      </c>
      <c r="G28" s="7">
        <v>8766634322</v>
      </c>
      <c r="H28" s="7"/>
      <c r="I28" s="11" t="s">
        <v>20</v>
      </c>
      <c r="J28" s="9" t="s">
        <v>21</v>
      </c>
      <c r="K28" s="15" t="s">
        <v>20</v>
      </c>
      <c r="L28" s="15" t="s">
        <v>20</v>
      </c>
      <c r="M28" s="10" t="s">
        <v>22</v>
      </c>
      <c r="N28" s="7" t="s">
        <v>23</v>
      </c>
      <c r="O28" s="7" t="s">
        <v>106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4">
        <v>28</v>
      </c>
      <c r="B29" s="5">
        <v>45008</v>
      </c>
      <c r="C29" s="7" t="s">
        <v>114</v>
      </c>
      <c r="D29" s="7" t="s">
        <v>115</v>
      </c>
      <c r="E29" s="7" t="s">
        <v>40</v>
      </c>
      <c r="F29" s="7" t="s">
        <v>116</v>
      </c>
      <c r="G29" s="7">
        <v>7014535554</v>
      </c>
      <c r="H29" s="7"/>
      <c r="I29" s="11" t="s">
        <v>20</v>
      </c>
      <c r="J29" s="9" t="s">
        <v>117</v>
      </c>
      <c r="K29" s="15" t="s">
        <v>20</v>
      </c>
      <c r="L29" s="15" t="s">
        <v>20</v>
      </c>
      <c r="M29" s="10" t="s">
        <v>22</v>
      </c>
      <c r="N29" s="7" t="s">
        <v>23</v>
      </c>
      <c r="O29" s="7" t="s">
        <v>43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4">
        <v>29</v>
      </c>
      <c r="B30" s="5">
        <v>45008</v>
      </c>
      <c r="C30" s="7" t="s">
        <v>38</v>
      </c>
      <c r="D30" s="7" t="s">
        <v>118</v>
      </c>
      <c r="E30" s="4" t="s">
        <v>45</v>
      </c>
      <c r="F30" s="7" t="s">
        <v>119</v>
      </c>
      <c r="G30" s="7">
        <v>9975607750</v>
      </c>
      <c r="H30" s="7"/>
      <c r="I30" s="11" t="s">
        <v>20</v>
      </c>
      <c r="J30" s="9" t="s">
        <v>21</v>
      </c>
      <c r="K30" s="15" t="s">
        <v>20</v>
      </c>
      <c r="L30" s="15" t="s">
        <v>20</v>
      </c>
      <c r="M30" s="10" t="s">
        <v>22</v>
      </c>
      <c r="N30" s="7" t="s">
        <v>23</v>
      </c>
      <c r="O30" s="7" t="s">
        <v>43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4">
        <v>30</v>
      </c>
      <c r="B31" s="5">
        <v>45008</v>
      </c>
      <c r="C31" s="7" t="s">
        <v>38</v>
      </c>
      <c r="D31" s="7" t="s">
        <v>120</v>
      </c>
      <c r="E31" s="4" t="s">
        <v>45</v>
      </c>
      <c r="F31" s="7" t="s">
        <v>121</v>
      </c>
      <c r="G31" s="7">
        <v>9834341616</v>
      </c>
      <c r="H31" s="7"/>
      <c r="I31" s="11" t="s">
        <v>20</v>
      </c>
      <c r="J31" s="9" t="s">
        <v>21</v>
      </c>
      <c r="K31" s="10" t="s">
        <v>22</v>
      </c>
      <c r="L31" s="10" t="s">
        <v>22</v>
      </c>
      <c r="M31" s="10" t="s">
        <v>22</v>
      </c>
      <c r="N31" s="7" t="s">
        <v>23</v>
      </c>
      <c r="O31" s="7" t="s">
        <v>43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4">
        <v>31</v>
      </c>
      <c r="B32" s="5">
        <v>45008</v>
      </c>
      <c r="C32" s="7" t="s">
        <v>122</v>
      </c>
      <c r="D32" s="7" t="s">
        <v>123</v>
      </c>
      <c r="E32" s="4" t="s">
        <v>45</v>
      </c>
      <c r="F32" s="17" t="s">
        <v>124</v>
      </c>
      <c r="G32" s="7">
        <v>9637671748</v>
      </c>
      <c r="H32" s="7"/>
      <c r="I32" s="11" t="s">
        <v>20</v>
      </c>
      <c r="J32" s="9" t="s">
        <v>21</v>
      </c>
      <c r="K32" s="15" t="s">
        <v>20</v>
      </c>
      <c r="L32" s="15" t="s">
        <v>20</v>
      </c>
      <c r="M32" s="10" t="s">
        <v>22</v>
      </c>
      <c r="N32" s="7" t="s">
        <v>23</v>
      </c>
      <c r="O32" s="17" t="s">
        <v>125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4">
        <v>32</v>
      </c>
      <c r="B33" s="5">
        <v>45008</v>
      </c>
      <c r="C33" s="7" t="s">
        <v>126</v>
      </c>
      <c r="D33" s="7" t="s">
        <v>127</v>
      </c>
      <c r="E33" s="7" t="s">
        <v>81</v>
      </c>
      <c r="F33" s="7" t="s">
        <v>128</v>
      </c>
      <c r="G33" s="7">
        <v>7875680147</v>
      </c>
      <c r="H33" s="7"/>
      <c r="I33" s="11" t="s">
        <v>20</v>
      </c>
      <c r="J33" s="9" t="s">
        <v>129</v>
      </c>
      <c r="K33" s="15" t="s">
        <v>20</v>
      </c>
      <c r="L33" s="15" t="s">
        <v>20</v>
      </c>
      <c r="M33" s="10" t="s">
        <v>22</v>
      </c>
      <c r="N33" s="7" t="s">
        <v>23</v>
      </c>
      <c r="O33" s="7" t="s">
        <v>74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4">
        <v>33</v>
      </c>
      <c r="B34" s="5">
        <v>45009</v>
      </c>
      <c r="C34" s="7" t="s">
        <v>114</v>
      </c>
      <c r="D34" s="7" t="s">
        <v>130</v>
      </c>
      <c r="E34" s="7" t="s">
        <v>40</v>
      </c>
      <c r="F34" s="7" t="s">
        <v>131</v>
      </c>
      <c r="G34" s="7">
        <v>7219264550</v>
      </c>
      <c r="H34" s="7"/>
      <c r="I34" s="11" t="s">
        <v>20</v>
      </c>
      <c r="J34" s="9" t="s">
        <v>21</v>
      </c>
      <c r="K34" s="15" t="s">
        <v>20</v>
      </c>
      <c r="L34" s="15" t="s">
        <v>20</v>
      </c>
      <c r="M34" s="10" t="s">
        <v>22</v>
      </c>
      <c r="N34" s="7" t="s">
        <v>23</v>
      </c>
      <c r="O34" s="7" t="s">
        <v>43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4">
        <v>34</v>
      </c>
      <c r="B35" s="5">
        <v>45009</v>
      </c>
      <c r="C35" s="7" t="s">
        <v>114</v>
      </c>
      <c r="D35" s="7" t="s">
        <v>132</v>
      </c>
      <c r="E35" s="4" t="s">
        <v>45</v>
      </c>
      <c r="F35" s="7" t="s">
        <v>133</v>
      </c>
      <c r="G35" s="7">
        <v>9011561004</v>
      </c>
      <c r="H35" s="7"/>
      <c r="I35" s="11" t="s">
        <v>20</v>
      </c>
      <c r="J35" s="9" t="s">
        <v>21</v>
      </c>
      <c r="K35" s="15" t="s">
        <v>20</v>
      </c>
      <c r="L35" s="15" t="s">
        <v>20</v>
      </c>
      <c r="M35" s="10" t="s">
        <v>22</v>
      </c>
      <c r="N35" s="7" t="s">
        <v>23</v>
      </c>
      <c r="O35" s="7" t="s">
        <v>43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4">
        <v>35</v>
      </c>
      <c r="B36" s="5">
        <v>45009</v>
      </c>
      <c r="C36" s="7" t="s">
        <v>114</v>
      </c>
      <c r="D36" s="7" t="s">
        <v>134</v>
      </c>
      <c r="E36" s="7" t="s">
        <v>40</v>
      </c>
      <c r="F36" s="7" t="s">
        <v>135</v>
      </c>
      <c r="G36" s="3"/>
      <c r="H36" s="7"/>
      <c r="I36" s="14" t="s">
        <v>65</v>
      </c>
      <c r="J36" s="9" t="s">
        <v>61</v>
      </c>
      <c r="K36" s="3"/>
      <c r="L36" s="3"/>
      <c r="M36" s="10" t="s">
        <v>22</v>
      </c>
      <c r="N36" s="7" t="s">
        <v>23</v>
      </c>
      <c r="O36" s="7" t="s">
        <v>43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4">
        <v>36</v>
      </c>
      <c r="B37" s="5">
        <v>45009</v>
      </c>
      <c r="C37" s="7" t="s">
        <v>136</v>
      </c>
      <c r="D37" s="7" t="s">
        <v>137</v>
      </c>
      <c r="E37" s="7" t="s">
        <v>91</v>
      </c>
      <c r="F37" s="7" t="s">
        <v>138</v>
      </c>
      <c r="G37" s="7">
        <v>9850136094</v>
      </c>
      <c r="H37" s="7"/>
      <c r="I37" s="11" t="s">
        <v>20</v>
      </c>
      <c r="J37" s="9" t="s">
        <v>21</v>
      </c>
      <c r="K37" s="15" t="s">
        <v>20</v>
      </c>
      <c r="L37" s="15" t="s">
        <v>20</v>
      </c>
      <c r="M37" s="10" t="s">
        <v>22</v>
      </c>
      <c r="N37" s="7" t="s">
        <v>23</v>
      </c>
      <c r="O37" s="18" t="s">
        <v>139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4">
        <v>37</v>
      </c>
      <c r="B38" s="5">
        <v>45009</v>
      </c>
      <c r="C38" s="7" t="s">
        <v>140</v>
      </c>
      <c r="D38" s="7" t="s">
        <v>141</v>
      </c>
      <c r="E38" s="7" t="s">
        <v>91</v>
      </c>
      <c r="F38" s="7" t="s">
        <v>142</v>
      </c>
      <c r="G38" s="7">
        <v>9371836841</v>
      </c>
      <c r="H38" s="7"/>
      <c r="I38" s="11" t="s">
        <v>20</v>
      </c>
      <c r="J38" s="9" t="s">
        <v>21</v>
      </c>
      <c r="K38" s="15" t="s">
        <v>20</v>
      </c>
      <c r="L38" s="15" t="s">
        <v>20</v>
      </c>
      <c r="M38" s="10" t="s">
        <v>22</v>
      </c>
      <c r="N38" s="7" t="s">
        <v>23</v>
      </c>
      <c r="O38" s="18" t="s">
        <v>139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4">
        <v>38</v>
      </c>
      <c r="B39" s="5">
        <v>45010</v>
      </c>
      <c r="C39" s="7" t="s">
        <v>143</v>
      </c>
      <c r="D39" s="7" t="s">
        <v>144</v>
      </c>
      <c r="E39" s="7" t="s">
        <v>45</v>
      </c>
      <c r="F39" s="7" t="s">
        <v>145</v>
      </c>
      <c r="G39" s="7">
        <v>9765089077</v>
      </c>
      <c r="H39" s="7"/>
      <c r="I39" s="11" t="s">
        <v>20</v>
      </c>
      <c r="J39" s="9" t="s">
        <v>21</v>
      </c>
      <c r="K39" s="11" t="s">
        <v>20</v>
      </c>
      <c r="L39" s="11" t="s">
        <v>20</v>
      </c>
      <c r="M39" s="10" t="s">
        <v>22</v>
      </c>
      <c r="N39" s="7" t="s">
        <v>23</v>
      </c>
      <c r="O39" s="7" t="s">
        <v>146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4">
        <v>39</v>
      </c>
      <c r="B40" s="5">
        <v>45010</v>
      </c>
      <c r="C40" s="7" t="s">
        <v>143</v>
      </c>
      <c r="D40" s="7" t="s">
        <v>147</v>
      </c>
      <c r="E40" s="7" t="s">
        <v>45</v>
      </c>
      <c r="F40" s="7" t="s">
        <v>148</v>
      </c>
      <c r="G40" s="7">
        <v>9332515151</v>
      </c>
      <c r="H40" s="7"/>
      <c r="I40" s="11" t="s">
        <v>20</v>
      </c>
      <c r="J40" s="9" t="s">
        <v>21</v>
      </c>
      <c r="K40" s="11" t="s">
        <v>20</v>
      </c>
      <c r="L40" s="11" t="s">
        <v>20</v>
      </c>
      <c r="M40" s="10" t="s">
        <v>22</v>
      </c>
      <c r="N40" s="7" t="s">
        <v>23</v>
      </c>
      <c r="O40" s="7" t="s">
        <v>146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4">
        <v>40</v>
      </c>
      <c r="B41" s="5">
        <v>45010</v>
      </c>
      <c r="C41" s="7" t="s">
        <v>149</v>
      </c>
      <c r="D41" s="7" t="s">
        <v>150</v>
      </c>
      <c r="E41" s="7" t="s">
        <v>45</v>
      </c>
      <c r="F41" s="7" t="s">
        <v>151</v>
      </c>
      <c r="G41" s="7">
        <v>9767270951</v>
      </c>
      <c r="H41" s="7"/>
      <c r="I41" s="11" t="s">
        <v>20</v>
      </c>
      <c r="J41" s="9" t="s">
        <v>21</v>
      </c>
      <c r="K41" s="11" t="s">
        <v>20</v>
      </c>
      <c r="L41" s="11" t="s">
        <v>20</v>
      </c>
      <c r="M41" s="10" t="s">
        <v>22</v>
      </c>
      <c r="N41" s="7" t="s">
        <v>23</v>
      </c>
      <c r="O41" s="7" t="s">
        <v>146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4">
        <v>41</v>
      </c>
      <c r="B42" s="5">
        <v>45010</v>
      </c>
      <c r="C42" s="7" t="s">
        <v>149</v>
      </c>
      <c r="D42" s="7" t="s">
        <v>152</v>
      </c>
      <c r="E42" s="7" t="s">
        <v>45</v>
      </c>
      <c r="F42" s="7" t="s">
        <v>153</v>
      </c>
      <c r="G42" s="7">
        <v>9423921645</v>
      </c>
      <c r="H42" s="7"/>
      <c r="I42" s="11" t="s">
        <v>20</v>
      </c>
      <c r="J42" s="9" t="s">
        <v>154</v>
      </c>
      <c r="K42" s="11" t="s">
        <v>20</v>
      </c>
      <c r="L42" s="11" t="s">
        <v>20</v>
      </c>
      <c r="M42" s="10" t="s">
        <v>22</v>
      </c>
      <c r="N42" s="7" t="s">
        <v>23</v>
      </c>
      <c r="O42" s="7" t="s">
        <v>146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4">
        <v>42</v>
      </c>
      <c r="B43" s="5">
        <v>45010</v>
      </c>
      <c r="C43" s="7" t="s">
        <v>155</v>
      </c>
      <c r="D43" s="4" t="s">
        <v>156</v>
      </c>
      <c r="E43" s="4" t="s">
        <v>63</v>
      </c>
      <c r="F43" s="4" t="s">
        <v>157</v>
      </c>
      <c r="G43" s="4">
        <v>9730331766</v>
      </c>
      <c r="H43" s="7"/>
      <c r="I43" s="11" t="s">
        <v>20</v>
      </c>
      <c r="J43" s="9" t="s">
        <v>21</v>
      </c>
      <c r="K43" s="15" t="s">
        <v>20</v>
      </c>
      <c r="L43" s="15" t="s">
        <v>20</v>
      </c>
      <c r="M43" s="10" t="s">
        <v>22</v>
      </c>
      <c r="N43" s="7" t="s">
        <v>23</v>
      </c>
      <c r="O43" s="7" t="s">
        <v>158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4">
        <v>43</v>
      </c>
      <c r="B44" s="5">
        <v>45010</v>
      </c>
      <c r="C44" s="7" t="s">
        <v>155</v>
      </c>
      <c r="D44" s="7" t="s">
        <v>159</v>
      </c>
      <c r="E44" s="7" t="s">
        <v>45</v>
      </c>
      <c r="F44" s="7" t="s">
        <v>160</v>
      </c>
      <c r="G44" s="7">
        <v>9011103408</v>
      </c>
      <c r="H44" s="7"/>
      <c r="I44" s="11" t="s">
        <v>20</v>
      </c>
      <c r="J44" s="9" t="s">
        <v>21</v>
      </c>
      <c r="K44" s="15" t="s">
        <v>20</v>
      </c>
      <c r="L44" s="15" t="s">
        <v>20</v>
      </c>
      <c r="M44" s="10" t="s">
        <v>22</v>
      </c>
      <c r="N44" s="7" t="s">
        <v>23</v>
      </c>
      <c r="O44" s="7" t="s">
        <v>158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4">
        <v>44</v>
      </c>
      <c r="B45" s="5">
        <v>45010</v>
      </c>
      <c r="C45" s="7" t="s">
        <v>155</v>
      </c>
      <c r="D45" s="7" t="s">
        <v>161</v>
      </c>
      <c r="E45" s="7" t="s">
        <v>40</v>
      </c>
      <c r="F45" s="3"/>
      <c r="G45" s="3"/>
      <c r="H45" s="7"/>
      <c r="I45" s="14" t="s">
        <v>65</v>
      </c>
      <c r="J45" s="9" t="s">
        <v>162</v>
      </c>
      <c r="K45" s="3"/>
      <c r="L45" s="3"/>
      <c r="M45" s="10" t="s">
        <v>22</v>
      </c>
      <c r="N45" s="7" t="s">
        <v>23</v>
      </c>
      <c r="O45" s="7" t="s">
        <v>158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4">
        <v>45</v>
      </c>
      <c r="B46" s="5">
        <v>45010</v>
      </c>
      <c r="C46" s="7" t="s">
        <v>149</v>
      </c>
      <c r="D46" s="7" t="s">
        <v>163</v>
      </c>
      <c r="E46" s="7" t="s">
        <v>45</v>
      </c>
      <c r="F46" s="7" t="s">
        <v>164</v>
      </c>
      <c r="G46" s="7">
        <v>8805939999</v>
      </c>
      <c r="H46" s="7"/>
      <c r="I46" s="14" t="s">
        <v>65</v>
      </c>
      <c r="J46" s="9" t="s">
        <v>165</v>
      </c>
      <c r="K46" s="3"/>
      <c r="L46" s="3"/>
      <c r="M46" s="10" t="s">
        <v>22</v>
      </c>
      <c r="N46" s="7" t="s">
        <v>23</v>
      </c>
      <c r="O46" s="7" t="s">
        <v>146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4">
        <v>46</v>
      </c>
      <c r="B47" s="5">
        <v>45012</v>
      </c>
      <c r="C47" s="7" t="s">
        <v>166</v>
      </c>
      <c r="D47" s="7" t="s">
        <v>167</v>
      </c>
      <c r="E47" s="7" t="s">
        <v>40</v>
      </c>
      <c r="F47" s="7" t="s">
        <v>168</v>
      </c>
      <c r="G47" s="7">
        <v>9890229390</v>
      </c>
      <c r="H47" s="7"/>
      <c r="I47" s="11" t="s">
        <v>20</v>
      </c>
      <c r="J47" s="9" t="s">
        <v>21</v>
      </c>
      <c r="K47" s="15" t="s">
        <v>20</v>
      </c>
      <c r="L47" s="15" t="s">
        <v>20</v>
      </c>
      <c r="M47" s="10" t="s">
        <v>22</v>
      </c>
      <c r="N47" s="7" t="s">
        <v>23</v>
      </c>
      <c r="O47" s="7" t="s">
        <v>106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4">
        <v>47</v>
      </c>
      <c r="B48" s="5">
        <v>45012</v>
      </c>
      <c r="C48" s="7" t="s">
        <v>166</v>
      </c>
      <c r="D48" s="7" t="s">
        <v>169</v>
      </c>
      <c r="E48" s="7" t="s">
        <v>45</v>
      </c>
      <c r="F48" s="7" t="s">
        <v>170</v>
      </c>
      <c r="G48" s="7">
        <v>9881278159</v>
      </c>
      <c r="H48" s="7"/>
      <c r="I48" s="11" t="s">
        <v>20</v>
      </c>
      <c r="J48" s="9" t="s">
        <v>21</v>
      </c>
      <c r="K48" s="15" t="s">
        <v>20</v>
      </c>
      <c r="L48" s="15" t="s">
        <v>20</v>
      </c>
      <c r="M48" s="10" t="s">
        <v>22</v>
      </c>
      <c r="N48" s="7" t="s">
        <v>23</v>
      </c>
      <c r="O48" s="7" t="s">
        <v>158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4">
        <v>48</v>
      </c>
      <c r="B49" s="5">
        <v>45012</v>
      </c>
      <c r="C49" s="7" t="s">
        <v>166</v>
      </c>
      <c r="D49" s="7" t="s">
        <v>171</v>
      </c>
      <c r="E49" s="7" t="s">
        <v>40</v>
      </c>
      <c r="F49" s="7" t="s">
        <v>172</v>
      </c>
      <c r="G49" s="7">
        <v>9011797208</v>
      </c>
      <c r="H49" s="7"/>
      <c r="I49" s="11" t="s">
        <v>20</v>
      </c>
      <c r="J49" s="16"/>
      <c r="K49" s="15" t="s">
        <v>20</v>
      </c>
      <c r="L49" s="15" t="s">
        <v>20</v>
      </c>
      <c r="M49" s="10" t="s">
        <v>22</v>
      </c>
      <c r="N49" s="7" t="s">
        <v>23</v>
      </c>
      <c r="O49" s="7" t="s">
        <v>106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4">
        <v>49</v>
      </c>
      <c r="B50" s="5">
        <v>45012</v>
      </c>
      <c r="C50" s="7" t="s">
        <v>89</v>
      </c>
      <c r="D50" s="4" t="s">
        <v>173</v>
      </c>
      <c r="E50" s="4" t="s">
        <v>45</v>
      </c>
      <c r="F50" s="7" t="s">
        <v>174</v>
      </c>
      <c r="G50" s="7">
        <v>8090640035</v>
      </c>
      <c r="H50" s="7"/>
      <c r="I50" s="11" t="s">
        <v>20</v>
      </c>
      <c r="J50" s="9" t="s">
        <v>21</v>
      </c>
      <c r="K50" s="11" t="s">
        <v>20</v>
      </c>
      <c r="L50" s="11" t="s">
        <v>20</v>
      </c>
      <c r="M50" s="10" t="s">
        <v>22</v>
      </c>
      <c r="N50" s="7" t="s">
        <v>23</v>
      </c>
      <c r="O50" s="7" t="s">
        <v>146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4">
        <v>50</v>
      </c>
      <c r="B51" s="5">
        <v>45012</v>
      </c>
      <c r="C51" s="7" t="s">
        <v>149</v>
      </c>
      <c r="D51" s="7" t="s">
        <v>175</v>
      </c>
      <c r="E51" s="4" t="s">
        <v>45</v>
      </c>
      <c r="F51" s="7" t="s">
        <v>176</v>
      </c>
      <c r="G51" s="7">
        <v>9890927702</v>
      </c>
      <c r="H51" s="7"/>
      <c r="I51" s="11" t="s">
        <v>20</v>
      </c>
      <c r="J51" s="9" t="s">
        <v>21</v>
      </c>
      <c r="K51" s="11" t="s">
        <v>20</v>
      </c>
      <c r="L51" s="11" t="s">
        <v>20</v>
      </c>
      <c r="M51" s="10" t="s">
        <v>22</v>
      </c>
      <c r="N51" s="7" t="s">
        <v>23</v>
      </c>
      <c r="O51" s="7" t="s">
        <v>146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4">
        <v>51</v>
      </c>
      <c r="B52" s="5">
        <v>45012</v>
      </c>
      <c r="C52" s="7" t="s">
        <v>149</v>
      </c>
      <c r="D52" s="7" t="s">
        <v>177</v>
      </c>
      <c r="E52" s="4" t="s">
        <v>45</v>
      </c>
      <c r="F52" s="7" t="s">
        <v>178</v>
      </c>
      <c r="G52" s="7">
        <v>9764596972</v>
      </c>
      <c r="H52" s="7"/>
      <c r="I52" s="11" t="s">
        <v>20</v>
      </c>
      <c r="J52" s="9" t="s">
        <v>21</v>
      </c>
      <c r="K52" s="15" t="s">
        <v>20</v>
      </c>
      <c r="L52" s="15" t="s">
        <v>20</v>
      </c>
      <c r="M52" s="10" t="s">
        <v>22</v>
      </c>
      <c r="N52" s="7" t="s">
        <v>23</v>
      </c>
      <c r="O52" s="7" t="s">
        <v>146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4">
        <v>52</v>
      </c>
      <c r="B53" s="5">
        <v>45012</v>
      </c>
      <c r="C53" s="7" t="s">
        <v>149</v>
      </c>
      <c r="D53" s="7" t="s">
        <v>86</v>
      </c>
      <c r="E53" s="7" t="s">
        <v>40</v>
      </c>
      <c r="F53" s="7" t="s">
        <v>179</v>
      </c>
      <c r="G53" s="7">
        <v>8788447960</v>
      </c>
      <c r="H53" s="7"/>
      <c r="I53" s="11" t="s">
        <v>20</v>
      </c>
      <c r="J53" s="9" t="s">
        <v>180</v>
      </c>
      <c r="K53" s="15" t="s">
        <v>20</v>
      </c>
      <c r="L53" s="15" t="s">
        <v>20</v>
      </c>
      <c r="M53" s="10" t="s">
        <v>22</v>
      </c>
      <c r="N53" s="7" t="s">
        <v>23</v>
      </c>
      <c r="O53" s="7" t="s">
        <v>146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4">
        <v>53</v>
      </c>
      <c r="B54" s="5">
        <v>45012</v>
      </c>
      <c r="C54" s="7" t="s">
        <v>89</v>
      </c>
      <c r="D54" s="7" t="s">
        <v>181</v>
      </c>
      <c r="E54" s="7" t="s">
        <v>182</v>
      </c>
      <c r="F54" s="7" t="s">
        <v>183</v>
      </c>
      <c r="G54" s="7">
        <v>8087790245</v>
      </c>
      <c r="H54" s="7"/>
      <c r="I54" s="14" t="s">
        <v>65</v>
      </c>
      <c r="J54" s="9" t="s">
        <v>184</v>
      </c>
      <c r="K54" s="3"/>
      <c r="L54" s="3"/>
      <c r="M54" s="10" t="s">
        <v>22</v>
      </c>
      <c r="N54" s="7" t="s">
        <v>23</v>
      </c>
      <c r="O54" s="7" t="s">
        <v>146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4">
        <v>54</v>
      </c>
      <c r="B55" s="5">
        <v>45012</v>
      </c>
      <c r="C55" s="7" t="s">
        <v>149</v>
      </c>
      <c r="D55" s="7" t="s">
        <v>185</v>
      </c>
      <c r="E55" s="4" t="s">
        <v>45</v>
      </c>
      <c r="F55" s="7" t="s">
        <v>186</v>
      </c>
      <c r="G55" s="7">
        <v>8560011276</v>
      </c>
      <c r="H55" s="7"/>
      <c r="I55" s="14" t="s">
        <v>65</v>
      </c>
      <c r="J55" s="9" t="s">
        <v>180</v>
      </c>
      <c r="K55" s="3"/>
      <c r="L55" s="3"/>
      <c r="M55" s="10" t="s">
        <v>22</v>
      </c>
      <c r="N55" s="7" t="s">
        <v>23</v>
      </c>
      <c r="O55" s="7" t="s">
        <v>146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4">
        <v>55</v>
      </c>
      <c r="B56" s="5">
        <v>45013</v>
      </c>
      <c r="C56" s="7" t="s">
        <v>143</v>
      </c>
      <c r="D56" s="7" t="s">
        <v>187</v>
      </c>
      <c r="E56" s="7" t="s">
        <v>188</v>
      </c>
      <c r="F56" s="7" t="s">
        <v>189</v>
      </c>
      <c r="G56" s="7">
        <v>9370707012</v>
      </c>
      <c r="H56" s="7"/>
      <c r="I56" s="19" t="s">
        <v>20</v>
      </c>
      <c r="J56" s="16"/>
      <c r="K56" s="11" t="s">
        <v>20</v>
      </c>
      <c r="L56" s="11" t="s">
        <v>20</v>
      </c>
      <c r="M56" s="10" t="s">
        <v>22</v>
      </c>
      <c r="N56" s="7" t="s">
        <v>23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4">
        <v>56</v>
      </c>
      <c r="B57" s="5">
        <v>45014</v>
      </c>
      <c r="C57" s="7" t="s">
        <v>190</v>
      </c>
      <c r="D57" s="7" t="s">
        <v>191</v>
      </c>
      <c r="E57" s="4" t="s">
        <v>45</v>
      </c>
      <c r="F57" s="7" t="s">
        <v>192</v>
      </c>
      <c r="G57" s="7">
        <v>9928210769</v>
      </c>
      <c r="H57" s="7"/>
      <c r="I57" s="14" t="s">
        <v>65</v>
      </c>
      <c r="J57" s="9" t="s">
        <v>61</v>
      </c>
      <c r="K57" s="3"/>
      <c r="L57" s="3"/>
      <c r="M57" s="10" t="s">
        <v>22</v>
      </c>
      <c r="N57" s="7" t="s">
        <v>23</v>
      </c>
      <c r="O57" s="7" t="s">
        <v>43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4">
        <v>57</v>
      </c>
      <c r="B58" s="5">
        <v>45014</v>
      </c>
      <c r="C58" s="7" t="s">
        <v>193</v>
      </c>
      <c r="D58" s="7" t="s">
        <v>194</v>
      </c>
      <c r="E58" s="7" t="s">
        <v>40</v>
      </c>
      <c r="F58" s="3"/>
      <c r="G58" s="3"/>
      <c r="H58" s="7"/>
      <c r="I58" s="14" t="s">
        <v>65</v>
      </c>
      <c r="J58" s="9" t="s">
        <v>61</v>
      </c>
      <c r="K58" s="3"/>
      <c r="L58" s="3"/>
      <c r="M58" s="10" t="s">
        <v>22</v>
      </c>
      <c r="N58" s="7" t="s">
        <v>23</v>
      </c>
      <c r="O58" s="7" t="s">
        <v>94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4">
        <v>58</v>
      </c>
      <c r="B59" s="5">
        <v>45014</v>
      </c>
      <c r="C59" s="7" t="s">
        <v>193</v>
      </c>
      <c r="D59" s="7" t="s">
        <v>195</v>
      </c>
      <c r="E59" s="4" t="s">
        <v>45</v>
      </c>
      <c r="F59" s="3"/>
      <c r="G59" s="3"/>
      <c r="H59" s="7"/>
      <c r="I59" s="11" t="s">
        <v>20</v>
      </c>
      <c r="J59" s="16"/>
      <c r="K59" s="15" t="s">
        <v>20</v>
      </c>
      <c r="L59" s="15" t="s">
        <v>20</v>
      </c>
      <c r="M59" s="10" t="s">
        <v>22</v>
      </c>
      <c r="N59" s="7" t="s">
        <v>23</v>
      </c>
      <c r="O59" s="7" t="s">
        <v>94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4">
        <v>59</v>
      </c>
      <c r="B60" s="5">
        <v>45014</v>
      </c>
      <c r="C60" s="7" t="s">
        <v>193</v>
      </c>
      <c r="D60" s="7" t="s">
        <v>196</v>
      </c>
      <c r="E60" s="7" t="s">
        <v>76</v>
      </c>
      <c r="F60" s="3"/>
      <c r="G60" s="3"/>
      <c r="H60" s="7"/>
      <c r="I60" s="14" t="s">
        <v>65</v>
      </c>
      <c r="J60" s="9" t="s">
        <v>61</v>
      </c>
      <c r="K60" s="3"/>
      <c r="L60" s="3"/>
      <c r="M60" s="10" t="s">
        <v>22</v>
      </c>
      <c r="N60" s="7" t="s">
        <v>23</v>
      </c>
      <c r="O60" s="7" t="s">
        <v>94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4">
        <v>60</v>
      </c>
      <c r="B61" s="5">
        <v>45015</v>
      </c>
      <c r="C61" s="7" t="s">
        <v>197</v>
      </c>
      <c r="D61" s="7" t="s">
        <v>198</v>
      </c>
      <c r="E61" s="4" t="s">
        <v>45</v>
      </c>
      <c r="F61" s="7" t="s">
        <v>199</v>
      </c>
      <c r="G61" s="7">
        <v>8999837225</v>
      </c>
      <c r="H61" s="7"/>
      <c r="I61" s="11" t="s">
        <v>20</v>
      </c>
      <c r="J61" s="16"/>
      <c r="K61" s="15" t="s">
        <v>20</v>
      </c>
      <c r="L61" s="15" t="s">
        <v>20</v>
      </c>
      <c r="M61" s="10" t="s">
        <v>22</v>
      </c>
      <c r="N61" s="7" t="s">
        <v>23</v>
      </c>
      <c r="O61" s="7" t="s">
        <v>43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4">
        <v>61</v>
      </c>
      <c r="B62" s="5">
        <v>45015</v>
      </c>
      <c r="C62" s="7" t="s">
        <v>197</v>
      </c>
      <c r="D62" s="7" t="s">
        <v>200</v>
      </c>
      <c r="E62" s="4" t="s">
        <v>45</v>
      </c>
      <c r="F62" s="3"/>
      <c r="G62" s="3"/>
      <c r="H62" s="7"/>
      <c r="I62" s="14" t="s">
        <v>65</v>
      </c>
      <c r="J62" s="20" t="s">
        <v>201</v>
      </c>
      <c r="K62" s="3"/>
      <c r="L62" s="3"/>
      <c r="M62" s="10" t="s">
        <v>22</v>
      </c>
      <c r="N62" s="7" t="s">
        <v>23</v>
      </c>
      <c r="O62" s="7" t="s">
        <v>43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4">
        <v>62</v>
      </c>
      <c r="B63" s="5">
        <v>45015</v>
      </c>
      <c r="C63" s="7" t="s">
        <v>197</v>
      </c>
      <c r="D63" s="7" t="s">
        <v>202</v>
      </c>
      <c r="E63" s="7" t="s">
        <v>40</v>
      </c>
      <c r="F63" s="7" t="s">
        <v>203</v>
      </c>
      <c r="G63" s="7">
        <v>9923276792</v>
      </c>
      <c r="H63" s="7"/>
      <c r="I63" s="14" t="s">
        <v>65</v>
      </c>
      <c r="J63" s="20" t="s">
        <v>201</v>
      </c>
      <c r="K63" s="3"/>
      <c r="L63" s="3"/>
      <c r="M63" s="10" t="s">
        <v>22</v>
      </c>
      <c r="N63" s="7" t="s">
        <v>23</v>
      </c>
      <c r="O63" s="7" t="s">
        <v>43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4">
        <v>63</v>
      </c>
      <c r="B64" s="21">
        <v>45020</v>
      </c>
      <c r="C64" s="4" t="s">
        <v>166</v>
      </c>
      <c r="D64" s="4" t="s">
        <v>204</v>
      </c>
      <c r="E64" s="4" t="s">
        <v>45</v>
      </c>
      <c r="F64" s="4" t="s">
        <v>164</v>
      </c>
      <c r="G64" s="22">
        <v>8421370514</v>
      </c>
      <c r="H64" s="7"/>
      <c r="I64" s="11" t="s">
        <v>20</v>
      </c>
      <c r="J64" s="16"/>
      <c r="K64" s="23" t="s">
        <v>20</v>
      </c>
      <c r="L64" s="23" t="s">
        <v>20</v>
      </c>
      <c r="M64" s="10" t="s">
        <v>22</v>
      </c>
      <c r="N64" s="7" t="s">
        <v>23</v>
      </c>
      <c r="O64" s="7" t="s">
        <v>43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4">
        <v>64</v>
      </c>
      <c r="B65" s="21">
        <v>45020</v>
      </c>
      <c r="C65" s="4" t="s">
        <v>166</v>
      </c>
      <c r="D65" s="7" t="s">
        <v>205</v>
      </c>
      <c r="E65" s="4" t="s">
        <v>45</v>
      </c>
      <c r="F65" s="22" t="s">
        <v>206</v>
      </c>
      <c r="G65" s="22">
        <v>9049454244</v>
      </c>
      <c r="H65" s="7"/>
      <c r="I65" s="11" t="s">
        <v>20</v>
      </c>
      <c r="J65" s="16"/>
      <c r="K65" s="23" t="s">
        <v>20</v>
      </c>
      <c r="L65" s="23" t="s">
        <v>20</v>
      </c>
      <c r="M65" s="10" t="s">
        <v>22</v>
      </c>
      <c r="N65" s="7" t="s">
        <v>23</v>
      </c>
      <c r="O65" s="7" t="s">
        <v>43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4">
        <v>65</v>
      </c>
      <c r="B66" s="21">
        <v>45038</v>
      </c>
      <c r="C66" s="7" t="s">
        <v>207</v>
      </c>
      <c r="D66" s="7" t="s">
        <v>208</v>
      </c>
      <c r="E66" s="7" t="s">
        <v>209</v>
      </c>
      <c r="F66" s="7" t="s">
        <v>210</v>
      </c>
      <c r="G66" s="7">
        <v>9766687318</v>
      </c>
      <c r="H66" s="7"/>
      <c r="I66" s="11" t="s">
        <v>20</v>
      </c>
      <c r="J66" s="9" t="s">
        <v>21</v>
      </c>
      <c r="K66" s="23" t="s">
        <v>20</v>
      </c>
      <c r="L66" s="23" t="s">
        <v>20</v>
      </c>
      <c r="M66" s="10"/>
      <c r="N66" s="7" t="s">
        <v>23</v>
      </c>
      <c r="O66" s="7" t="s">
        <v>146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4">
        <v>66</v>
      </c>
      <c r="B67" s="21">
        <v>45042</v>
      </c>
      <c r="C67" s="7" t="s">
        <v>207</v>
      </c>
      <c r="D67" s="7" t="s">
        <v>211</v>
      </c>
      <c r="E67" s="7" t="s">
        <v>212</v>
      </c>
      <c r="F67" s="7" t="s">
        <v>213</v>
      </c>
      <c r="G67" s="7">
        <v>9595968656</v>
      </c>
      <c r="H67" s="7"/>
      <c r="I67" s="11" t="s">
        <v>20</v>
      </c>
      <c r="J67" s="9" t="s">
        <v>21</v>
      </c>
      <c r="K67" s="23" t="s">
        <v>20</v>
      </c>
      <c r="L67" s="23" t="s">
        <v>20</v>
      </c>
      <c r="M67" s="10" t="s">
        <v>22</v>
      </c>
      <c r="N67" s="7" t="s">
        <v>23</v>
      </c>
      <c r="O67" s="7" t="s">
        <v>146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4">
        <v>67</v>
      </c>
      <c r="B68" s="21">
        <v>45043</v>
      </c>
      <c r="C68" s="7" t="s">
        <v>214</v>
      </c>
      <c r="D68" s="7" t="s">
        <v>215</v>
      </c>
      <c r="E68" s="7" t="s">
        <v>209</v>
      </c>
      <c r="F68" s="7" t="s">
        <v>216</v>
      </c>
      <c r="G68" s="7">
        <v>9594930094</v>
      </c>
      <c r="H68" s="7"/>
      <c r="I68" s="11" t="s">
        <v>20</v>
      </c>
      <c r="J68" s="9" t="s">
        <v>21</v>
      </c>
      <c r="K68" s="23" t="s">
        <v>20</v>
      </c>
      <c r="L68" s="23" t="s">
        <v>20</v>
      </c>
      <c r="M68" s="10" t="s">
        <v>22</v>
      </c>
      <c r="N68" s="7" t="s">
        <v>23</v>
      </c>
      <c r="O68" s="7" t="s">
        <v>146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4">
        <v>68</v>
      </c>
      <c r="B69" s="21">
        <v>45043</v>
      </c>
      <c r="C69" s="7" t="s">
        <v>193</v>
      </c>
      <c r="D69" s="7" t="s">
        <v>217</v>
      </c>
      <c r="E69" s="7" t="s">
        <v>212</v>
      </c>
      <c r="F69" s="7" t="s">
        <v>218</v>
      </c>
      <c r="G69" s="7">
        <v>8600138987</v>
      </c>
      <c r="H69" s="7"/>
      <c r="I69" s="11" t="s">
        <v>20</v>
      </c>
      <c r="J69" s="9" t="s">
        <v>21</v>
      </c>
      <c r="K69" s="23" t="s">
        <v>20</v>
      </c>
      <c r="L69" s="23" t="s">
        <v>20</v>
      </c>
      <c r="M69" s="10" t="s">
        <v>22</v>
      </c>
      <c r="N69" s="7" t="s">
        <v>23</v>
      </c>
      <c r="O69" s="7" t="s">
        <v>219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4">
        <v>69</v>
      </c>
      <c r="B70" s="21">
        <v>45043</v>
      </c>
      <c r="C70" s="7" t="s">
        <v>220</v>
      </c>
      <c r="D70" s="7" t="s">
        <v>221</v>
      </c>
      <c r="E70" s="7" t="s">
        <v>212</v>
      </c>
      <c r="F70" s="24" t="s">
        <v>222</v>
      </c>
      <c r="G70" s="24">
        <v>7020349040</v>
      </c>
      <c r="H70" s="7"/>
      <c r="I70" s="11" t="s">
        <v>20</v>
      </c>
      <c r="J70" s="9" t="s">
        <v>21</v>
      </c>
      <c r="K70" s="23" t="s">
        <v>20</v>
      </c>
      <c r="L70" s="23" t="s">
        <v>20</v>
      </c>
      <c r="M70" s="10" t="s">
        <v>22</v>
      </c>
      <c r="N70" s="7" t="s">
        <v>23</v>
      </c>
      <c r="O70" s="7" t="s">
        <v>43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4">
        <v>70</v>
      </c>
      <c r="B71" s="21">
        <v>45043</v>
      </c>
      <c r="C71" s="7" t="s">
        <v>193</v>
      </c>
      <c r="D71" s="7" t="s">
        <v>223</v>
      </c>
      <c r="E71" s="7" t="s">
        <v>91</v>
      </c>
      <c r="F71" s="7" t="s">
        <v>224</v>
      </c>
      <c r="G71" s="7">
        <v>9970003380</v>
      </c>
      <c r="H71" s="7"/>
      <c r="I71" s="14" t="s">
        <v>65</v>
      </c>
      <c r="J71" s="9"/>
      <c r="K71" s="3"/>
      <c r="L71" s="3"/>
      <c r="M71" s="3"/>
      <c r="N71" s="7" t="s">
        <v>23</v>
      </c>
      <c r="O71" s="7" t="s">
        <v>146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4">
        <v>71</v>
      </c>
      <c r="B72" s="21">
        <v>45043</v>
      </c>
      <c r="C72" s="7" t="s">
        <v>193</v>
      </c>
      <c r="D72" s="7" t="s">
        <v>225</v>
      </c>
      <c r="E72" s="4" t="s">
        <v>212</v>
      </c>
      <c r="F72" s="4" t="s">
        <v>226</v>
      </c>
      <c r="G72" s="4">
        <v>8983590848</v>
      </c>
      <c r="H72" s="7"/>
      <c r="I72" s="11" t="s">
        <v>20</v>
      </c>
      <c r="J72" s="9"/>
      <c r="K72" s="23" t="s">
        <v>20</v>
      </c>
      <c r="L72" s="23" t="s">
        <v>20</v>
      </c>
      <c r="M72" s="3"/>
      <c r="N72" s="7" t="s">
        <v>23</v>
      </c>
      <c r="O72" s="7" t="s">
        <v>146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4">
        <v>72</v>
      </c>
      <c r="B73" s="21">
        <v>45045</v>
      </c>
      <c r="C73" s="7" t="s">
        <v>214</v>
      </c>
      <c r="D73" s="4" t="s">
        <v>227</v>
      </c>
      <c r="E73" s="4" t="s">
        <v>212</v>
      </c>
      <c r="F73" s="4" t="s">
        <v>228</v>
      </c>
      <c r="G73" s="4">
        <v>9028242857</v>
      </c>
      <c r="H73" s="7"/>
      <c r="I73" s="11" t="s">
        <v>20</v>
      </c>
      <c r="J73" s="9" t="s">
        <v>21</v>
      </c>
      <c r="K73" s="23" t="s">
        <v>20</v>
      </c>
      <c r="L73" s="23" t="s">
        <v>20</v>
      </c>
      <c r="M73" s="3"/>
      <c r="N73" s="7" t="s">
        <v>23</v>
      </c>
      <c r="O73" s="7" t="s">
        <v>43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4">
        <v>73</v>
      </c>
      <c r="B74" s="21">
        <v>45045</v>
      </c>
      <c r="C74" s="7" t="s">
        <v>193</v>
      </c>
      <c r="D74" s="7" t="s">
        <v>229</v>
      </c>
      <c r="E74" s="7" t="s">
        <v>91</v>
      </c>
      <c r="F74" s="7" t="s">
        <v>230</v>
      </c>
      <c r="G74" s="7">
        <v>9767257712</v>
      </c>
      <c r="H74" s="3"/>
      <c r="I74" s="14" t="s">
        <v>65</v>
      </c>
      <c r="J74" s="20" t="s">
        <v>231</v>
      </c>
      <c r="K74" s="3"/>
      <c r="L74" s="3"/>
      <c r="M74" s="3"/>
      <c r="N74" s="7" t="s">
        <v>23</v>
      </c>
      <c r="O74" s="7" t="s">
        <v>43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4">
        <v>74</v>
      </c>
      <c r="B75" s="25">
        <v>45047</v>
      </c>
      <c r="C75" s="7" t="s">
        <v>193</v>
      </c>
      <c r="D75" s="7" t="s">
        <v>232</v>
      </c>
      <c r="E75" s="7" t="s">
        <v>91</v>
      </c>
      <c r="F75" s="7" t="s">
        <v>233</v>
      </c>
      <c r="G75" s="7">
        <v>9892887978</v>
      </c>
      <c r="I75" s="14" t="s">
        <v>65</v>
      </c>
      <c r="J75" s="20" t="s">
        <v>234</v>
      </c>
      <c r="K75" s="3"/>
      <c r="L75" s="3"/>
      <c r="M75" s="3"/>
      <c r="N75" s="7" t="s">
        <v>23</v>
      </c>
      <c r="O75" s="7" t="s">
        <v>43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4">
        <v>75</v>
      </c>
      <c r="B76" s="25">
        <v>45047</v>
      </c>
      <c r="C76" s="26" t="s">
        <v>235</v>
      </c>
      <c r="D76" s="7" t="s">
        <v>236</v>
      </c>
      <c r="E76" s="24" t="s">
        <v>45</v>
      </c>
      <c r="F76" s="7" t="s">
        <v>237</v>
      </c>
      <c r="G76" s="7">
        <v>7507761000</v>
      </c>
      <c r="H76" s="7" t="s">
        <v>238</v>
      </c>
      <c r="I76" s="14" t="s">
        <v>65</v>
      </c>
      <c r="J76" s="20" t="s">
        <v>234</v>
      </c>
      <c r="K76" s="3"/>
      <c r="L76" s="3"/>
      <c r="M76" s="3"/>
      <c r="N76" s="7" t="s">
        <v>23</v>
      </c>
      <c r="O76" s="7" t="s">
        <v>43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4">
        <v>76</v>
      </c>
      <c r="B77" s="25">
        <v>45047</v>
      </c>
      <c r="C77" s="7" t="s">
        <v>207</v>
      </c>
      <c r="D77" s="7" t="s">
        <v>239</v>
      </c>
      <c r="E77" s="24" t="s">
        <v>45</v>
      </c>
      <c r="F77" s="7" t="s">
        <v>240</v>
      </c>
      <c r="G77" s="7">
        <v>9595549889</v>
      </c>
      <c r="H77" s="3"/>
      <c r="I77" s="14" t="s">
        <v>20</v>
      </c>
      <c r="J77" s="20" t="s">
        <v>241</v>
      </c>
      <c r="K77" s="23" t="s">
        <v>20</v>
      </c>
      <c r="L77" s="23" t="s">
        <v>20</v>
      </c>
      <c r="M77" s="3"/>
      <c r="N77" s="7" t="s">
        <v>23</v>
      </c>
      <c r="O77" s="7" t="s">
        <v>43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4">
        <v>77</v>
      </c>
      <c r="B78" s="25">
        <v>45047</v>
      </c>
      <c r="C78" s="7" t="s">
        <v>207</v>
      </c>
      <c r="D78" s="7" t="s">
        <v>242</v>
      </c>
      <c r="E78" s="24" t="s">
        <v>45</v>
      </c>
      <c r="F78" s="24" t="s">
        <v>243</v>
      </c>
      <c r="G78" s="24">
        <v>9028756799</v>
      </c>
      <c r="H78" s="3"/>
      <c r="I78" s="14" t="s">
        <v>65</v>
      </c>
      <c r="J78" s="20" t="s">
        <v>241</v>
      </c>
      <c r="K78" s="3"/>
      <c r="L78" s="3"/>
      <c r="M78" s="3"/>
      <c r="N78" s="7" t="s">
        <v>23</v>
      </c>
      <c r="O78" s="7" t="s">
        <v>43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4">
        <v>78</v>
      </c>
      <c r="B79" s="25">
        <v>45048</v>
      </c>
      <c r="C79" s="7" t="s">
        <v>244</v>
      </c>
      <c r="D79" s="7" t="s">
        <v>245</v>
      </c>
      <c r="E79" s="7" t="s">
        <v>40</v>
      </c>
      <c r="F79" s="7" t="s">
        <v>246</v>
      </c>
      <c r="G79" s="7">
        <v>9890048853</v>
      </c>
      <c r="H79" s="3"/>
      <c r="I79" s="11" t="s">
        <v>20</v>
      </c>
      <c r="J79" s="9" t="s">
        <v>21</v>
      </c>
      <c r="K79" s="23" t="s">
        <v>20</v>
      </c>
      <c r="L79" s="23" t="s">
        <v>20</v>
      </c>
      <c r="M79" s="3"/>
      <c r="N79" s="7" t="s">
        <v>23</v>
      </c>
      <c r="O79" s="7" t="s">
        <v>146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4">
        <v>79</v>
      </c>
      <c r="B80" s="25">
        <v>45048</v>
      </c>
      <c r="C80" s="7" t="s">
        <v>244</v>
      </c>
      <c r="D80" s="7" t="s">
        <v>247</v>
      </c>
      <c r="E80" s="7" t="s">
        <v>91</v>
      </c>
      <c r="F80" s="24" t="s">
        <v>248</v>
      </c>
      <c r="G80" s="24">
        <v>8698690505</v>
      </c>
      <c r="H80" s="3"/>
      <c r="I80" s="11" t="s">
        <v>20</v>
      </c>
      <c r="J80" s="9" t="s">
        <v>21</v>
      </c>
      <c r="K80" s="23" t="s">
        <v>20</v>
      </c>
      <c r="L80" s="23" t="s">
        <v>20</v>
      </c>
      <c r="M80" s="3"/>
      <c r="N80" s="7" t="s">
        <v>23</v>
      </c>
      <c r="O80" s="7" t="s">
        <v>43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4">
        <v>80</v>
      </c>
      <c r="B81" s="25">
        <v>45048</v>
      </c>
      <c r="C81" s="7" t="s">
        <v>244</v>
      </c>
      <c r="D81" s="7" t="s">
        <v>249</v>
      </c>
      <c r="E81" s="24" t="s">
        <v>45</v>
      </c>
      <c r="F81" s="7" t="s">
        <v>250</v>
      </c>
      <c r="G81" s="7">
        <v>9172803555</v>
      </c>
      <c r="H81" s="3"/>
      <c r="I81" s="11" t="s">
        <v>20</v>
      </c>
      <c r="J81" s="9" t="s">
        <v>21</v>
      </c>
      <c r="K81" s="23" t="s">
        <v>20</v>
      </c>
      <c r="L81" s="23" t="s">
        <v>20</v>
      </c>
      <c r="M81" s="3"/>
      <c r="N81" s="7" t="s">
        <v>23</v>
      </c>
      <c r="O81" s="7" t="s">
        <v>43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4">
        <v>81</v>
      </c>
      <c r="B82" s="25">
        <v>45048</v>
      </c>
      <c r="C82" s="7" t="s">
        <v>251</v>
      </c>
      <c r="D82" s="7" t="s">
        <v>252</v>
      </c>
      <c r="E82" s="24" t="s">
        <v>45</v>
      </c>
      <c r="F82" s="7" t="s">
        <v>192</v>
      </c>
      <c r="G82" s="7">
        <v>9011536768</v>
      </c>
      <c r="H82" s="3"/>
      <c r="I82" s="11" t="s">
        <v>20</v>
      </c>
      <c r="J82" s="9" t="s">
        <v>253</v>
      </c>
      <c r="K82" s="23" t="s">
        <v>20</v>
      </c>
      <c r="L82" s="23" t="s">
        <v>20</v>
      </c>
      <c r="M82" s="3"/>
      <c r="N82" s="7" t="s">
        <v>23</v>
      </c>
      <c r="O82" s="7" t="s">
        <v>146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7">
        <v>82</v>
      </c>
      <c r="B83" s="25">
        <v>45048</v>
      </c>
      <c r="C83" s="7" t="s">
        <v>207</v>
      </c>
      <c r="D83" s="7" t="s">
        <v>254</v>
      </c>
      <c r="E83" s="24" t="s">
        <v>45</v>
      </c>
      <c r="F83" s="7" t="s">
        <v>255</v>
      </c>
      <c r="G83" s="7">
        <v>7447861478</v>
      </c>
      <c r="H83" s="3"/>
      <c r="I83" s="11" t="s">
        <v>20</v>
      </c>
      <c r="J83" s="9" t="s">
        <v>21</v>
      </c>
      <c r="K83" s="23" t="s">
        <v>20</v>
      </c>
      <c r="L83" s="23" t="s">
        <v>20</v>
      </c>
      <c r="M83" s="3"/>
      <c r="N83" s="7" t="s">
        <v>23</v>
      </c>
      <c r="O83" s="7" t="s">
        <v>43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4">
        <v>83</v>
      </c>
      <c r="B84" s="25">
        <v>45050</v>
      </c>
      <c r="C84" s="7" t="s">
        <v>256</v>
      </c>
      <c r="D84" s="24" t="s">
        <v>257</v>
      </c>
      <c r="E84" s="24" t="s">
        <v>45</v>
      </c>
      <c r="F84" s="7" t="s">
        <v>258</v>
      </c>
      <c r="G84" s="7">
        <v>9823640612</v>
      </c>
      <c r="H84" s="3"/>
      <c r="I84" s="11" t="s">
        <v>20</v>
      </c>
      <c r="J84" s="16"/>
      <c r="K84" s="23" t="s">
        <v>20</v>
      </c>
      <c r="L84" s="23" t="s">
        <v>20</v>
      </c>
      <c r="M84" s="3"/>
      <c r="N84" s="7" t="s">
        <v>23</v>
      </c>
      <c r="O84" s="7" t="s">
        <v>259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4">
        <v>84</v>
      </c>
      <c r="B85" s="25">
        <v>45050</v>
      </c>
      <c r="C85" s="7" t="s">
        <v>260</v>
      </c>
      <c r="D85" s="7" t="s">
        <v>261</v>
      </c>
      <c r="E85" s="7" t="s">
        <v>63</v>
      </c>
      <c r="F85" s="7" t="s">
        <v>262</v>
      </c>
      <c r="G85" s="7">
        <v>9623682687</v>
      </c>
      <c r="H85" s="7" t="s">
        <v>263</v>
      </c>
      <c r="I85" s="11" t="s">
        <v>20</v>
      </c>
      <c r="J85" s="16"/>
      <c r="K85" s="23" t="s">
        <v>20</v>
      </c>
      <c r="L85" s="23" t="s">
        <v>20</v>
      </c>
      <c r="M85" s="3"/>
      <c r="N85" s="7" t="s">
        <v>23</v>
      </c>
      <c r="O85" s="7" t="s">
        <v>259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7">
        <v>85</v>
      </c>
      <c r="B86" s="25">
        <v>45050</v>
      </c>
      <c r="C86" s="7" t="s">
        <v>264</v>
      </c>
      <c r="D86" s="7" t="s">
        <v>265</v>
      </c>
      <c r="E86" s="7" t="s">
        <v>182</v>
      </c>
      <c r="F86" s="7" t="s">
        <v>266</v>
      </c>
      <c r="G86" s="7">
        <v>8600144153</v>
      </c>
      <c r="H86" s="3"/>
      <c r="I86" s="11" t="s">
        <v>20</v>
      </c>
      <c r="J86" s="16"/>
      <c r="K86" s="23" t="s">
        <v>20</v>
      </c>
      <c r="L86" s="23" t="s">
        <v>20</v>
      </c>
      <c r="M86" s="3"/>
      <c r="N86" s="7" t="s">
        <v>23</v>
      </c>
      <c r="O86" s="7" t="s">
        <v>259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7">
        <v>86</v>
      </c>
      <c r="B87" s="25">
        <v>45051</v>
      </c>
      <c r="C87" s="7" t="s">
        <v>267</v>
      </c>
      <c r="D87" s="7" t="s">
        <v>268</v>
      </c>
      <c r="E87" s="24" t="s">
        <v>45</v>
      </c>
      <c r="F87" s="7" t="s">
        <v>269</v>
      </c>
      <c r="G87" s="7">
        <v>97660831113</v>
      </c>
      <c r="H87" s="3"/>
      <c r="I87" s="11" t="s">
        <v>20</v>
      </c>
      <c r="J87" s="9" t="s">
        <v>21</v>
      </c>
      <c r="K87" s="23" t="s">
        <v>20</v>
      </c>
      <c r="L87" s="23" t="s">
        <v>20</v>
      </c>
      <c r="M87" s="3"/>
      <c r="N87" s="7" t="s">
        <v>23</v>
      </c>
      <c r="O87" s="7" t="s">
        <v>146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7">
        <v>87</v>
      </c>
      <c r="B88" s="25">
        <v>45052</v>
      </c>
      <c r="C88" s="7" t="s">
        <v>256</v>
      </c>
      <c r="D88" s="7" t="s">
        <v>270</v>
      </c>
      <c r="E88" s="24" t="s">
        <v>45</v>
      </c>
      <c r="F88" s="4" t="s">
        <v>271</v>
      </c>
      <c r="G88" s="7">
        <v>9689133896</v>
      </c>
      <c r="H88" s="3"/>
      <c r="I88" s="11" t="s">
        <v>20</v>
      </c>
      <c r="J88" s="16"/>
      <c r="K88" s="23" t="s">
        <v>20</v>
      </c>
      <c r="L88" s="23" t="s">
        <v>20</v>
      </c>
      <c r="M88" s="3"/>
      <c r="N88" s="7" t="s">
        <v>23</v>
      </c>
      <c r="O88" s="7" t="s">
        <v>259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7">
        <v>88</v>
      </c>
      <c r="B89" s="25">
        <v>45052</v>
      </c>
      <c r="C89" s="7" t="s">
        <v>272</v>
      </c>
      <c r="D89" s="7" t="s">
        <v>273</v>
      </c>
      <c r="E89" s="7" t="s">
        <v>274</v>
      </c>
      <c r="F89" s="7" t="s">
        <v>275</v>
      </c>
      <c r="G89" s="7">
        <v>9527072038</v>
      </c>
      <c r="H89" s="3"/>
      <c r="I89" s="11" t="s">
        <v>20</v>
      </c>
      <c r="J89" s="16"/>
      <c r="K89" s="23" t="s">
        <v>20</v>
      </c>
      <c r="L89" s="23" t="s">
        <v>20</v>
      </c>
      <c r="M89" s="3"/>
      <c r="N89" s="7" t="s">
        <v>23</v>
      </c>
      <c r="O89" s="7" t="s">
        <v>259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7">
        <v>89</v>
      </c>
      <c r="B90" s="25">
        <v>45052</v>
      </c>
      <c r="C90" s="7" t="s">
        <v>276</v>
      </c>
      <c r="D90" s="7" t="s">
        <v>277</v>
      </c>
      <c r="E90" s="7" t="s">
        <v>182</v>
      </c>
      <c r="F90" s="7" t="s">
        <v>278</v>
      </c>
      <c r="G90" s="7">
        <v>9892836604</v>
      </c>
      <c r="H90" s="3"/>
      <c r="I90" s="11" t="s">
        <v>20</v>
      </c>
      <c r="J90" s="9" t="s">
        <v>21</v>
      </c>
      <c r="K90" s="23" t="s">
        <v>20</v>
      </c>
      <c r="L90" s="23" t="s">
        <v>20</v>
      </c>
      <c r="M90" s="3"/>
      <c r="N90" s="7" t="s">
        <v>23</v>
      </c>
      <c r="O90" s="7" t="s">
        <v>259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7">
        <v>90</v>
      </c>
      <c r="B91" s="25">
        <v>45052</v>
      </c>
      <c r="C91" s="7" t="s">
        <v>193</v>
      </c>
      <c r="D91" s="7" t="s">
        <v>279</v>
      </c>
      <c r="E91" s="24" t="s">
        <v>45</v>
      </c>
      <c r="F91" s="7" t="s">
        <v>280</v>
      </c>
      <c r="G91" s="7">
        <v>9823064326</v>
      </c>
      <c r="H91" s="3"/>
      <c r="I91" s="11" t="s">
        <v>20</v>
      </c>
      <c r="J91" s="9" t="s">
        <v>281</v>
      </c>
      <c r="K91" s="23" t="s">
        <v>20</v>
      </c>
      <c r="L91" s="23" t="s">
        <v>20</v>
      </c>
      <c r="M91" s="3"/>
      <c r="N91" s="7" t="s">
        <v>23</v>
      </c>
      <c r="O91" s="7" t="s">
        <v>43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7">
        <v>91</v>
      </c>
      <c r="B92" s="25">
        <v>45052</v>
      </c>
      <c r="C92" s="7" t="s">
        <v>282</v>
      </c>
      <c r="D92" s="7" t="s">
        <v>283</v>
      </c>
      <c r="E92" s="7" t="s">
        <v>40</v>
      </c>
      <c r="F92" s="7" t="s">
        <v>284</v>
      </c>
      <c r="G92" s="7">
        <v>9850416765</v>
      </c>
      <c r="H92" s="3"/>
      <c r="I92" s="11" t="s">
        <v>20</v>
      </c>
      <c r="J92" s="16"/>
      <c r="K92" s="23" t="s">
        <v>20</v>
      </c>
      <c r="L92" s="23" t="s">
        <v>20</v>
      </c>
      <c r="M92" s="3"/>
      <c r="N92" s="7" t="s">
        <v>23</v>
      </c>
      <c r="O92" s="7" t="s">
        <v>259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7">
        <v>92</v>
      </c>
      <c r="B93" s="25">
        <v>45055</v>
      </c>
      <c r="C93" s="4" t="s">
        <v>193</v>
      </c>
      <c r="D93" s="4" t="s">
        <v>285</v>
      </c>
      <c r="E93" s="4" t="s">
        <v>212</v>
      </c>
      <c r="F93" s="4" t="s">
        <v>286</v>
      </c>
      <c r="G93" s="4">
        <v>9503363863</v>
      </c>
      <c r="H93" s="3"/>
      <c r="I93" s="11" t="s">
        <v>20</v>
      </c>
      <c r="J93" s="16"/>
      <c r="K93" s="23" t="s">
        <v>20</v>
      </c>
      <c r="L93" s="23" t="s">
        <v>20</v>
      </c>
      <c r="M93" s="3"/>
      <c r="N93" s="3"/>
      <c r="O93" s="7" t="s">
        <v>43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7">
        <v>93</v>
      </c>
      <c r="B94" s="25">
        <v>45055</v>
      </c>
      <c r="C94" s="4" t="s">
        <v>287</v>
      </c>
      <c r="D94" s="4" t="s">
        <v>288</v>
      </c>
      <c r="E94" s="24" t="s">
        <v>45</v>
      </c>
      <c r="F94" s="4" t="s">
        <v>289</v>
      </c>
      <c r="G94" s="4">
        <v>9595950355</v>
      </c>
      <c r="H94" s="3"/>
      <c r="I94" s="11" t="s">
        <v>20</v>
      </c>
      <c r="J94" s="16"/>
      <c r="K94" s="23" t="s">
        <v>20</v>
      </c>
      <c r="L94" s="23" t="s">
        <v>20</v>
      </c>
      <c r="M94" s="3"/>
      <c r="N94" s="3"/>
      <c r="O94" s="7" t="s">
        <v>146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7">
        <v>94</v>
      </c>
      <c r="B95" s="25">
        <v>45055</v>
      </c>
      <c r="C95" s="4" t="s">
        <v>287</v>
      </c>
      <c r="D95" s="4" t="s">
        <v>290</v>
      </c>
      <c r="E95" s="24" t="s">
        <v>45</v>
      </c>
      <c r="F95" s="4" t="s">
        <v>291</v>
      </c>
      <c r="G95" s="4">
        <v>8888757507</v>
      </c>
      <c r="H95" s="3"/>
      <c r="I95" s="11" t="s">
        <v>20</v>
      </c>
      <c r="J95" s="16"/>
      <c r="K95" s="23" t="s">
        <v>20</v>
      </c>
      <c r="L95" s="23" t="s">
        <v>20</v>
      </c>
      <c r="M95" s="3"/>
      <c r="N95" s="3"/>
      <c r="O95" s="7" t="s">
        <v>146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7">
        <v>95</v>
      </c>
      <c r="B96" s="25">
        <v>45055</v>
      </c>
      <c r="C96" s="4" t="s">
        <v>287</v>
      </c>
      <c r="D96" s="4" t="s">
        <v>292</v>
      </c>
      <c r="E96" s="24" t="s">
        <v>45</v>
      </c>
      <c r="F96" s="4" t="s">
        <v>293</v>
      </c>
      <c r="G96" s="4">
        <v>9325639968</v>
      </c>
      <c r="H96" s="3"/>
      <c r="I96" s="11" t="s">
        <v>20</v>
      </c>
      <c r="J96" s="16"/>
      <c r="K96" s="23" t="s">
        <v>20</v>
      </c>
      <c r="L96" s="23" t="s">
        <v>20</v>
      </c>
      <c r="M96" s="3"/>
      <c r="N96" s="3"/>
      <c r="O96" s="7" t="s">
        <v>146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7">
        <v>96</v>
      </c>
      <c r="B97" s="25">
        <v>45055</v>
      </c>
      <c r="C97" s="4" t="s">
        <v>287</v>
      </c>
      <c r="D97" s="4" t="s">
        <v>294</v>
      </c>
      <c r="E97" s="24" t="s">
        <v>45</v>
      </c>
      <c r="F97" s="4" t="s">
        <v>295</v>
      </c>
      <c r="G97" s="4">
        <v>8149995077</v>
      </c>
      <c r="H97" s="3"/>
      <c r="I97" s="11" t="s">
        <v>20</v>
      </c>
      <c r="J97" s="16"/>
      <c r="K97" s="23" t="s">
        <v>20</v>
      </c>
      <c r="L97" s="23" t="s">
        <v>20</v>
      </c>
      <c r="M97" s="3"/>
      <c r="N97" s="3"/>
      <c r="O97" s="7" t="s">
        <v>146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7">
        <v>97</v>
      </c>
      <c r="B98" s="25">
        <v>45055</v>
      </c>
      <c r="C98" s="4" t="s">
        <v>287</v>
      </c>
      <c r="D98" s="4" t="s">
        <v>296</v>
      </c>
      <c r="E98" s="7" t="s">
        <v>91</v>
      </c>
      <c r="F98" s="4" t="s">
        <v>297</v>
      </c>
      <c r="G98" s="4">
        <v>7249285757</v>
      </c>
      <c r="H98" s="3"/>
      <c r="I98" s="11" t="s">
        <v>20</v>
      </c>
      <c r="J98" s="16"/>
      <c r="K98" s="23" t="s">
        <v>20</v>
      </c>
      <c r="L98" s="23" t="s">
        <v>20</v>
      </c>
      <c r="M98" s="3"/>
      <c r="N98" s="3"/>
      <c r="O98" s="7" t="s">
        <v>146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7">
        <v>98</v>
      </c>
      <c r="B99" s="25">
        <v>45055</v>
      </c>
      <c r="C99" s="7" t="s">
        <v>193</v>
      </c>
      <c r="D99" s="7" t="s">
        <v>298</v>
      </c>
      <c r="E99" s="7" t="s">
        <v>45</v>
      </c>
      <c r="F99" s="3"/>
      <c r="G99" s="3"/>
      <c r="H99" s="3"/>
      <c r="I99" s="7" t="s">
        <v>56</v>
      </c>
      <c r="J99" s="20" t="s">
        <v>299</v>
      </c>
      <c r="K99" s="3"/>
      <c r="L99" s="3"/>
      <c r="M99" s="3"/>
      <c r="N99" s="3"/>
      <c r="O99" s="7" t="s">
        <v>146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7">
        <v>99</v>
      </c>
      <c r="B100" s="25">
        <v>45055</v>
      </c>
      <c r="C100" s="7" t="s">
        <v>300</v>
      </c>
      <c r="D100" s="7" t="s">
        <v>301</v>
      </c>
      <c r="E100" s="7" t="s">
        <v>45</v>
      </c>
      <c r="F100" s="7" t="s">
        <v>302</v>
      </c>
      <c r="G100" s="7">
        <v>9986217878</v>
      </c>
      <c r="H100" s="3"/>
      <c r="I100" s="11" t="s">
        <v>20</v>
      </c>
      <c r="J100" s="16"/>
      <c r="K100" s="23" t="s">
        <v>20</v>
      </c>
      <c r="L100" s="23" t="s">
        <v>20</v>
      </c>
      <c r="M100" s="3"/>
      <c r="N100" s="3"/>
      <c r="O100" s="7" t="s">
        <v>43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7">
        <v>100</v>
      </c>
      <c r="B101" s="25">
        <v>45058</v>
      </c>
      <c r="C101" s="7" t="s">
        <v>303</v>
      </c>
      <c r="D101" s="7" t="s">
        <v>304</v>
      </c>
      <c r="E101" s="7" t="s">
        <v>45</v>
      </c>
      <c r="F101" s="7" t="s">
        <v>305</v>
      </c>
      <c r="G101" s="7">
        <v>9307240126</v>
      </c>
      <c r="H101" s="3"/>
      <c r="I101" s="11" t="s">
        <v>20</v>
      </c>
      <c r="J101" s="16"/>
      <c r="K101" s="23" t="s">
        <v>20</v>
      </c>
      <c r="L101" s="23" t="s">
        <v>20</v>
      </c>
      <c r="M101" s="3"/>
      <c r="N101" s="3"/>
      <c r="O101" s="7" t="s">
        <v>43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7">
        <v>101</v>
      </c>
      <c r="B102" s="25">
        <v>45058</v>
      </c>
      <c r="C102" s="7" t="s">
        <v>306</v>
      </c>
      <c r="D102" s="7" t="s">
        <v>307</v>
      </c>
      <c r="E102" s="7" t="s">
        <v>91</v>
      </c>
      <c r="F102" s="7" t="s">
        <v>308</v>
      </c>
      <c r="G102" s="7">
        <v>7218181682</v>
      </c>
      <c r="H102" s="3"/>
      <c r="I102" s="11" t="s">
        <v>20</v>
      </c>
      <c r="J102" s="16"/>
      <c r="K102" s="23" t="s">
        <v>20</v>
      </c>
      <c r="L102" s="23" t="s">
        <v>20</v>
      </c>
      <c r="M102" s="3"/>
      <c r="N102" s="3"/>
      <c r="O102" s="7" t="s">
        <v>43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7">
        <v>102</v>
      </c>
      <c r="B103" s="25">
        <v>45059</v>
      </c>
      <c r="C103" s="4" t="s">
        <v>309</v>
      </c>
      <c r="D103" s="7" t="s">
        <v>310</v>
      </c>
      <c r="E103" s="24" t="s">
        <v>45</v>
      </c>
      <c r="F103" s="4" t="s">
        <v>311</v>
      </c>
      <c r="G103" s="4">
        <v>7249895646</v>
      </c>
      <c r="H103" s="3"/>
      <c r="I103" s="11" t="s">
        <v>20</v>
      </c>
      <c r="J103" s="16"/>
      <c r="K103" s="23" t="s">
        <v>20</v>
      </c>
      <c r="L103" s="23" t="s">
        <v>20</v>
      </c>
      <c r="M103" s="3"/>
      <c r="N103" s="3"/>
      <c r="O103" s="7" t="s">
        <v>43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7">
        <v>103</v>
      </c>
      <c r="B104" s="25">
        <v>45059</v>
      </c>
      <c r="C104" s="4" t="s">
        <v>306</v>
      </c>
      <c r="D104" s="4" t="s">
        <v>312</v>
      </c>
      <c r="E104" s="24" t="s">
        <v>45</v>
      </c>
      <c r="F104" s="4" t="s">
        <v>313</v>
      </c>
      <c r="G104" s="4">
        <v>9545593766</v>
      </c>
      <c r="H104" s="3"/>
      <c r="I104" s="11" t="s">
        <v>20</v>
      </c>
      <c r="J104" s="20" t="s">
        <v>314</v>
      </c>
      <c r="K104" s="23" t="s">
        <v>20</v>
      </c>
      <c r="L104" s="23" t="s">
        <v>20</v>
      </c>
      <c r="M104" s="3"/>
      <c r="N104" s="3"/>
      <c r="O104" s="7" t="s">
        <v>43</v>
      </c>
      <c r="P104" s="3"/>
      <c r="Q104" s="27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7">
        <v>104</v>
      </c>
      <c r="B105" s="25">
        <v>45059</v>
      </c>
      <c r="C105" s="4" t="s">
        <v>309</v>
      </c>
      <c r="D105" s="4" t="s">
        <v>86</v>
      </c>
      <c r="E105" s="4" t="s">
        <v>40</v>
      </c>
      <c r="F105" s="4" t="s">
        <v>315</v>
      </c>
      <c r="G105" s="4">
        <v>7083113691</v>
      </c>
      <c r="H105" s="3"/>
      <c r="I105" s="11" t="s">
        <v>20</v>
      </c>
      <c r="J105" s="16"/>
      <c r="K105" s="23" t="s">
        <v>20</v>
      </c>
      <c r="L105" s="23" t="s">
        <v>20</v>
      </c>
      <c r="M105" s="3"/>
      <c r="N105" s="3"/>
      <c r="O105" s="7" t="s">
        <v>43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7">
        <v>105</v>
      </c>
      <c r="B106" s="25">
        <v>45059</v>
      </c>
      <c r="C106" s="4" t="s">
        <v>316</v>
      </c>
      <c r="D106" s="4" t="s">
        <v>317</v>
      </c>
      <c r="E106" s="4" t="s">
        <v>40</v>
      </c>
      <c r="F106" s="4" t="s">
        <v>318</v>
      </c>
      <c r="G106" s="4">
        <v>9881486850</v>
      </c>
      <c r="H106" s="3"/>
      <c r="I106" s="11" t="s">
        <v>20</v>
      </c>
      <c r="J106" s="16"/>
      <c r="K106" s="23" t="s">
        <v>20</v>
      </c>
      <c r="L106" s="23" t="s">
        <v>20</v>
      </c>
      <c r="M106" s="3"/>
      <c r="N106" s="3"/>
      <c r="O106" s="7" t="s">
        <v>43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7">
        <v>106</v>
      </c>
      <c r="B107" s="25">
        <v>45059</v>
      </c>
      <c r="C107" s="4" t="s">
        <v>316</v>
      </c>
      <c r="D107" s="4" t="s">
        <v>319</v>
      </c>
      <c r="E107" s="4" t="s">
        <v>40</v>
      </c>
      <c r="F107" s="4" t="s">
        <v>320</v>
      </c>
      <c r="G107" s="4">
        <v>9049781890</v>
      </c>
      <c r="H107" s="3"/>
      <c r="I107" s="11" t="s">
        <v>20</v>
      </c>
      <c r="J107" s="16"/>
      <c r="K107" s="23" t="s">
        <v>20</v>
      </c>
      <c r="L107" s="23" t="s">
        <v>20</v>
      </c>
      <c r="M107" s="3"/>
      <c r="N107" s="3"/>
      <c r="O107" s="7" t="s">
        <v>43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7">
        <v>107</v>
      </c>
      <c r="B108" s="25">
        <v>45061</v>
      </c>
      <c r="C108" s="4" t="s">
        <v>321</v>
      </c>
      <c r="D108" s="4" t="s">
        <v>322</v>
      </c>
      <c r="E108" s="4" t="s">
        <v>45</v>
      </c>
      <c r="F108" s="4" t="s">
        <v>323</v>
      </c>
      <c r="G108" s="4">
        <v>9860918001</v>
      </c>
      <c r="H108" s="3"/>
      <c r="I108" s="11" t="s">
        <v>20</v>
      </c>
      <c r="J108" s="16"/>
      <c r="K108" s="23" t="s">
        <v>20</v>
      </c>
      <c r="L108" s="23" t="s">
        <v>20</v>
      </c>
      <c r="M108" s="3"/>
      <c r="N108" s="3"/>
      <c r="O108" s="7" t="s">
        <v>43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7">
        <v>108</v>
      </c>
      <c r="B109" s="25">
        <v>45061</v>
      </c>
      <c r="C109" s="4" t="s">
        <v>316</v>
      </c>
      <c r="D109" s="4" t="s">
        <v>324</v>
      </c>
      <c r="E109" s="4" t="s">
        <v>45</v>
      </c>
      <c r="F109" s="4" t="s">
        <v>325</v>
      </c>
      <c r="G109" s="4">
        <v>9373590400</v>
      </c>
      <c r="H109" s="3"/>
      <c r="I109" s="11" t="s">
        <v>20</v>
      </c>
      <c r="J109" s="20" t="s">
        <v>326</v>
      </c>
      <c r="K109" s="23" t="s">
        <v>20</v>
      </c>
      <c r="L109" s="23" t="s">
        <v>20</v>
      </c>
      <c r="M109" s="3"/>
      <c r="N109" s="3"/>
      <c r="O109" s="7" t="s">
        <v>43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7">
        <v>109</v>
      </c>
      <c r="B110" s="25">
        <v>45061</v>
      </c>
      <c r="C110" s="7" t="s">
        <v>327</v>
      </c>
      <c r="D110" s="7" t="s">
        <v>328</v>
      </c>
      <c r="E110" s="7" t="s">
        <v>45</v>
      </c>
      <c r="F110" s="3"/>
      <c r="G110" s="3"/>
      <c r="H110" s="3"/>
      <c r="I110" s="7" t="s">
        <v>56</v>
      </c>
      <c r="J110" s="20" t="s">
        <v>329</v>
      </c>
      <c r="K110" s="3"/>
      <c r="L110" s="3"/>
      <c r="M110" s="3"/>
      <c r="N110" s="3"/>
      <c r="O110" s="7" t="s">
        <v>43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7">
        <v>110</v>
      </c>
      <c r="B111" s="25">
        <v>45062</v>
      </c>
      <c r="C111" s="7" t="s">
        <v>330</v>
      </c>
      <c r="D111" s="7" t="s">
        <v>331</v>
      </c>
      <c r="E111" s="7" t="s">
        <v>91</v>
      </c>
      <c r="F111" s="7" t="s">
        <v>332</v>
      </c>
      <c r="G111" s="7">
        <v>7590876908</v>
      </c>
      <c r="H111" s="3"/>
      <c r="I111" s="11" t="s">
        <v>20</v>
      </c>
      <c r="J111" s="20" t="s">
        <v>333</v>
      </c>
      <c r="K111" s="23" t="s">
        <v>20</v>
      </c>
      <c r="L111" s="23" t="s">
        <v>20</v>
      </c>
      <c r="M111" s="3"/>
      <c r="N111" s="3"/>
      <c r="O111" s="7" t="s">
        <v>43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7">
        <v>111</v>
      </c>
      <c r="B112" s="25">
        <v>45062</v>
      </c>
      <c r="C112" s="7" t="s">
        <v>303</v>
      </c>
      <c r="D112" s="7" t="s">
        <v>296</v>
      </c>
      <c r="E112" s="7" t="s">
        <v>91</v>
      </c>
      <c r="F112" s="7" t="s">
        <v>334</v>
      </c>
      <c r="G112" s="7">
        <v>9822683390</v>
      </c>
      <c r="H112" s="3"/>
      <c r="I112" s="11" t="s">
        <v>20</v>
      </c>
      <c r="J112" s="20" t="s">
        <v>335</v>
      </c>
      <c r="K112" s="23" t="s">
        <v>20</v>
      </c>
      <c r="L112" s="23" t="s">
        <v>20</v>
      </c>
      <c r="M112" s="3"/>
      <c r="N112" s="3"/>
      <c r="O112" s="7" t="s">
        <v>43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7">
        <v>112</v>
      </c>
      <c r="B113" s="25">
        <v>45062</v>
      </c>
      <c r="C113" s="7" t="s">
        <v>303</v>
      </c>
      <c r="D113" s="7" t="s">
        <v>336</v>
      </c>
      <c r="E113" s="7" t="s">
        <v>40</v>
      </c>
      <c r="F113" s="7" t="s">
        <v>334</v>
      </c>
      <c r="G113" s="7">
        <v>9822683390</v>
      </c>
      <c r="H113" s="3"/>
      <c r="I113" s="11" t="s">
        <v>20</v>
      </c>
      <c r="J113" s="16"/>
      <c r="K113" s="23" t="s">
        <v>20</v>
      </c>
      <c r="L113" s="23" t="s">
        <v>20</v>
      </c>
      <c r="M113" s="3"/>
      <c r="N113" s="3"/>
      <c r="O113" s="7" t="s">
        <v>43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7">
        <v>113</v>
      </c>
      <c r="B114" s="25">
        <v>45062</v>
      </c>
      <c r="C114" s="7" t="s">
        <v>303</v>
      </c>
      <c r="D114" s="7" t="s">
        <v>337</v>
      </c>
      <c r="E114" s="7" t="s">
        <v>45</v>
      </c>
      <c r="F114" s="7" t="s">
        <v>338</v>
      </c>
      <c r="G114" s="7">
        <v>8890745646</v>
      </c>
      <c r="H114" s="3"/>
      <c r="I114" s="11" t="s">
        <v>20</v>
      </c>
      <c r="J114" s="16"/>
      <c r="K114" s="23" t="s">
        <v>20</v>
      </c>
      <c r="L114" s="23" t="s">
        <v>20</v>
      </c>
      <c r="M114" s="3"/>
      <c r="N114" s="3"/>
      <c r="O114" s="7" t="s">
        <v>43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7">
        <v>114</v>
      </c>
      <c r="B115" s="25">
        <v>45063</v>
      </c>
      <c r="C115" s="7" t="s">
        <v>339</v>
      </c>
      <c r="D115" s="7" t="s">
        <v>340</v>
      </c>
      <c r="E115" s="7" t="s">
        <v>45</v>
      </c>
      <c r="F115" s="7" t="s">
        <v>341</v>
      </c>
      <c r="G115" s="7">
        <v>8505053237</v>
      </c>
      <c r="H115" s="3"/>
      <c r="I115" s="11" t="s">
        <v>20</v>
      </c>
      <c r="J115" s="16"/>
      <c r="K115" s="7"/>
      <c r="L115" s="3"/>
      <c r="M115" s="3"/>
      <c r="N115" s="3"/>
      <c r="O115" s="7" t="s">
        <v>43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7">
        <v>115</v>
      </c>
      <c r="B116" s="25">
        <v>45063</v>
      </c>
      <c r="C116" s="24" t="s">
        <v>303</v>
      </c>
      <c r="D116" s="7" t="s">
        <v>342</v>
      </c>
      <c r="E116" s="24" t="s">
        <v>343</v>
      </c>
      <c r="F116" s="7" t="s">
        <v>344</v>
      </c>
      <c r="G116" s="7">
        <v>9096440264</v>
      </c>
      <c r="H116" s="3"/>
      <c r="I116" s="11" t="s">
        <v>20</v>
      </c>
      <c r="J116" s="16"/>
      <c r="K116" s="3"/>
      <c r="L116" s="3"/>
      <c r="M116" s="3"/>
      <c r="N116" s="3"/>
      <c r="O116" s="7" t="s">
        <v>43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7">
        <v>116</v>
      </c>
      <c r="B117" s="25">
        <v>45063</v>
      </c>
      <c r="C117" s="7" t="s">
        <v>345</v>
      </c>
      <c r="D117" s="7" t="s">
        <v>346</v>
      </c>
      <c r="E117" s="7" t="s">
        <v>45</v>
      </c>
      <c r="F117" s="7" t="s">
        <v>347</v>
      </c>
      <c r="G117" s="7">
        <v>9890254946</v>
      </c>
      <c r="H117" s="3"/>
      <c r="I117" s="11" t="s">
        <v>20</v>
      </c>
      <c r="J117" s="16"/>
      <c r="K117" s="3"/>
      <c r="L117" s="3"/>
      <c r="M117" s="3"/>
      <c r="N117" s="3"/>
      <c r="O117" s="7" t="s">
        <v>43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7">
        <v>117</v>
      </c>
      <c r="B118" s="25">
        <v>45063</v>
      </c>
      <c r="C118" s="7" t="s">
        <v>348</v>
      </c>
      <c r="D118" s="7" t="s">
        <v>349</v>
      </c>
      <c r="E118" s="7" t="s">
        <v>182</v>
      </c>
      <c r="F118" s="7" t="s">
        <v>350</v>
      </c>
      <c r="G118" s="7">
        <v>8055590655</v>
      </c>
      <c r="H118" s="3"/>
      <c r="I118" s="11" t="s">
        <v>20</v>
      </c>
      <c r="J118" s="16"/>
      <c r="K118" s="3"/>
      <c r="L118" s="3"/>
      <c r="M118" s="3"/>
      <c r="N118" s="3"/>
      <c r="O118" s="7" t="s">
        <v>43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7">
        <v>118</v>
      </c>
      <c r="B119" s="25">
        <v>45063</v>
      </c>
      <c r="C119" s="7" t="s">
        <v>351</v>
      </c>
      <c r="D119" s="7" t="s">
        <v>352</v>
      </c>
      <c r="E119" s="7" t="s">
        <v>45</v>
      </c>
      <c r="F119" s="7" t="s">
        <v>353</v>
      </c>
      <c r="G119" s="7">
        <v>7276576905</v>
      </c>
      <c r="H119" s="3"/>
      <c r="I119" s="11" t="s">
        <v>20</v>
      </c>
      <c r="J119" s="16"/>
      <c r="K119" s="3"/>
      <c r="L119" s="3"/>
      <c r="M119" s="3"/>
      <c r="N119" s="3"/>
      <c r="O119" s="7" t="s">
        <v>43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7">
        <v>119</v>
      </c>
      <c r="B120" s="25">
        <v>45063</v>
      </c>
      <c r="C120" s="7" t="s">
        <v>140</v>
      </c>
      <c r="D120" s="7" t="s">
        <v>354</v>
      </c>
      <c r="E120" s="7" t="s">
        <v>40</v>
      </c>
      <c r="F120" s="3"/>
      <c r="G120" s="3"/>
      <c r="H120" s="3"/>
      <c r="I120" s="7" t="s">
        <v>56</v>
      </c>
      <c r="J120" s="20" t="s">
        <v>355</v>
      </c>
      <c r="K120" s="3"/>
      <c r="L120" s="3"/>
      <c r="M120" s="3"/>
      <c r="N120" s="3"/>
      <c r="O120" s="7" t="s">
        <v>43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7">
        <v>120</v>
      </c>
      <c r="B121" s="25">
        <v>45064</v>
      </c>
      <c r="C121" s="4" t="s">
        <v>306</v>
      </c>
      <c r="D121" s="4" t="s">
        <v>356</v>
      </c>
      <c r="E121" s="7" t="s">
        <v>357</v>
      </c>
      <c r="F121" s="4" t="s">
        <v>358</v>
      </c>
      <c r="G121" s="4">
        <v>7083213741</v>
      </c>
      <c r="H121" s="3"/>
      <c r="I121" s="11" t="s">
        <v>20</v>
      </c>
      <c r="J121" s="20" t="s">
        <v>359</v>
      </c>
      <c r="K121" s="3"/>
      <c r="L121" s="3"/>
      <c r="M121" s="3"/>
      <c r="N121" s="3"/>
      <c r="O121" s="7" t="s">
        <v>43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7">
        <v>121</v>
      </c>
      <c r="B122" s="25">
        <v>45064</v>
      </c>
      <c r="C122" s="4" t="s">
        <v>306</v>
      </c>
      <c r="D122" s="4" t="s">
        <v>360</v>
      </c>
      <c r="E122" s="4" t="s">
        <v>45</v>
      </c>
      <c r="F122" s="4" t="s">
        <v>358</v>
      </c>
      <c r="G122" s="4">
        <v>7083213741</v>
      </c>
      <c r="H122" s="3"/>
      <c r="I122" s="11" t="s">
        <v>20</v>
      </c>
      <c r="J122" s="20" t="s">
        <v>359</v>
      </c>
      <c r="K122" s="3"/>
      <c r="L122" s="3"/>
      <c r="M122" s="3"/>
      <c r="N122" s="3"/>
      <c r="O122" s="7" t="s">
        <v>43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7">
        <v>122</v>
      </c>
      <c r="B123" s="25">
        <v>45064</v>
      </c>
      <c r="C123" s="4" t="s">
        <v>316</v>
      </c>
      <c r="D123" s="4" t="s">
        <v>361</v>
      </c>
      <c r="E123" s="4" t="s">
        <v>45</v>
      </c>
      <c r="F123" s="4" t="s">
        <v>362</v>
      </c>
      <c r="G123" s="4">
        <v>9762863102</v>
      </c>
      <c r="H123" s="3"/>
      <c r="I123" s="11" t="s">
        <v>20</v>
      </c>
      <c r="J123" s="20" t="s">
        <v>363</v>
      </c>
      <c r="K123" s="3"/>
      <c r="L123" s="3"/>
      <c r="M123" s="3"/>
      <c r="N123" s="3"/>
      <c r="O123" s="7" t="s">
        <v>43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7">
        <v>123</v>
      </c>
      <c r="B124" s="25">
        <v>45064</v>
      </c>
      <c r="C124" s="4" t="s">
        <v>316</v>
      </c>
      <c r="D124" s="4" t="s">
        <v>364</v>
      </c>
      <c r="E124" s="4" t="s">
        <v>182</v>
      </c>
      <c r="F124" s="4" t="s">
        <v>365</v>
      </c>
      <c r="G124" s="4">
        <v>9823056567</v>
      </c>
      <c r="H124" s="3"/>
      <c r="I124" s="11" t="s">
        <v>20</v>
      </c>
      <c r="J124" s="16"/>
      <c r="K124" s="3"/>
      <c r="L124" s="3"/>
      <c r="M124" s="3"/>
      <c r="N124" s="3"/>
      <c r="O124" s="7" t="s">
        <v>43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7">
        <v>124</v>
      </c>
      <c r="B125" s="25">
        <v>45064</v>
      </c>
      <c r="C125" s="4" t="s">
        <v>339</v>
      </c>
      <c r="D125" s="4" t="s">
        <v>366</v>
      </c>
      <c r="E125" s="24" t="s">
        <v>343</v>
      </c>
      <c r="F125" s="7" t="s">
        <v>344</v>
      </c>
      <c r="G125" s="7">
        <v>9096440264</v>
      </c>
      <c r="H125" s="3"/>
      <c r="I125" s="11" t="s">
        <v>20</v>
      </c>
      <c r="J125" s="16"/>
      <c r="K125" s="3"/>
      <c r="L125" s="3"/>
      <c r="M125" s="3"/>
      <c r="N125" s="3"/>
      <c r="O125" s="7" t="s">
        <v>43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7">
        <v>125</v>
      </c>
      <c r="B126" s="25">
        <v>45065</v>
      </c>
      <c r="C126" s="7" t="s">
        <v>367</v>
      </c>
      <c r="D126" s="4" t="s">
        <v>368</v>
      </c>
      <c r="E126" s="4" t="s">
        <v>45</v>
      </c>
      <c r="F126" s="4" t="s">
        <v>369</v>
      </c>
      <c r="G126" s="4">
        <v>7770007474</v>
      </c>
      <c r="H126" s="3"/>
      <c r="I126" s="11" t="s">
        <v>20</v>
      </c>
      <c r="J126" s="16"/>
      <c r="K126" s="3"/>
      <c r="L126" s="3"/>
      <c r="M126" s="3"/>
      <c r="N126" s="3"/>
      <c r="O126" s="7" t="s">
        <v>43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7">
        <v>126</v>
      </c>
      <c r="B127" s="25">
        <v>45065</v>
      </c>
      <c r="C127" s="4" t="s">
        <v>303</v>
      </c>
      <c r="D127" s="4" t="s">
        <v>370</v>
      </c>
      <c r="E127" s="4" t="s">
        <v>45</v>
      </c>
      <c r="F127" s="28"/>
      <c r="G127" s="28"/>
      <c r="H127" s="3"/>
      <c r="I127" s="11" t="s">
        <v>20</v>
      </c>
      <c r="J127" s="16"/>
      <c r="K127" s="3"/>
      <c r="L127" s="3"/>
      <c r="M127" s="3"/>
      <c r="N127" s="3"/>
      <c r="O127" s="7" t="s">
        <v>43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7">
        <v>127</v>
      </c>
      <c r="B128" s="25">
        <v>45066</v>
      </c>
      <c r="C128" s="4" t="s">
        <v>371</v>
      </c>
      <c r="D128" s="4" t="s">
        <v>372</v>
      </c>
      <c r="E128" s="4" t="s">
        <v>45</v>
      </c>
      <c r="F128" s="4" t="s">
        <v>373</v>
      </c>
      <c r="G128" s="4">
        <v>9890125238</v>
      </c>
      <c r="H128" s="3"/>
      <c r="I128" s="11" t="s">
        <v>20</v>
      </c>
      <c r="J128" s="16"/>
      <c r="K128" s="3"/>
      <c r="L128" s="3"/>
      <c r="M128" s="3"/>
      <c r="N128" s="3"/>
      <c r="O128" s="7" t="s">
        <v>43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7">
        <v>128</v>
      </c>
      <c r="B129" s="25">
        <v>45068</v>
      </c>
      <c r="C129" s="7" t="s">
        <v>367</v>
      </c>
      <c r="D129" s="7" t="s">
        <v>374</v>
      </c>
      <c r="E129" s="7" t="s">
        <v>375</v>
      </c>
      <c r="F129" s="7" t="s">
        <v>376</v>
      </c>
      <c r="G129" s="7">
        <v>9881052525</v>
      </c>
      <c r="H129" s="3"/>
      <c r="I129" s="11" t="s">
        <v>20</v>
      </c>
      <c r="J129" s="16"/>
      <c r="K129" s="3"/>
      <c r="L129" s="3"/>
      <c r="M129" s="3"/>
      <c r="N129" s="3"/>
      <c r="O129" s="7" t="s">
        <v>43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7">
        <v>129</v>
      </c>
      <c r="B130" s="25">
        <v>45068</v>
      </c>
      <c r="C130" s="7" t="s">
        <v>367</v>
      </c>
      <c r="D130" s="7" t="s">
        <v>377</v>
      </c>
      <c r="E130" s="4" t="s">
        <v>182</v>
      </c>
      <c r="F130" s="7" t="s">
        <v>378</v>
      </c>
      <c r="G130" s="7">
        <v>9822998838</v>
      </c>
      <c r="H130" s="3"/>
      <c r="I130" s="11" t="s">
        <v>20</v>
      </c>
      <c r="J130" s="16"/>
      <c r="K130" s="3"/>
      <c r="L130" s="3"/>
      <c r="M130" s="3"/>
      <c r="N130" s="3"/>
      <c r="O130" s="7" t="s">
        <v>43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7">
        <v>130</v>
      </c>
      <c r="B131" s="25">
        <v>45068</v>
      </c>
      <c r="C131" s="7" t="s">
        <v>367</v>
      </c>
      <c r="D131" s="7" t="s">
        <v>379</v>
      </c>
      <c r="E131" s="4" t="s">
        <v>45</v>
      </c>
      <c r="F131" s="7" t="s">
        <v>380</v>
      </c>
      <c r="G131" s="7">
        <v>8007445021</v>
      </c>
      <c r="H131" s="3"/>
      <c r="I131" s="11" t="s">
        <v>20</v>
      </c>
      <c r="J131" s="16"/>
      <c r="K131" s="3"/>
      <c r="L131" s="3"/>
      <c r="M131" s="3"/>
      <c r="N131" s="3"/>
      <c r="O131" s="7" t="s">
        <v>43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7">
        <v>131</v>
      </c>
      <c r="B132" s="25">
        <v>45068</v>
      </c>
      <c r="C132" s="7" t="s">
        <v>140</v>
      </c>
      <c r="D132" s="7" t="s">
        <v>381</v>
      </c>
      <c r="E132" s="7" t="s">
        <v>375</v>
      </c>
      <c r="F132" s="7" t="s">
        <v>382</v>
      </c>
      <c r="G132" s="7">
        <v>9890666210</v>
      </c>
      <c r="H132" s="3"/>
      <c r="I132" s="11" t="s">
        <v>20</v>
      </c>
      <c r="J132" s="16"/>
      <c r="K132" s="3"/>
      <c r="L132" s="3"/>
      <c r="M132" s="3"/>
      <c r="N132" s="3"/>
      <c r="O132" s="7" t="s">
        <v>43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7">
        <v>132</v>
      </c>
      <c r="B133" s="25">
        <v>45069</v>
      </c>
      <c r="C133" s="7" t="s">
        <v>383</v>
      </c>
      <c r="D133" s="7" t="s">
        <v>384</v>
      </c>
      <c r="E133" s="4" t="s">
        <v>45</v>
      </c>
      <c r="F133" s="7" t="s">
        <v>385</v>
      </c>
      <c r="G133" s="7">
        <v>9850580463</v>
      </c>
      <c r="H133" s="3"/>
      <c r="I133" s="11" t="s">
        <v>20</v>
      </c>
      <c r="J133" s="16"/>
      <c r="K133" s="3"/>
      <c r="L133" s="3"/>
      <c r="M133" s="3"/>
      <c r="N133" s="3"/>
      <c r="O133" s="7" t="s">
        <v>146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7">
        <v>133</v>
      </c>
      <c r="B134" s="25">
        <v>45069</v>
      </c>
      <c r="C134" s="4" t="s">
        <v>386</v>
      </c>
      <c r="D134" s="4" t="s">
        <v>387</v>
      </c>
      <c r="E134" s="4" t="s">
        <v>45</v>
      </c>
      <c r="F134" s="4" t="s">
        <v>388</v>
      </c>
      <c r="G134" s="4">
        <v>9890762957</v>
      </c>
      <c r="H134" s="3"/>
      <c r="I134" s="11" t="s">
        <v>20</v>
      </c>
      <c r="J134" s="16"/>
      <c r="K134" s="3"/>
      <c r="L134" s="3"/>
      <c r="M134" s="3"/>
      <c r="N134" s="3"/>
      <c r="O134" s="7" t="s">
        <v>146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7">
        <v>134</v>
      </c>
      <c r="B135" s="25">
        <v>45070</v>
      </c>
      <c r="C135" s="4" t="s">
        <v>383</v>
      </c>
      <c r="D135" s="4" t="s">
        <v>389</v>
      </c>
      <c r="E135" s="4" t="s">
        <v>182</v>
      </c>
      <c r="F135" s="4" t="s">
        <v>390</v>
      </c>
      <c r="G135" s="4">
        <v>9822418078</v>
      </c>
      <c r="H135" s="3"/>
      <c r="I135" s="11" t="s">
        <v>20</v>
      </c>
      <c r="J135" s="20" t="s">
        <v>391</v>
      </c>
      <c r="K135" s="3"/>
      <c r="L135" s="3"/>
      <c r="M135" s="3"/>
      <c r="N135" s="3"/>
      <c r="O135" s="7" t="s">
        <v>146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7">
        <v>135</v>
      </c>
      <c r="B136" s="25">
        <v>45070</v>
      </c>
      <c r="C136" s="4" t="s">
        <v>383</v>
      </c>
      <c r="D136" s="4" t="s">
        <v>392</v>
      </c>
      <c r="E136" s="4" t="s">
        <v>40</v>
      </c>
      <c r="F136" s="4" t="s">
        <v>393</v>
      </c>
      <c r="G136" s="4">
        <v>9226105140</v>
      </c>
      <c r="H136" s="3"/>
      <c r="I136" s="11" t="s">
        <v>20</v>
      </c>
      <c r="J136" s="20" t="s">
        <v>394</v>
      </c>
      <c r="K136" s="3"/>
      <c r="L136" s="3"/>
      <c r="M136" s="3"/>
      <c r="N136" s="3"/>
      <c r="O136" s="7" t="s">
        <v>43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7">
        <v>136</v>
      </c>
      <c r="B137" s="25">
        <v>45070</v>
      </c>
      <c r="C137" s="4" t="s">
        <v>386</v>
      </c>
      <c r="D137" s="4" t="s">
        <v>395</v>
      </c>
      <c r="E137" s="4" t="s">
        <v>40</v>
      </c>
      <c r="F137" s="4" t="s">
        <v>396</v>
      </c>
      <c r="G137" s="4">
        <v>9322422273</v>
      </c>
      <c r="H137" s="3"/>
      <c r="I137" s="11" t="s">
        <v>20</v>
      </c>
      <c r="J137" s="16"/>
      <c r="K137" s="3"/>
      <c r="L137" s="3"/>
      <c r="M137" s="3"/>
      <c r="N137" s="3"/>
      <c r="O137" s="7" t="s">
        <v>43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7">
        <v>137</v>
      </c>
      <c r="B138" s="25">
        <v>45070</v>
      </c>
      <c r="C138" s="4" t="s">
        <v>397</v>
      </c>
      <c r="D138" s="4" t="s">
        <v>398</v>
      </c>
      <c r="E138" s="4" t="s">
        <v>45</v>
      </c>
      <c r="F138" s="4" t="s">
        <v>399</v>
      </c>
      <c r="G138" s="4">
        <v>7020331621</v>
      </c>
      <c r="H138" s="3"/>
      <c r="I138" s="11" t="s">
        <v>20</v>
      </c>
      <c r="J138" s="20" t="s">
        <v>400</v>
      </c>
      <c r="K138" s="3"/>
      <c r="L138" s="3"/>
      <c r="M138" s="3"/>
      <c r="N138" s="3"/>
      <c r="O138" s="7" t="s">
        <v>43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7">
        <v>138</v>
      </c>
      <c r="B139" s="25">
        <v>45071</v>
      </c>
      <c r="C139" s="4" t="s">
        <v>367</v>
      </c>
      <c r="D139" s="4" t="s">
        <v>401</v>
      </c>
      <c r="E139" s="4" t="s">
        <v>182</v>
      </c>
      <c r="F139" s="4" t="s">
        <v>373</v>
      </c>
      <c r="G139" s="4">
        <v>9823270109</v>
      </c>
      <c r="H139" s="3"/>
      <c r="I139" s="11" t="s">
        <v>20</v>
      </c>
      <c r="J139" s="20" t="s">
        <v>402</v>
      </c>
      <c r="K139" s="3"/>
      <c r="L139" s="3"/>
      <c r="M139" s="3"/>
      <c r="N139" s="3"/>
      <c r="O139" s="7" t="s">
        <v>43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7">
        <v>139</v>
      </c>
      <c r="B140" s="25">
        <v>45075</v>
      </c>
      <c r="C140" s="4" t="s">
        <v>272</v>
      </c>
      <c r="D140" s="4" t="s">
        <v>403</v>
      </c>
      <c r="E140" s="4" t="s">
        <v>45</v>
      </c>
      <c r="F140" s="4" t="s">
        <v>404</v>
      </c>
      <c r="G140" s="4">
        <v>8446229887</v>
      </c>
      <c r="H140" s="3"/>
      <c r="I140" s="11" t="s">
        <v>20</v>
      </c>
      <c r="J140" s="16"/>
      <c r="K140" s="3"/>
      <c r="L140" s="3"/>
      <c r="M140" s="3"/>
      <c r="N140" s="3"/>
      <c r="O140" s="7" t="s">
        <v>405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7">
        <v>140</v>
      </c>
      <c r="B141" s="25">
        <v>45075</v>
      </c>
      <c r="C141" s="4" t="s">
        <v>272</v>
      </c>
      <c r="D141" s="4" t="s">
        <v>406</v>
      </c>
      <c r="E141" s="4" t="s">
        <v>45</v>
      </c>
      <c r="F141" s="4" t="s">
        <v>407</v>
      </c>
      <c r="G141" s="4">
        <v>8551803930</v>
      </c>
      <c r="H141" s="3"/>
      <c r="I141" s="11" t="s">
        <v>20</v>
      </c>
      <c r="J141" s="16"/>
      <c r="K141" s="3"/>
      <c r="L141" s="3"/>
      <c r="M141" s="3"/>
      <c r="N141" s="3"/>
      <c r="O141" s="7" t="s">
        <v>405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7">
        <v>141</v>
      </c>
      <c r="B142" s="25">
        <v>45075</v>
      </c>
      <c r="C142" s="4" t="s">
        <v>272</v>
      </c>
      <c r="D142" s="4" t="s">
        <v>408</v>
      </c>
      <c r="E142" s="4" t="s">
        <v>45</v>
      </c>
      <c r="F142" s="4" t="s">
        <v>409</v>
      </c>
      <c r="G142" s="4">
        <v>7447210633</v>
      </c>
      <c r="H142" s="3"/>
      <c r="I142" s="11" t="s">
        <v>20</v>
      </c>
      <c r="J142" s="16"/>
      <c r="K142" s="3"/>
      <c r="L142" s="3"/>
      <c r="M142" s="3"/>
      <c r="N142" s="3"/>
      <c r="O142" s="7" t="s">
        <v>405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7">
        <v>142</v>
      </c>
      <c r="B143" s="25">
        <v>45076</v>
      </c>
      <c r="C143" s="7" t="s">
        <v>410</v>
      </c>
      <c r="D143" s="7" t="s">
        <v>411</v>
      </c>
      <c r="E143" s="4" t="s">
        <v>45</v>
      </c>
      <c r="F143" s="7" t="s">
        <v>412</v>
      </c>
      <c r="G143" s="7">
        <v>7038973658</v>
      </c>
      <c r="H143" s="3"/>
      <c r="I143" s="11" t="s">
        <v>20</v>
      </c>
      <c r="J143" s="1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7">
        <v>143</v>
      </c>
      <c r="B144" s="25">
        <v>45086</v>
      </c>
      <c r="C144" s="7" t="s">
        <v>267</v>
      </c>
      <c r="D144" s="7" t="s">
        <v>413</v>
      </c>
      <c r="E144" s="4" t="s">
        <v>45</v>
      </c>
      <c r="F144" s="7" t="s">
        <v>414</v>
      </c>
      <c r="G144" s="7">
        <v>9850917408</v>
      </c>
      <c r="H144" s="3"/>
      <c r="I144" s="11" t="s">
        <v>20</v>
      </c>
      <c r="J144" s="1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7">
        <v>144</v>
      </c>
      <c r="B145" s="25">
        <v>45086</v>
      </c>
      <c r="C145" s="7" t="s">
        <v>267</v>
      </c>
      <c r="D145" s="7" t="s">
        <v>415</v>
      </c>
      <c r="E145" s="4" t="s">
        <v>182</v>
      </c>
      <c r="F145" s="7" t="s">
        <v>416</v>
      </c>
      <c r="G145" s="7">
        <v>9822337663</v>
      </c>
      <c r="H145" s="3"/>
      <c r="I145" s="11" t="s">
        <v>20</v>
      </c>
      <c r="J145" s="1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7">
        <v>145</v>
      </c>
      <c r="B146" s="25">
        <v>45086</v>
      </c>
      <c r="C146" s="7" t="s">
        <v>267</v>
      </c>
      <c r="D146" s="7" t="s">
        <v>417</v>
      </c>
      <c r="E146" s="4" t="s">
        <v>45</v>
      </c>
      <c r="F146" s="7" t="s">
        <v>418</v>
      </c>
      <c r="G146" s="7">
        <v>9822434113</v>
      </c>
      <c r="H146" s="3"/>
      <c r="I146" s="11" t="s">
        <v>20</v>
      </c>
      <c r="J146" s="20" t="s">
        <v>419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7">
        <v>146</v>
      </c>
      <c r="B147" s="25">
        <v>45096</v>
      </c>
      <c r="C147" s="7" t="s">
        <v>330</v>
      </c>
      <c r="D147" s="7" t="s">
        <v>420</v>
      </c>
      <c r="E147" s="4" t="s">
        <v>45</v>
      </c>
      <c r="F147" s="7" t="s">
        <v>421</v>
      </c>
      <c r="G147" s="7">
        <v>9850363330</v>
      </c>
      <c r="H147" s="3"/>
      <c r="I147" s="11" t="s">
        <v>20</v>
      </c>
      <c r="J147" s="1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7">
        <v>147</v>
      </c>
      <c r="B148" s="25">
        <v>45096</v>
      </c>
      <c r="C148" s="7" t="s">
        <v>330</v>
      </c>
      <c r="D148" s="7" t="s">
        <v>422</v>
      </c>
      <c r="E148" s="4" t="s">
        <v>45</v>
      </c>
      <c r="F148" s="7" t="s">
        <v>423</v>
      </c>
      <c r="G148" s="7">
        <v>9579485000</v>
      </c>
      <c r="H148" s="3"/>
      <c r="I148" s="11" t="s">
        <v>20</v>
      </c>
      <c r="J148" s="1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7">
        <v>148</v>
      </c>
      <c r="B149" s="25">
        <v>45097</v>
      </c>
      <c r="C149" s="7" t="s">
        <v>193</v>
      </c>
      <c r="D149" s="7" t="s">
        <v>424</v>
      </c>
      <c r="E149" s="4" t="s">
        <v>40</v>
      </c>
      <c r="F149" s="7" t="s">
        <v>425</v>
      </c>
      <c r="G149" s="7">
        <v>9822309465</v>
      </c>
      <c r="H149" s="3"/>
      <c r="I149" s="11" t="s">
        <v>20</v>
      </c>
      <c r="J149" s="20" t="s">
        <v>426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7">
        <v>149</v>
      </c>
      <c r="B150" s="25">
        <v>45097</v>
      </c>
      <c r="C150" s="7" t="s">
        <v>193</v>
      </c>
      <c r="D150" s="7" t="s">
        <v>427</v>
      </c>
      <c r="E150" s="4" t="s">
        <v>45</v>
      </c>
      <c r="F150" s="7" t="s">
        <v>428</v>
      </c>
      <c r="G150" s="7">
        <v>8830836642</v>
      </c>
      <c r="H150" s="3"/>
      <c r="I150" s="11" t="s">
        <v>20</v>
      </c>
      <c r="J150" s="20" t="s">
        <v>326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1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1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1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1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1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1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1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1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1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1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1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1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1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1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1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1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1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1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1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1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1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1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1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1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1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1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1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1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1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1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1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1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1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1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1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1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1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1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1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1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1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1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1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1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1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1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1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1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1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1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1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1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1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1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1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1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1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1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1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1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1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1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1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1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1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1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1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1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1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1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1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1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1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1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1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1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1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1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1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1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1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1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1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1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1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1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1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1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1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1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1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1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1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1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1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1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1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1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1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1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1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1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1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1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1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1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1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1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1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1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1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1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1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1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1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1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1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1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1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1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1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1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1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1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1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1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1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1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1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1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1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1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1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1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1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1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1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1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1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1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1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1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1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1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1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1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1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1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1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1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1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1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1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1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1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1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1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1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1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1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1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1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1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1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1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1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1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1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1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1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1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1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1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1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1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1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1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1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1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1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1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1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1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1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1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1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1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1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1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1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1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1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1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1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1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1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1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1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1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1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1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1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1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1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1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1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1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1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1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1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1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1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1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1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1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1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1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1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1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1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1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1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1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1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1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1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1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1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1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1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1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1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1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1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1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1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1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1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1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1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1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1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1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1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1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1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1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1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1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1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1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1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1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1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1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1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1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1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1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1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1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1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1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1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1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1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1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1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1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1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1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1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1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1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1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1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1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1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1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1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1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1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1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1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1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1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1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1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1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1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1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1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1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1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1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1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1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1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1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1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1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1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1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1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1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1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1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1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1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1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1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1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1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1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1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1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1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1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1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1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1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1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1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1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1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1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1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1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1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1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1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1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1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1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1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1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1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1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1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1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1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1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1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1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1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1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1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1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1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1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1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1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1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1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1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1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1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1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1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1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1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1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1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1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1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1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1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1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1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1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1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1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1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1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1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1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1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1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1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1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1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1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1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1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1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1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1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1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1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1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1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1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1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1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1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1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1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1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1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1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1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1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1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1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1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1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1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1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1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1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1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1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1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1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1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1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1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1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1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1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1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1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1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1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1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1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1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1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1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1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1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1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1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1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1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1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1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1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1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1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1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1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1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1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1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1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1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1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1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1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1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1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1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1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1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1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1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1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1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1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1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1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1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1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1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1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1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1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1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1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1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1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1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1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1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1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1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1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1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1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1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1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1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1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1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1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1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1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1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1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1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1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1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1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1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1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1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1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1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1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1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1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1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1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1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1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1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1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1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1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1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1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1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1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1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1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1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1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1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1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1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1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1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1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1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1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1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1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1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1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1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1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1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1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1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1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1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1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1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1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1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1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1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1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1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1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1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1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1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1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1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1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1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1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1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1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1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1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1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1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1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1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1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1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1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1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1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1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1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1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1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1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1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1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1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1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1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1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1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1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1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1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1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1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1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1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1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1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1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1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1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1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1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1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1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1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1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1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1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1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1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1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1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1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1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1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1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1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1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1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1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1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1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1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1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1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1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1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1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1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1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1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1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1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1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1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1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1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1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1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1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1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1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1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1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1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1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1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1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1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1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1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1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1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1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1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1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1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1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1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1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1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1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1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1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1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1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1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1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1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1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1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1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1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1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1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1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1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1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1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1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1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1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1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1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1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1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1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1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1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1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1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1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1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1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1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1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1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1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1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1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1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1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1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1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1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1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1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1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1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1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1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1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1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1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1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1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1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1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1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1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1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1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1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1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1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1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1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1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1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1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1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1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1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1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1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1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1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1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1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1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1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1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1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1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1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1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1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1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1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1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1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1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1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1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1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1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1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1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1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1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1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1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1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1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1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1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1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1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1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1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1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1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1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1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1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1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1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1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1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1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1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1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1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1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1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1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1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1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1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1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1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1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1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1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1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1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1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1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1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1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1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1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1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1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1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1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1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1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1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1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1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1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1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1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1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1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1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1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1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1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1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1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1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1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1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1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1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1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1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1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1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1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1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1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1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1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1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1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1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1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1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1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1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1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1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1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1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1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1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16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16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16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16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16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16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16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16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16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16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16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16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16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16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16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16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16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16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16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</sheetData>
  <customSheetViews>
    <customSheetView guid="{F966D3B5-BEED-46F1-972B-FEDCAB951DBC}" filter="1" showAutoFilter="1">
      <pageMargins left="0.7" right="0.7" top="0.75" bottom="0.75" header="0.3" footer="0.3"/>
      <autoFilter ref="P115"/>
    </customSheetView>
  </customSheetViews>
  <conditionalFormatting sqref="H1:I1010">
    <cfRule type="containsText" dxfId="15" priority="1" operator="containsText" text="Not interested">
      <formula>NOT(ISERROR(SEARCH(("Not interested"),(H1))))</formula>
    </cfRule>
  </conditionalFormatting>
  <conditionalFormatting sqref="H1:I1010">
    <cfRule type="containsText" dxfId="14" priority="2" operator="containsText" text="Done">
      <formula>NOT(ISERROR(SEARCH(("Done"),(H1))))</formula>
    </cfRule>
  </conditionalFormatting>
  <conditionalFormatting sqref="H1:I1010">
    <cfRule type="containsText" dxfId="13" priority="3" operator="containsText" text="Interested">
      <formula>NOT(ISERROR(SEARCH(("Interested"),(H1))))</formula>
    </cfRule>
  </conditionalFormatting>
  <conditionalFormatting sqref="K1:M1010">
    <cfRule type="containsText" dxfId="12" priority="4" operator="containsText" text="Done">
      <formula>NOT(ISERROR(SEARCH(("Done"),(K1))))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100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3.77734375" customWidth="1"/>
    <col min="2" max="2" width="17.6640625" customWidth="1"/>
    <col min="3" max="3" width="33.109375" customWidth="1"/>
    <col min="4" max="4" width="17.21875" customWidth="1"/>
    <col min="5" max="5" width="21.88671875" customWidth="1"/>
    <col min="6" max="6" width="12.44140625" customWidth="1"/>
    <col min="7" max="7" width="33.77734375" customWidth="1"/>
    <col min="8" max="8" width="13.44140625" customWidth="1"/>
    <col min="9" max="9" width="20.33203125" customWidth="1"/>
  </cols>
  <sheetData>
    <row r="1" spans="1:22" ht="15.6" x14ac:dyDescent="0.25">
      <c r="A1" s="29"/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30" t="s">
        <v>429</v>
      </c>
      <c r="H1" s="30" t="s">
        <v>430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26.4" x14ac:dyDescent="0.25">
      <c r="A2" s="4">
        <v>7</v>
      </c>
      <c r="B2" s="4" t="s">
        <v>38</v>
      </c>
      <c r="C2" s="4" t="s">
        <v>39</v>
      </c>
      <c r="D2" s="4" t="s">
        <v>40</v>
      </c>
      <c r="E2" s="4" t="s">
        <v>41</v>
      </c>
      <c r="F2" s="4">
        <v>9922893121</v>
      </c>
      <c r="G2" s="31" t="s">
        <v>431</v>
      </c>
      <c r="H2" s="7" t="s">
        <v>20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26.4" x14ac:dyDescent="0.25">
      <c r="A3" s="4">
        <v>8</v>
      </c>
      <c r="B3" s="4" t="s">
        <v>38</v>
      </c>
      <c r="C3" s="4" t="s">
        <v>44</v>
      </c>
      <c r="D3" s="4" t="s">
        <v>45</v>
      </c>
      <c r="E3" s="4" t="s">
        <v>46</v>
      </c>
      <c r="F3" s="4">
        <v>9850327170</v>
      </c>
      <c r="G3" s="31" t="s">
        <v>432</v>
      </c>
      <c r="H3" s="7" t="s">
        <v>20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26.4" x14ac:dyDescent="0.25">
      <c r="A4" s="4">
        <v>9</v>
      </c>
      <c r="B4" s="4" t="s">
        <v>38</v>
      </c>
      <c r="C4" s="4" t="s">
        <v>47</v>
      </c>
      <c r="D4" s="4" t="s">
        <v>433</v>
      </c>
      <c r="E4" s="4" t="s">
        <v>49</v>
      </c>
      <c r="F4" s="4">
        <v>8888109505</v>
      </c>
      <c r="G4" s="32" t="s">
        <v>434</v>
      </c>
      <c r="H4" s="7" t="s">
        <v>20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26.4" x14ac:dyDescent="0.25">
      <c r="A5" s="4">
        <v>10</v>
      </c>
      <c r="B5" s="4" t="s">
        <v>38</v>
      </c>
      <c r="C5" s="4" t="s">
        <v>51</v>
      </c>
      <c r="D5" s="4" t="s">
        <v>40</v>
      </c>
      <c r="E5" s="4" t="s">
        <v>52</v>
      </c>
      <c r="F5" s="4">
        <v>9763509392</v>
      </c>
      <c r="G5" s="31" t="s">
        <v>435</v>
      </c>
      <c r="H5" s="7" t="s">
        <v>20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ht="26.4" x14ac:dyDescent="0.25">
      <c r="A6" s="4">
        <v>11</v>
      </c>
      <c r="B6" s="4" t="s">
        <v>38</v>
      </c>
      <c r="C6" s="7" t="s">
        <v>68</v>
      </c>
      <c r="D6" s="4" t="s">
        <v>40</v>
      </c>
      <c r="E6" s="7" t="s">
        <v>69</v>
      </c>
      <c r="F6" s="7">
        <v>6376842484</v>
      </c>
      <c r="G6" s="31" t="s">
        <v>436</v>
      </c>
      <c r="H6" s="7" t="s">
        <v>20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26.4" x14ac:dyDescent="0.25">
      <c r="A7" s="4">
        <v>12</v>
      </c>
      <c r="B7" s="4" t="s">
        <v>16</v>
      </c>
      <c r="C7" s="7" t="s">
        <v>71</v>
      </c>
      <c r="D7" s="7" t="s">
        <v>40</v>
      </c>
      <c r="E7" s="7" t="s">
        <v>72</v>
      </c>
      <c r="F7" s="7">
        <v>8888342988</v>
      </c>
      <c r="G7" s="31" t="s">
        <v>437</v>
      </c>
      <c r="H7" s="7" t="s">
        <v>20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26.4" x14ac:dyDescent="0.25">
      <c r="A8" s="4">
        <v>13</v>
      </c>
      <c r="B8" s="7" t="s">
        <v>38</v>
      </c>
      <c r="C8" s="7" t="s">
        <v>78</v>
      </c>
      <c r="D8" s="4" t="s">
        <v>45</v>
      </c>
      <c r="E8" s="4" t="s">
        <v>79</v>
      </c>
      <c r="F8" s="4">
        <v>9545179474</v>
      </c>
      <c r="G8" s="31" t="s">
        <v>438</v>
      </c>
      <c r="H8" s="4" t="s">
        <v>20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 ht="13.2" x14ac:dyDescent="0.25">
      <c r="A9" s="4">
        <v>14</v>
      </c>
      <c r="B9" s="7" t="s">
        <v>38</v>
      </c>
      <c r="C9" s="7" t="s">
        <v>80</v>
      </c>
      <c r="D9" s="7" t="s">
        <v>81</v>
      </c>
      <c r="E9" s="4" t="s">
        <v>82</v>
      </c>
      <c r="F9" s="4">
        <v>9156390319</v>
      </c>
      <c r="G9" s="31" t="s">
        <v>439</v>
      </c>
      <c r="H9" s="4" t="s">
        <v>20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26.4" x14ac:dyDescent="0.25">
      <c r="A10" s="4">
        <v>15</v>
      </c>
      <c r="B10" s="7" t="s">
        <v>38</v>
      </c>
      <c r="C10" s="7" t="s">
        <v>84</v>
      </c>
      <c r="D10" s="4" t="s">
        <v>45</v>
      </c>
      <c r="E10" s="7" t="s">
        <v>85</v>
      </c>
      <c r="F10" s="4">
        <v>9351982610</v>
      </c>
      <c r="G10" s="31" t="s">
        <v>440</v>
      </c>
      <c r="H10" s="4" t="s">
        <v>20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26.4" x14ac:dyDescent="0.25">
      <c r="A11" s="4">
        <v>16</v>
      </c>
      <c r="B11" s="7" t="s">
        <v>38</v>
      </c>
      <c r="C11" s="7" t="s">
        <v>86</v>
      </c>
      <c r="D11" s="4" t="s">
        <v>40</v>
      </c>
      <c r="E11" s="4" t="s">
        <v>87</v>
      </c>
      <c r="F11" s="4">
        <v>9762292249</v>
      </c>
      <c r="G11" s="31" t="s">
        <v>441</v>
      </c>
      <c r="H11" s="4" t="s">
        <v>20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26.4" x14ac:dyDescent="0.25">
      <c r="A12" s="4">
        <v>17</v>
      </c>
      <c r="B12" s="7" t="s">
        <v>89</v>
      </c>
      <c r="C12" s="7" t="s">
        <v>90</v>
      </c>
      <c r="D12" s="4" t="s">
        <v>375</v>
      </c>
      <c r="E12" s="4" t="s">
        <v>92</v>
      </c>
      <c r="F12" s="4">
        <v>9637438488</v>
      </c>
      <c r="G12" s="31" t="s">
        <v>442</v>
      </c>
      <c r="H12" s="7" t="s">
        <v>20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26.4" x14ac:dyDescent="0.25">
      <c r="A13" s="4">
        <v>18</v>
      </c>
      <c r="B13" s="7" t="s">
        <v>100</v>
      </c>
      <c r="C13" s="7" t="s">
        <v>101</v>
      </c>
      <c r="D13" s="7" t="s">
        <v>40</v>
      </c>
      <c r="E13" s="4" t="s">
        <v>102</v>
      </c>
      <c r="F13" s="4">
        <v>9890821233</v>
      </c>
      <c r="G13" s="31" t="s">
        <v>443</v>
      </c>
      <c r="H13" s="7" t="s">
        <v>20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26.4" x14ac:dyDescent="0.25">
      <c r="A14" s="4">
        <v>19</v>
      </c>
      <c r="B14" s="7" t="s">
        <v>95</v>
      </c>
      <c r="C14" s="7" t="s">
        <v>96</v>
      </c>
      <c r="D14" s="7" t="s">
        <v>97</v>
      </c>
      <c r="E14" s="4" t="s">
        <v>98</v>
      </c>
      <c r="F14" s="4">
        <v>8554932498</v>
      </c>
      <c r="G14" s="31" t="s">
        <v>444</v>
      </c>
      <c r="H14" s="4" t="s">
        <v>20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26.4" x14ac:dyDescent="0.25">
      <c r="A15" s="4">
        <v>21</v>
      </c>
      <c r="B15" s="7" t="s">
        <v>103</v>
      </c>
      <c r="C15" s="7" t="s">
        <v>104</v>
      </c>
      <c r="D15" s="4" t="s">
        <v>45</v>
      </c>
      <c r="E15" s="7" t="s">
        <v>105</v>
      </c>
      <c r="F15" s="7">
        <v>9850219559</v>
      </c>
      <c r="G15" s="32" t="s">
        <v>445</v>
      </c>
      <c r="H15" s="4" t="s">
        <v>20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26.4" x14ac:dyDescent="0.25">
      <c r="A16" s="4">
        <v>22</v>
      </c>
      <c r="B16" s="7" t="s">
        <v>38</v>
      </c>
      <c r="C16" s="7" t="s">
        <v>118</v>
      </c>
      <c r="D16" s="4" t="s">
        <v>45</v>
      </c>
      <c r="E16" s="7" t="s">
        <v>119</v>
      </c>
      <c r="F16" s="7">
        <v>9975607750</v>
      </c>
      <c r="G16" s="31" t="s">
        <v>446</v>
      </c>
      <c r="H16" s="4" t="s">
        <v>20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26.4" x14ac:dyDescent="0.25">
      <c r="A17" s="4">
        <v>23</v>
      </c>
      <c r="B17" s="7" t="s">
        <v>38</v>
      </c>
      <c r="C17" s="7" t="s">
        <v>120</v>
      </c>
      <c r="D17" s="4" t="s">
        <v>45</v>
      </c>
      <c r="E17" s="7" t="s">
        <v>121</v>
      </c>
      <c r="F17" s="7">
        <v>9834341616</v>
      </c>
      <c r="G17" s="31" t="s">
        <v>447</v>
      </c>
      <c r="H17" s="4" t="s">
        <v>20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26.4" x14ac:dyDescent="0.25">
      <c r="A18" s="4">
        <v>24</v>
      </c>
      <c r="B18" s="7" t="s">
        <v>114</v>
      </c>
      <c r="C18" s="7" t="s">
        <v>115</v>
      </c>
      <c r="D18" s="7" t="s">
        <v>40</v>
      </c>
      <c r="E18" s="7" t="s">
        <v>116</v>
      </c>
      <c r="F18" s="7">
        <v>7014535554</v>
      </c>
      <c r="G18" s="31" t="s">
        <v>448</v>
      </c>
      <c r="H18" s="4" t="s">
        <v>20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26.4" x14ac:dyDescent="0.25">
      <c r="A19" s="4">
        <v>25</v>
      </c>
      <c r="B19" s="7" t="s">
        <v>449</v>
      </c>
      <c r="C19" s="7" t="s">
        <v>123</v>
      </c>
      <c r="D19" s="4" t="s">
        <v>45</v>
      </c>
      <c r="E19" s="17" t="s">
        <v>124</v>
      </c>
      <c r="F19" s="7">
        <v>9637671748</v>
      </c>
      <c r="G19" s="31" t="s">
        <v>450</v>
      </c>
      <c r="H19" s="4" t="s">
        <v>20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26.4" x14ac:dyDescent="0.25">
      <c r="A20" s="4">
        <v>26</v>
      </c>
      <c r="B20" s="7" t="s">
        <v>126</v>
      </c>
      <c r="C20" s="7" t="s">
        <v>127</v>
      </c>
      <c r="D20" s="7" t="s">
        <v>81</v>
      </c>
      <c r="E20" s="7" t="s">
        <v>128</v>
      </c>
      <c r="F20" s="7">
        <v>7875680147</v>
      </c>
      <c r="G20" s="31" t="s">
        <v>451</v>
      </c>
      <c r="H20" s="4" t="s">
        <v>20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2" x14ac:dyDescent="0.25">
      <c r="A21" s="4">
        <v>27</v>
      </c>
      <c r="B21" s="7" t="s">
        <v>111</v>
      </c>
      <c r="C21" s="7" t="s">
        <v>112</v>
      </c>
      <c r="D21" s="7" t="s">
        <v>40</v>
      </c>
      <c r="E21" s="7" t="s">
        <v>113</v>
      </c>
      <c r="F21" s="7">
        <v>8766634322</v>
      </c>
      <c r="G21" s="4"/>
      <c r="H21" s="4" t="s">
        <v>20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26.4" x14ac:dyDescent="0.25">
      <c r="A22" s="4">
        <v>28</v>
      </c>
      <c r="B22" s="4" t="s">
        <v>114</v>
      </c>
      <c r="C22" s="4" t="s">
        <v>130</v>
      </c>
      <c r="D22" s="7" t="s">
        <v>40</v>
      </c>
      <c r="E22" s="4" t="s">
        <v>131</v>
      </c>
      <c r="F22" s="4">
        <v>7219264550</v>
      </c>
      <c r="G22" s="31" t="s">
        <v>452</v>
      </c>
      <c r="H22" s="4" t="s">
        <v>20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26.4" x14ac:dyDescent="0.25">
      <c r="A23" s="4">
        <v>29</v>
      </c>
      <c r="B23" s="4" t="s">
        <v>114</v>
      </c>
      <c r="C23" s="4" t="s">
        <v>132</v>
      </c>
      <c r="D23" s="4" t="s">
        <v>45</v>
      </c>
      <c r="E23" s="4" t="s">
        <v>133</v>
      </c>
      <c r="F23" s="4">
        <v>9011561004</v>
      </c>
      <c r="G23" s="31" t="s">
        <v>453</v>
      </c>
      <c r="H23" s="4" t="s">
        <v>20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26.4" x14ac:dyDescent="0.25">
      <c r="A24" s="4">
        <v>30</v>
      </c>
      <c r="B24" s="4" t="s">
        <v>38</v>
      </c>
      <c r="C24" s="4" t="s">
        <v>59</v>
      </c>
      <c r="D24" s="4" t="s">
        <v>45</v>
      </c>
      <c r="E24" s="4" t="s">
        <v>454</v>
      </c>
      <c r="F24" s="4">
        <v>9130309004</v>
      </c>
      <c r="G24" s="31" t="s">
        <v>455</v>
      </c>
      <c r="H24" s="4" t="s">
        <v>20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26.4" x14ac:dyDescent="0.25">
      <c r="A25" s="4">
        <v>31</v>
      </c>
      <c r="B25" s="7" t="s">
        <v>456</v>
      </c>
      <c r="C25" s="7" t="s">
        <v>137</v>
      </c>
      <c r="D25" s="7" t="s">
        <v>375</v>
      </c>
      <c r="E25" s="7" t="s">
        <v>138</v>
      </c>
      <c r="F25" s="7">
        <v>9850136094</v>
      </c>
      <c r="G25" s="31" t="s">
        <v>457</v>
      </c>
      <c r="H25" s="4" t="s">
        <v>20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26.4" x14ac:dyDescent="0.25">
      <c r="A26" s="4">
        <v>32</v>
      </c>
      <c r="B26" s="7" t="s">
        <v>140</v>
      </c>
      <c r="C26" s="7" t="s">
        <v>141</v>
      </c>
      <c r="D26" s="7" t="s">
        <v>375</v>
      </c>
      <c r="E26" s="7" t="s">
        <v>142</v>
      </c>
      <c r="F26" s="7">
        <v>9371836841</v>
      </c>
      <c r="G26" s="31" t="s">
        <v>458</v>
      </c>
      <c r="H26" s="4" t="s">
        <v>20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66" x14ac:dyDescent="0.25">
      <c r="A27" s="4">
        <v>33</v>
      </c>
      <c r="B27" s="7" t="s">
        <v>143</v>
      </c>
      <c r="C27" s="7" t="s">
        <v>144</v>
      </c>
      <c r="D27" s="4" t="s">
        <v>45</v>
      </c>
      <c r="E27" s="7" t="s">
        <v>145</v>
      </c>
      <c r="F27" s="7">
        <v>9765089077</v>
      </c>
      <c r="G27" s="31" t="s">
        <v>459</v>
      </c>
      <c r="H27" s="7" t="s">
        <v>20</v>
      </c>
      <c r="I27" s="32" t="s">
        <v>460</v>
      </c>
      <c r="J27" s="31" t="s">
        <v>461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26.4" x14ac:dyDescent="0.25">
      <c r="A28" s="4">
        <v>34</v>
      </c>
      <c r="B28" s="7" t="s">
        <v>143</v>
      </c>
      <c r="C28" s="7" t="s">
        <v>147</v>
      </c>
      <c r="D28" s="4" t="s">
        <v>45</v>
      </c>
      <c r="E28" s="7" t="s">
        <v>148</v>
      </c>
      <c r="F28" s="7">
        <v>9332515151</v>
      </c>
      <c r="G28" s="31" t="s">
        <v>462</v>
      </c>
      <c r="H28" s="7" t="s">
        <v>20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26.4" x14ac:dyDescent="0.25">
      <c r="A29" s="4">
        <v>35</v>
      </c>
      <c r="B29" s="7" t="s">
        <v>149</v>
      </c>
      <c r="C29" s="7" t="s">
        <v>150</v>
      </c>
      <c r="D29" s="4" t="s">
        <v>45</v>
      </c>
      <c r="E29" s="7" t="s">
        <v>151</v>
      </c>
      <c r="F29" s="7">
        <v>9767270951</v>
      </c>
      <c r="G29" s="31" t="s">
        <v>463</v>
      </c>
      <c r="H29" s="4" t="s">
        <v>20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3.2" x14ac:dyDescent="0.25">
      <c r="A30" s="4">
        <v>36</v>
      </c>
      <c r="B30" s="7" t="s">
        <v>149</v>
      </c>
      <c r="C30" s="7" t="s">
        <v>152</v>
      </c>
      <c r="D30" s="4" t="s">
        <v>45</v>
      </c>
      <c r="E30" s="7" t="s">
        <v>153</v>
      </c>
      <c r="F30" s="7">
        <v>9423921645</v>
      </c>
      <c r="G30" s="31" t="s">
        <v>464</v>
      </c>
      <c r="H30" s="7" t="s">
        <v>20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26.4" x14ac:dyDescent="0.25">
      <c r="A31" s="4">
        <v>37</v>
      </c>
      <c r="B31" s="7" t="s">
        <v>155</v>
      </c>
      <c r="C31" s="4" t="s">
        <v>156</v>
      </c>
      <c r="D31" s="4" t="s">
        <v>63</v>
      </c>
      <c r="E31" s="4" t="s">
        <v>157</v>
      </c>
      <c r="F31" s="4">
        <v>9730331766</v>
      </c>
      <c r="G31" s="7"/>
      <c r="H31" s="7" t="s">
        <v>20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3.2" x14ac:dyDescent="0.25">
      <c r="A32" s="4">
        <v>38</v>
      </c>
      <c r="B32" s="7" t="s">
        <v>155</v>
      </c>
      <c r="C32" s="7" t="s">
        <v>159</v>
      </c>
      <c r="D32" s="7" t="s">
        <v>45</v>
      </c>
      <c r="E32" s="7" t="s">
        <v>160</v>
      </c>
      <c r="F32" s="7">
        <v>9011103408</v>
      </c>
      <c r="G32" s="4"/>
      <c r="H32" s="7" t="s">
        <v>20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3.2" x14ac:dyDescent="0.25">
      <c r="A33" s="4">
        <v>39</v>
      </c>
      <c r="B33" s="7" t="s">
        <v>166</v>
      </c>
      <c r="C33" s="7" t="s">
        <v>167</v>
      </c>
      <c r="D33" s="7" t="s">
        <v>40</v>
      </c>
      <c r="E33" s="7" t="s">
        <v>168</v>
      </c>
      <c r="F33" s="7">
        <v>9890229390</v>
      </c>
      <c r="G33" s="33" t="s">
        <v>465</v>
      </c>
      <c r="H33" s="7" t="s">
        <v>20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26.4" x14ac:dyDescent="0.25">
      <c r="A34" s="4">
        <v>40</v>
      </c>
      <c r="B34" s="7" t="s">
        <v>166</v>
      </c>
      <c r="C34" s="7" t="s">
        <v>466</v>
      </c>
      <c r="D34" s="7" t="s">
        <v>45</v>
      </c>
      <c r="E34" s="7" t="s">
        <v>170</v>
      </c>
      <c r="F34" s="7">
        <v>9881278159</v>
      </c>
      <c r="G34" s="34" t="s">
        <v>467</v>
      </c>
      <c r="H34" s="7" t="s">
        <v>20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26.4" x14ac:dyDescent="0.25">
      <c r="A35" s="4">
        <v>41</v>
      </c>
      <c r="B35" s="7" t="s">
        <v>166</v>
      </c>
      <c r="C35" s="7" t="s">
        <v>171</v>
      </c>
      <c r="D35" s="7" t="s">
        <v>40</v>
      </c>
      <c r="E35" s="7" t="s">
        <v>172</v>
      </c>
      <c r="F35" s="7">
        <v>9011797208</v>
      </c>
      <c r="G35" s="34" t="s">
        <v>468</v>
      </c>
      <c r="H35" s="7" t="s">
        <v>20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26.4" x14ac:dyDescent="0.25">
      <c r="A36" s="4">
        <v>42</v>
      </c>
      <c r="B36" s="7" t="s">
        <v>89</v>
      </c>
      <c r="C36" s="4" t="s">
        <v>173</v>
      </c>
      <c r="D36" s="4" t="s">
        <v>45</v>
      </c>
      <c r="E36" s="7" t="s">
        <v>174</v>
      </c>
      <c r="F36" s="7">
        <v>8090640035</v>
      </c>
      <c r="G36" s="34" t="s">
        <v>469</v>
      </c>
      <c r="H36" s="4" t="s">
        <v>20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26.4" x14ac:dyDescent="0.25">
      <c r="A37" s="4">
        <v>43</v>
      </c>
      <c r="B37" s="7" t="s">
        <v>149</v>
      </c>
      <c r="C37" s="7" t="s">
        <v>175</v>
      </c>
      <c r="D37" s="4" t="s">
        <v>45</v>
      </c>
      <c r="E37" s="7" t="s">
        <v>176</v>
      </c>
      <c r="F37" s="7">
        <v>9890927702</v>
      </c>
      <c r="G37" s="35" t="s">
        <v>470</v>
      </c>
      <c r="H37" s="4" t="s">
        <v>20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26.4" x14ac:dyDescent="0.25">
      <c r="A38" s="4">
        <v>44</v>
      </c>
      <c r="B38" s="7" t="s">
        <v>149</v>
      </c>
      <c r="C38" s="7" t="s">
        <v>177</v>
      </c>
      <c r="D38" s="4" t="s">
        <v>45</v>
      </c>
      <c r="E38" s="7" t="s">
        <v>178</v>
      </c>
      <c r="F38" s="7">
        <v>9764596972</v>
      </c>
      <c r="G38" s="34" t="s">
        <v>471</v>
      </c>
      <c r="H38" s="4" t="s">
        <v>20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26.4" x14ac:dyDescent="0.25">
      <c r="A39" s="4">
        <v>45</v>
      </c>
      <c r="B39" s="7" t="s">
        <v>149</v>
      </c>
      <c r="C39" s="7" t="s">
        <v>86</v>
      </c>
      <c r="D39" s="7" t="s">
        <v>40</v>
      </c>
      <c r="E39" s="7" t="s">
        <v>179</v>
      </c>
      <c r="F39" s="7">
        <v>8788447960</v>
      </c>
      <c r="G39" s="34" t="s">
        <v>471</v>
      </c>
      <c r="H39" s="4" t="s">
        <v>20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26.4" x14ac:dyDescent="0.25">
      <c r="A40" s="4">
        <v>46</v>
      </c>
      <c r="B40" s="7" t="s">
        <v>143</v>
      </c>
      <c r="C40" s="7" t="s">
        <v>187</v>
      </c>
      <c r="D40" s="7" t="s">
        <v>188</v>
      </c>
      <c r="E40" s="7" t="s">
        <v>189</v>
      </c>
      <c r="F40" s="7">
        <v>9370707012</v>
      </c>
      <c r="G40" s="32" t="s">
        <v>472</v>
      </c>
      <c r="H40" s="4" t="s">
        <v>20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26.4" x14ac:dyDescent="0.25">
      <c r="A41" s="4">
        <v>47</v>
      </c>
      <c r="B41" s="4" t="s">
        <v>193</v>
      </c>
      <c r="C41" s="7" t="s">
        <v>195</v>
      </c>
      <c r="D41" s="4" t="s">
        <v>45</v>
      </c>
      <c r="E41" s="4" t="s">
        <v>473</v>
      </c>
      <c r="F41" s="4">
        <v>8237313734</v>
      </c>
      <c r="G41" s="32" t="s">
        <v>474</v>
      </c>
      <c r="H41" s="4" t="s">
        <v>20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39.6" x14ac:dyDescent="0.25">
      <c r="A42" s="4">
        <v>48</v>
      </c>
      <c r="B42" s="4" t="s">
        <v>197</v>
      </c>
      <c r="C42" s="7" t="s">
        <v>198</v>
      </c>
      <c r="D42" s="4" t="s">
        <v>45</v>
      </c>
      <c r="E42" s="7" t="s">
        <v>199</v>
      </c>
      <c r="F42" s="7">
        <v>8999837225</v>
      </c>
      <c r="G42" s="4" t="s">
        <v>475</v>
      </c>
      <c r="H42" s="4" t="s">
        <v>20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26.4" x14ac:dyDescent="0.25">
      <c r="A43" s="4">
        <v>49</v>
      </c>
      <c r="B43" s="4" t="s">
        <v>166</v>
      </c>
      <c r="C43" s="4" t="s">
        <v>205</v>
      </c>
      <c r="D43" s="4" t="s">
        <v>45</v>
      </c>
      <c r="E43" s="22" t="s">
        <v>206</v>
      </c>
      <c r="F43" s="22">
        <v>9049454244</v>
      </c>
      <c r="G43" s="4" t="s">
        <v>476</v>
      </c>
      <c r="H43" s="4" t="s">
        <v>20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3.2" x14ac:dyDescent="0.25">
      <c r="A44" s="4">
        <v>50</v>
      </c>
      <c r="B44" s="4" t="s">
        <v>166</v>
      </c>
      <c r="C44" s="4" t="s">
        <v>204</v>
      </c>
      <c r="D44" s="4" t="s">
        <v>45</v>
      </c>
      <c r="E44" s="4" t="s">
        <v>164</v>
      </c>
      <c r="F44" s="22">
        <v>8421370514</v>
      </c>
      <c r="G44" s="22"/>
      <c r="H44" s="4" t="s">
        <v>20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3.2" x14ac:dyDescent="0.25">
      <c r="A45" s="4">
        <v>51</v>
      </c>
      <c r="B45" s="7" t="s">
        <v>207</v>
      </c>
      <c r="C45" s="7" t="s">
        <v>208</v>
      </c>
      <c r="D45" s="7" t="s">
        <v>209</v>
      </c>
      <c r="E45" s="7" t="s">
        <v>210</v>
      </c>
      <c r="F45" s="7">
        <v>9766687318</v>
      </c>
      <c r="G45" s="24" t="s">
        <v>477</v>
      </c>
      <c r="H45" s="4" t="s">
        <v>20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3.2" x14ac:dyDescent="0.25">
      <c r="A46" s="4">
        <v>52</v>
      </c>
      <c r="B46" s="7" t="s">
        <v>207</v>
      </c>
      <c r="C46" s="7" t="s">
        <v>211</v>
      </c>
      <c r="D46" s="7" t="s">
        <v>212</v>
      </c>
      <c r="E46" s="7" t="s">
        <v>213</v>
      </c>
      <c r="F46" s="7">
        <v>9595968656</v>
      </c>
      <c r="G46" s="4" t="s">
        <v>478</v>
      </c>
      <c r="H46" s="4" t="s">
        <v>20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3.2" x14ac:dyDescent="0.25">
      <c r="A47" s="4">
        <v>53</v>
      </c>
      <c r="B47" s="7" t="s">
        <v>193</v>
      </c>
      <c r="C47" s="7" t="s">
        <v>215</v>
      </c>
      <c r="D47" s="7" t="s">
        <v>209</v>
      </c>
      <c r="E47" s="7" t="s">
        <v>216</v>
      </c>
      <c r="F47" s="7">
        <v>9594930094</v>
      </c>
      <c r="G47" s="28"/>
      <c r="H47" s="4" t="s">
        <v>20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3.2" x14ac:dyDescent="0.25">
      <c r="A48" s="4">
        <v>54</v>
      </c>
      <c r="B48" s="7" t="s">
        <v>193</v>
      </c>
      <c r="C48" s="7" t="s">
        <v>217</v>
      </c>
      <c r="D48" s="7" t="s">
        <v>212</v>
      </c>
      <c r="E48" s="7" t="s">
        <v>218</v>
      </c>
      <c r="F48" s="7">
        <v>8600138987</v>
      </c>
      <c r="G48" s="4" t="s">
        <v>479</v>
      </c>
      <c r="H48" s="4" t="s">
        <v>20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3.2" x14ac:dyDescent="0.25">
      <c r="A49" s="4">
        <v>55</v>
      </c>
      <c r="B49" s="7" t="s">
        <v>220</v>
      </c>
      <c r="C49" s="7" t="s">
        <v>221</v>
      </c>
      <c r="D49" s="7" t="s">
        <v>212</v>
      </c>
      <c r="E49" s="24" t="s">
        <v>222</v>
      </c>
      <c r="F49" s="24">
        <v>7020349040</v>
      </c>
      <c r="G49" s="4" t="s">
        <v>480</v>
      </c>
      <c r="H49" s="4" t="s">
        <v>20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3.2" x14ac:dyDescent="0.25">
      <c r="A50" s="4">
        <v>57</v>
      </c>
      <c r="B50" s="7" t="s">
        <v>214</v>
      </c>
      <c r="C50" s="4" t="s">
        <v>227</v>
      </c>
      <c r="D50" s="4" t="s">
        <v>212</v>
      </c>
      <c r="E50" s="4" t="s">
        <v>228</v>
      </c>
      <c r="F50" s="4">
        <v>9028242857</v>
      </c>
      <c r="G50" s="4" t="s">
        <v>481</v>
      </c>
      <c r="H50" s="4" t="s">
        <v>20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ht="13.2" x14ac:dyDescent="0.25">
      <c r="A51" s="4">
        <v>58</v>
      </c>
      <c r="B51" s="7" t="s">
        <v>244</v>
      </c>
      <c r="C51" s="7" t="s">
        <v>247</v>
      </c>
      <c r="D51" s="7" t="s">
        <v>91</v>
      </c>
      <c r="E51" s="24" t="s">
        <v>248</v>
      </c>
      <c r="F51" s="24">
        <v>8698690505</v>
      </c>
      <c r="G51" s="4" t="s">
        <v>482</v>
      </c>
      <c r="H51" s="4" t="s">
        <v>20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2" x14ac:dyDescent="0.25">
      <c r="A52" s="4">
        <v>59</v>
      </c>
      <c r="B52" s="7" t="s">
        <v>244</v>
      </c>
      <c r="C52" s="7" t="s">
        <v>249</v>
      </c>
      <c r="D52" s="24" t="s">
        <v>45</v>
      </c>
      <c r="E52" s="7" t="s">
        <v>250</v>
      </c>
      <c r="F52" s="7">
        <v>9172803555</v>
      </c>
      <c r="G52" s="4" t="s">
        <v>483</v>
      </c>
      <c r="H52" s="4" t="s">
        <v>20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3.2" x14ac:dyDescent="0.25">
      <c r="A53" s="4">
        <v>60</v>
      </c>
      <c r="B53" s="7" t="s">
        <v>251</v>
      </c>
      <c r="C53" s="7" t="s">
        <v>252</v>
      </c>
      <c r="D53" s="24" t="s">
        <v>45</v>
      </c>
      <c r="E53" s="7" t="s">
        <v>192</v>
      </c>
      <c r="F53" s="7">
        <v>9011536768</v>
      </c>
      <c r="G53" s="4" t="s">
        <v>484</v>
      </c>
      <c r="H53" s="4" t="s">
        <v>20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ht="13.2" x14ac:dyDescent="0.25">
      <c r="A54" s="4">
        <v>61</v>
      </c>
      <c r="B54" s="24" t="s">
        <v>193</v>
      </c>
      <c r="C54" s="7" t="s">
        <v>225</v>
      </c>
      <c r="D54" s="4" t="s">
        <v>212</v>
      </c>
      <c r="E54" s="4" t="s">
        <v>226</v>
      </c>
      <c r="F54" s="4">
        <v>8983590848</v>
      </c>
      <c r="G54" s="4" t="s">
        <v>485</v>
      </c>
      <c r="H54" s="4" t="s">
        <v>20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ht="13.2" x14ac:dyDescent="0.25">
      <c r="A55" s="4">
        <v>62</v>
      </c>
      <c r="B55" s="4" t="s">
        <v>207</v>
      </c>
      <c r="C55" s="7" t="s">
        <v>254</v>
      </c>
      <c r="D55" s="24" t="s">
        <v>45</v>
      </c>
      <c r="E55" s="7" t="s">
        <v>255</v>
      </c>
      <c r="F55" s="7">
        <v>7447861478</v>
      </c>
      <c r="G55" s="4" t="s">
        <v>486</v>
      </c>
      <c r="H55" s="4" t="s">
        <v>20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3.2" x14ac:dyDescent="0.25">
      <c r="A56" s="4">
        <v>63</v>
      </c>
      <c r="B56" s="4" t="s">
        <v>256</v>
      </c>
      <c r="C56" s="24" t="s">
        <v>257</v>
      </c>
      <c r="D56" s="24" t="s">
        <v>45</v>
      </c>
      <c r="E56" s="7" t="s">
        <v>258</v>
      </c>
      <c r="F56" s="7">
        <v>9823640612</v>
      </c>
      <c r="G56" s="24" t="s">
        <v>487</v>
      </c>
      <c r="H56" s="4" t="s">
        <v>20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3.2" x14ac:dyDescent="0.25">
      <c r="A57" s="4">
        <v>64</v>
      </c>
      <c r="B57" s="4" t="s">
        <v>260</v>
      </c>
      <c r="C57" s="7" t="s">
        <v>261</v>
      </c>
      <c r="D57" s="7" t="s">
        <v>63</v>
      </c>
      <c r="E57" s="7" t="s">
        <v>262</v>
      </c>
      <c r="F57" s="7">
        <v>9623682687</v>
      </c>
      <c r="G57" s="4" t="s">
        <v>488</v>
      </c>
      <c r="H57" s="4" t="s">
        <v>20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3.2" x14ac:dyDescent="0.25">
      <c r="A58" s="4">
        <v>67</v>
      </c>
      <c r="B58" s="4" t="s">
        <v>264</v>
      </c>
      <c r="C58" s="7" t="s">
        <v>265</v>
      </c>
      <c r="D58" s="7" t="s">
        <v>182</v>
      </c>
      <c r="E58" s="7" t="s">
        <v>266</v>
      </c>
      <c r="F58" s="7">
        <v>8600144153</v>
      </c>
      <c r="G58" s="4" t="s">
        <v>489</v>
      </c>
      <c r="H58" s="4" t="s">
        <v>20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3.2" x14ac:dyDescent="0.25">
      <c r="A59" s="4">
        <v>68</v>
      </c>
      <c r="B59" s="7" t="s">
        <v>272</v>
      </c>
      <c r="C59" s="7" t="s">
        <v>273</v>
      </c>
      <c r="D59" s="7" t="s">
        <v>274</v>
      </c>
      <c r="E59" s="7" t="s">
        <v>275</v>
      </c>
      <c r="F59" s="7">
        <v>9527072038</v>
      </c>
      <c r="G59" s="4" t="s">
        <v>490</v>
      </c>
      <c r="H59" s="4" t="s">
        <v>20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3.2" x14ac:dyDescent="0.25">
      <c r="A60" s="4">
        <v>69</v>
      </c>
      <c r="B60" s="7" t="s">
        <v>276</v>
      </c>
      <c r="C60" s="7" t="s">
        <v>277</v>
      </c>
      <c r="D60" s="7" t="s">
        <v>182</v>
      </c>
      <c r="E60" s="7" t="s">
        <v>278</v>
      </c>
      <c r="F60" s="7">
        <v>9892836604</v>
      </c>
      <c r="G60" s="4" t="s">
        <v>491</v>
      </c>
      <c r="H60" s="4" t="s">
        <v>20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3.2" x14ac:dyDescent="0.25">
      <c r="A61" s="4">
        <v>70</v>
      </c>
      <c r="B61" s="7" t="s">
        <v>193</v>
      </c>
      <c r="C61" s="7" t="s">
        <v>279</v>
      </c>
      <c r="D61" s="24" t="s">
        <v>45</v>
      </c>
      <c r="E61" s="7" t="s">
        <v>280</v>
      </c>
      <c r="F61" s="7">
        <v>9823064326</v>
      </c>
      <c r="G61" s="4" t="s">
        <v>492</v>
      </c>
      <c r="H61" s="4" t="s">
        <v>20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3.2" x14ac:dyDescent="0.25">
      <c r="A62" s="4">
        <v>71</v>
      </c>
      <c r="B62" s="7" t="s">
        <v>282</v>
      </c>
      <c r="C62" s="7" t="s">
        <v>283</v>
      </c>
      <c r="D62" s="7" t="s">
        <v>40</v>
      </c>
      <c r="E62" s="7" t="s">
        <v>284</v>
      </c>
      <c r="F62" s="7">
        <v>9850416765</v>
      </c>
      <c r="G62" s="4" t="s">
        <v>493</v>
      </c>
      <c r="H62" s="4" t="s">
        <v>20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3.2" x14ac:dyDescent="0.25">
      <c r="A63" s="4">
        <v>72</v>
      </c>
      <c r="B63" s="4" t="s">
        <v>193</v>
      </c>
      <c r="C63" s="4" t="s">
        <v>285</v>
      </c>
      <c r="D63" s="4" t="s">
        <v>212</v>
      </c>
      <c r="E63" s="4" t="s">
        <v>286</v>
      </c>
      <c r="F63" s="4">
        <v>9503363863</v>
      </c>
      <c r="G63" s="4" t="s">
        <v>494</v>
      </c>
      <c r="H63" s="4" t="s">
        <v>20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ht="13.2" x14ac:dyDescent="0.25">
      <c r="A64" s="4">
        <v>73</v>
      </c>
      <c r="B64" s="4" t="s">
        <v>287</v>
      </c>
      <c r="C64" s="4" t="s">
        <v>288</v>
      </c>
      <c r="D64" s="24" t="s">
        <v>45</v>
      </c>
      <c r="E64" s="4" t="s">
        <v>289</v>
      </c>
      <c r="F64" s="4">
        <v>9595950355</v>
      </c>
      <c r="G64" s="4" t="s">
        <v>495</v>
      </c>
      <c r="H64" s="4" t="s">
        <v>20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3.2" x14ac:dyDescent="0.25">
      <c r="A65" s="4">
        <v>74</v>
      </c>
      <c r="B65" s="4" t="s">
        <v>287</v>
      </c>
      <c r="C65" s="4" t="s">
        <v>290</v>
      </c>
      <c r="D65" s="24" t="s">
        <v>45</v>
      </c>
      <c r="E65" s="4" t="s">
        <v>291</v>
      </c>
      <c r="F65" s="4">
        <v>8888757507</v>
      </c>
      <c r="G65" s="4" t="s">
        <v>496</v>
      </c>
      <c r="H65" s="4" t="s">
        <v>20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ht="26.4" x14ac:dyDescent="0.25">
      <c r="A66" s="4">
        <v>75</v>
      </c>
      <c r="B66" s="4" t="s">
        <v>287</v>
      </c>
      <c r="C66" s="4" t="s">
        <v>292</v>
      </c>
      <c r="D66" s="24" t="s">
        <v>45</v>
      </c>
      <c r="E66" s="4" t="s">
        <v>293</v>
      </c>
      <c r="F66" s="4">
        <v>9325639968</v>
      </c>
      <c r="G66" s="32" t="s">
        <v>497</v>
      </c>
      <c r="H66" s="4" t="s">
        <v>20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ht="26.4" x14ac:dyDescent="0.25">
      <c r="A67" s="4">
        <v>76</v>
      </c>
      <c r="B67" s="4" t="s">
        <v>287</v>
      </c>
      <c r="C67" s="4" t="s">
        <v>294</v>
      </c>
      <c r="D67" s="24" t="s">
        <v>45</v>
      </c>
      <c r="E67" s="4" t="s">
        <v>295</v>
      </c>
      <c r="F67" s="4">
        <v>8149995077</v>
      </c>
      <c r="G67" s="31" t="s">
        <v>498</v>
      </c>
      <c r="H67" s="4" t="s">
        <v>20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ht="26.4" x14ac:dyDescent="0.25">
      <c r="A68" s="4">
        <v>77</v>
      </c>
      <c r="B68" s="4" t="s">
        <v>287</v>
      </c>
      <c r="C68" s="4" t="s">
        <v>296</v>
      </c>
      <c r="D68" s="7" t="s">
        <v>91</v>
      </c>
      <c r="E68" s="4" t="s">
        <v>297</v>
      </c>
      <c r="F68" s="4">
        <v>7249285757</v>
      </c>
      <c r="G68" s="32" t="s">
        <v>499</v>
      </c>
      <c r="H68" s="4" t="s">
        <v>20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3.2" x14ac:dyDescent="0.25">
      <c r="A69" s="4">
        <v>78</v>
      </c>
      <c r="B69" s="7" t="s">
        <v>300</v>
      </c>
      <c r="C69" s="7" t="s">
        <v>301</v>
      </c>
      <c r="D69" s="24" t="s">
        <v>45</v>
      </c>
      <c r="E69" s="7" t="s">
        <v>302</v>
      </c>
      <c r="F69" s="7">
        <v>9986217878</v>
      </c>
      <c r="G69" s="4" t="s">
        <v>500</v>
      </c>
      <c r="H69" s="4" t="s">
        <v>20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3.2" x14ac:dyDescent="0.25">
      <c r="A70" s="4">
        <v>79</v>
      </c>
      <c r="B70" s="7" t="s">
        <v>303</v>
      </c>
      <c r="C70" s="7" t="s">
        <v>304</v>
      </c>
      <c r="D70" s="7" t="s">
        <v>45</v>
      </c>
      <c r="E70" s="7" t="s">
        <v>305</v>
      </c>
      <c r="F70" s="7">
        <v>9307240126</v>
      </c>
      <c r="G70" s="4" t="s">
        <v>501</v>
      </c>
      <c r="H70" s="4" t="s">
        <v>20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3.2" x14ac:dyDescent="0.25">
      <c r="A71" s="4">
        <v>80</v>
      </c>
      <c r="B71" s="7" t="s">
        <v>306</v>
      </c>
      <c r="C71" s="7" t="s">
        <v>307</v>
      </c>
      <c r="D71" s="7" t="s">
        <v>91</v>
      </c>
      <c r="E71" s="7" t="s">
        <v>502</v>
      </c>
      <c r="F71" s="7">
        <v>7218181682</v>
      </c>
      <c r="G71" s="4" t="s">
        <v>503</v>
      </c>
      <c r="H71" s="4" t="s">
        <v>20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ht="26.4" x14ac:dyDescent="0.25">
      <c r="A72" s="4">
        <v>81</v>
      </c>
      <c r="B72" s="4" t="s">
        <v>309</v>
      </c>
      <c r="C72" s="7" t="s">
        <v>310</v>
      </c>
      <c r="D72" s="24" t="s">
        <v>45</v>
      </c>
      <c r="E72" s="4" t="s">
        <v>311</v>
      </c>
      <c r="F72" s="4">
        <v>7249895646</v>
      </c>
      <c r="G72" s="4" t="s">
        <v>504</v>
      </c>
      <c r="H72" s="4" t="s">
        <v>20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3.2" x14ac:dyDescent="0.25">
      <c r="A73" s="4">
        <v>82</v>
      </c>
      <c r="B73" s="4" t="s">
        <v>306</v>
      </c>
      <c r="C73" s="4" t="s">
        <v>312</v>
      </c>
      <c r="D73" s="24" t="s">
        <v>45</v>
      </c>
      <c r="E73" s="4" t="s">
        <v>313</v>
      </c>
      <c r="F73" s="4">
        <v>9545593766</v>
      </c>
      <c r="G73" s="4" t="s">
        <v>505</v>
      </c>
      <c r="H73" s="4" t="s">
        <v>20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ht="26.4" x14ac:dyDescent="0.25">
      <c r="A74" s="4">
        <v>83</v>
      </c>
      <c r="B74" s="4" t="s">
        <v>506</v>
      </c>
      <c r="C74" s="4" t="s">
        <v>86</v>
      </c>
      <c r="D74" s="4" t="s">
        <v>40</v>
      </c>
      <c r="E74" s="4" t="s">
        <v>315</v>
      </c>
      <c r="F74" s="4">
        <v>7083113691</v>
      </c>
      <c r="G74" s="32" t="s">
        <v>507</v>
      </c>
      <c r="H74" s="4" t="s">
        <v>20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ht="13.2" x14ac:dyDescent="0.25">
      <c r="A75" s="4">
        <v>84</v>
      </c>
      <c r="B75" s="4" t="s">
        <v>316</v>
      </c>
      <c r="C75" s="4" t="s">
        <v>508</v>
      </c>
      <c r="D75" s="4" t="s">
        <v>40</v>
      </c>
      <c r="E75" s="4" t="s">
        <v>318</v>
      </c>
      <c r="F75" s="4">
        <v>9881486850</v>
      </c>
      <c r="G75" s="4" t="s">
        <v>509</v>
      </c>
      <c r="H75" s="4" t="s">
        <v>20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ht="13.2" x14ac:dyDescent="0.25">
      <c r="A76" s="4">
        <v>86</v>
      </c>
      <c r="B76" s="4" t="s">
        <v>316</v>
      </c>
      <c r="C76" s="4" t="s">
        <v>319</v>
      </c>
      <c r="D76" s="4" t="s">
        <v>40</v>
      </c>
      <c r="E76" s="4" t="s">
        <v>510</v>
      </c>
      <c r="F76" s="4">
        <v>9049781890</v>
      </c>
      <c r="G76" s="4" t="s">
        <v>511</v>
      </c>
      <c r="H76" s="4" t="s">
        <v>20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ht="13.2" x14ac:dyDescent="0.25">
      <c r="A77" s="4">
        <v>87</v>
      </c>
      <c r="B77" s="4" t="s">
        <v>316</v>
      </c>
      <c r="C77" s="4" t="s">
        <v>324</v>
      </c>
      <c r="D77" s="4" t="s">
        <v>45</v>
      </c>
      <c r="E77" s="4" t="s">
        <v>325</v>
      </c>
      <c r="F77" s="4">
        <v>9373590400</v>
      </c>
      <c r="G77" s="4" t="s">
        <v>512</v>
      </c>
      <c r="H77" s="4" t="s">
        <v>20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ht="13.2" x14ac:dyDescent="0.25">
      <c r="A78" s="4">
        <v>88</v>
      </c>
      <c r="B78" s="7" t="s">
        <v>513</v>
      </c>
      <c r="C78" s="7" t="s">
        <v>331</v>
      </c>
      <c r="D78" s="7" t="s">
        <v>91</v>
      </c>
      <c r="E78" s="7" t="s">
        <v>332</v>
      </c>
      <c r="F78" s="7">
        <v>7590876908</v>
      </c>
      <c r="G78" s="4" t="s">
        <v>514</v>
      </c>
      <c r="H78" s="4" t="s">
        <v>20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ht="26.4" x14ac:dyDescent="0.25">
      <c r="A79" s="4">
        <v>89</v>
      </c>
      <c r="B79" s="7" t="s">
        <v>303</v>
      </c>
      <c r="C79" s="7" t="s">
        <v>296</v>
      </c>
      <c r="D79" s="7" t="s">
        <v>91</v>
      </c>
      <c r="E79" s="7" t="s">
        <v>334</v>
      </c>
      <c r="F79" s="7">
        <v>9822683390</v>
      </c>
      <c r="G79" s="32" t="s">
        <v>515</v>
      </c>
      <c r="H79" s="4" t="s">
        <v>20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ht="26.4" x14ac:dyDescent="0.25">
      <c r="A80" s="4">
        <v>90</v>
      </c>
      <c r="B80" s="7" t="s">
        <v>303</v>
      </c>
      <c r="C80" s="7" t="s">
        <v>336</v>
      </c>
      <c r="D80" s="7" t="s">
        <v>40</v>
      </c>
      <c r="E80" s="7" t="s">
        <v>334</v>
      </c>
      <c r="F80" s="7">
        <v>9822683390</v>
      </c>
      <c r="G80" s="32" t="s">
        <v>515</v>
      </c>
      <c r="H80" s="4" t="s">
        <v>20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ht="26.4" x14ac:dyDescent="0.25">
      <c r="A81" s="4">
        <v>91</v>
      </c>
      <c r="B81" s="7" t="s">
        <v>303</v>
      </c>
      <c r="C81" s="7" t="s">
        <v>337</v>
      </c>
      <c r="D81" s="7" t="s">
        <v>45</v>
      </c>
      <c r="E81" s="7" t="s">
        <v>338</v>
      </c>
      <c r="F81" s="7">
        <v>8890745646</v>
      </c>
      <c r="G81" s="31" t="s">
        <v>516</v>
      </c>
      <c r="H81" s="4" t="s">
        <v>20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ht="13.2" x14ac:dyDescent="0.25">
      <c r="A82" s="4">
        <v>92</v>
      </c>
      <c r="B82" s="7" t="s">
        <v>339</v>
      </c>
      <c r="C82" s="7" t="s">
        <v>340</v>
      </c>
      <c r="D82" s="7" t="s">
        <v>45</v>
      </c>
      <c r="E82" s="7" t="s">
        <v>341</v>
      </c>
      <c r="F82" s="7">
        <v>8505053237</v>
      </c>
      <c r="G82" s="4" t="s">
        <v>517</v>
      </c>
      <c r="H82" s="4" t="s">
        <v>20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ht="13.2" x14ac:dyDescent="0.25">
      <c r="A83" s="4">
        <v>93</v>
      </c>
      <c r="B83" s="24" t="s">
        <v>303</v>
      </c>
      <c r="C83" s="7" t="s">
        <v>342</v>
      </c>
      <c r="D83" s="24" t="s">
        <v>343</v>
      </c>
      <c r="E83" s="7" t="s">
        <v>344</v>
      </c>
      <c r="F83" s="7">
        <v>9096440264</v>
      </c>
      <c r="G83" s="4" t="s">
        <v>518</v>
      </c>
      <c r="H83" s="4" t="s">
        <v>20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3.2" x14ac:dyDescent="0.25">
      <c r="A84" s="4">
        <v>94</v>
      </c>
      <c r="B84" s="7" t="s">
        <v>345</v>
      </c>
      <c r="C84" s="7" t="s">
        <v>346</v>
      </c>
      <c r="D84" s="7" t="s">
        <v>45</v>
      </c>
      <c r="E84" s="7" t="s">
        <v>347</v>
      </c>
      <c r="F84" s="7">
        <v>9890254946</v>
      </c>
      <c r="G84" s="4" t="s">
        <v>519</v>
      </c>
      <c r="H84" s="4" t="s">
        <v>20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3.2" x14ac:dyDescent="0.25">
      <c r="A85" s="4">
        <v>95</v>
      </c>
      <c r="B85" s="7" t="s">
        <v>348</v>
      </c>
      <c r="C85" s="7" t="s">
        <v>349</v>
      </c>
      <c r="D85" s="7" t="s">
        <v>182</v>
      </c>
      <c r="E85" s="7" t="s">
        <v>350</v>
      </c>
      <c r="F85" s="7">
        <v>8055590655</v>
      </c>
      <c r="G85" s="4" t="s">
        <v>520</v>
      </c>
      <c r="H85" s="4" t="s">
        <v>20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26.4" x14ac:dyDescent="0.25">
      <c r="A86" s="4">
        <v>96</v>
      </c>
      <c r="B86" s="7" t="s">
        <v>521</v>
      </c>
      <c r="C86" s="7" t="s">
        <v>352</v>
      </c>
      <c r="D86" s="7" t="s">
        <v>45</v>
      </c>
      <c r="E86" s="7" t="s">
        <v>353</v>
      </c>
      <c r="F86" s="7">
        <v>7276576905</v>
      </c>
      <c r="G86" s="32" t="s">
        <v>522</v>
      </c>
      <c r="H86" s="4" t="s">
        <v>20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3.2" x14ac:dyDescent="0.25">
      <c r="A87" s="4">
        <v>97</v>
      </c>
      <c r="B87" s="4" t="s">
        <v>306</v>
      </c>
      <c r="C87" s="4" t="s">
        <v>356</v>
      </c>
      <c r="D87" s="7" t="s">
        <v>357</v>
      </c>
      <c r="E87" s="4" t="s">
        <v>358</v>
      </c>
      <c r="F87" s="4">
        <v>7083213741</v>
      </c>
      <c r="G87" s="4" t="s">
        <v>523</v>
      </c>
      <c r="H87" s="4" t="s">
        <v>20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3.2" x14ac:dyDescent="0.25">
      <c r="A88" s="4">
        <v>98</v>
      </c>
      <c r="B88" s="4" t="s">
        <v>306</v>
      </c>
      <c r="C88" s="4" t="s">
        <v>360</v>
      </c>
      <c r="D88" s="4" t="s">
        <v>45</v>
      </c>
      <c r="E88" s="4" t="s">
        <v>358</v>
      </c>
      <c r="F88" s="4">
        <v>7083213741</v>
      </c>
      <c r="G88" s="4" t="s">
        <v>524</v>
      </c>
      <c r="H88" s="4" t="s">
        <v>20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3.2" x14ac:dyDescent="0.25">
      <c r="A89" s="4">
        <v>99</v>
      </c>
      <c r="B89" s="4" t="s">
        <v>316</v>
      </c>
      <c r="C89" s="4" t="s">
        <v>361</v>
      </c>
      <c r="D89" s="4" t="s">
        <v>45</v>
      </c>
      <c r="E89" s="4" t="s">
        <v>362</v>
      </c>
      <c r="F89" s="4">
        <v>9762863102</v>
      </c>
      <c r="G89" s="4" t="s">
        <v>525</v>
      </c>
      <c r="H89" s="4" t="s">
        <v>20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ht="13.2" x14ac:dyDescent="0.25">
      <c r="A90" s="4">
        <v>100</v>
      </c>
      <c r="B90" s="4" t="s">
        <v>316</v>
      </c>
      <c r="C90" s="4" t="s">
        <v>364</v>
      </c>
      <c r="D90" s="4" t="s">
        <v>182</v>
      </c>
      <c r="E90" s="4" t="s">
        <v>365</v>
      </c>
      <c r="F90" s="4">
        <v>9823056567</v>
      </c>
      <c r="G90" s="4" t="s">
        <v>525</v>
      </c>
      <c r="H90" s="4" t="s">
        <v>20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3.2" x14ac:dyDescent="0.25">
      <c r="A91" s="4">
        <v>101</v>
      </c>
      <c r="B91" s="4" t="s">
        <v>339</v>
      </c>
      <c r="C91" s="4" t="s">
        <v>366</v>
      </c>
      <c r="D91" s="24" t="s">
        <v>343</v>
      </c>
      <c r="E91" s="7" t="s">
        <v>344</v>
      </c>
      <c r="F91" s="7">
        <v>9096440264</v>
      </c>
      <c r="G91" s="4" t="s">
        <v>526</v>
      </c>
      <c r="H91" s="4" t="s">
        <v>20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ht="13.2" x14ac:dyDescent="0.25">
      <c r="A92" s="4">
        <v>103</v>
      </c>
      <c r="B92" s="4" t="s">
        <v>367</v>
      </c>
      <c r="C92" s="4" t="s">
        <v>368</v>
      </c>
      <c r="D92" s="4" t="s">
        <v>45</v>
      </c>
      <c r="E92" s="4" t="s">
        <v>369</v>
      </c>
      <c r="F92" s="4">
        <v>7770007474</v>
      </c>
      <c r="G92" s="4" t="s">
        <v>527</v>
      </c>
      <c r="H92" s="4" t="s">
        <v>20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ht="13.2" x14ac:dyDescent="0.25">
      <c r="A93" s="4">
        <v>104</v>
      </c>
      <c r="B93" s="4" t="s">
        <v>371</v>
      </c>
      <c r="C93" s="4" t="s">
        <v>372</v>
      </c>
      <c r="D93" s="4" t="s">
        <v>45</v>
      </c>
      <c r="E93" s="4" t="s">
        <v>373</v>
      </c>
      <c r="F93" s="4">
        <v>9890125238</v>
      </c>
      <c r="G93" s="4" t="s">
        <v>528</v>
      </c>
      <c r="H93" s="4" t="s">
        <v>20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3.2" x14ac:dyDescent="0.25">
      <c r="A94" s="4">
        <v>105</v>
      </c>
      <c r="B94" s="7" t="s">
        <v>367</v>
      </c>
      <c r="C94" s="7" t="s">
        <v>374</v>
      </c>
      <c r="D94" s="7" t="s">
        <v>375</v>
      </c>
      <c r="E94" s="7" t="s">
        <v>376</v>
      </c>
      <c r="F94" s="7">
        <v>9881052525</v>
      </c>
      <c r="G94" s="32" t="s">
        <v>529</v>
      </c>
      <c r="H94" s="4" t="s">
        <v>20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ht="26.4" x14ac:dyDescent="0.25">
      <c r="A95" s="4">
        <v>106</v>
      </c>
      <c r="B95" s="7" t="s">
        <v>367</v>
      </c>
      <c r="C95" s="7" t="s">
        <v>377</v>
      </c>
      <c r="D95" s="4" t="s">
        <v>182</v>
      </c>
      <c r="E95" s="7" t="s">
        <v>378</v>
      </c>
      <c r="F95" s="7">
        <v>9822998838</v>
      </c>
      <c r="G95" s="32" t="s">
        <v>530</v>
      </c>
      <c r="H95" s="4" t="s">
        <v>20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ht="26.4" x14ac:dyDescent="0.25">
      <c r="A96" s="4">
        <v>107</v>
      </c>
      <c r="B96" s="7" t="s">
        <v>367</v>
      </c>
      <c r="C96" s="7" t="s">
        <v>379</v>
      </c>
      <c r="D96" s="4" t="s">
        <v>45</v>
      </c>
      <c r="E96" s="7" t="s">
        <v>380</v>
      </c>
      <c r="F96" s="7">
        <v>8007445021</v>
      </c>
      <c r="G96" s="32" t="s">
        <v>531</v>
      </c>
      <c r="H96" s="4" t="s">
        <v>20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26.4" x14ac:dyDescent="0.25">
      <c r="A97" s="4">
        <v>1</v>
      </c>
      <c r="B97" s="7" t="s">
        <v>140</v>
      </c>
      <c r="C97" s="7" t="s">
        <v>532</v>
      </c>
      <c r="D97" s="7" t="s">
        <v>375</v>
      </c>
      <c r="E97" s="7" t="s">
        <v>533</v>
      </c>
      <c r="F97" s="7">
        <v>9890666210</v>
      </c>
      <c r="G97" s="32" t="s">
        <v>534</v>
      </c>
      <c r="H97" s="4" t="s">
        <v>20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ht="13.2" x14ac:dyDescent="0.25">
      <c r="A98" s="4">
        <v>2</v>
      </c>
      <c r="B98" s="4" t="s">
        <v>16</v>
      </c>
      <c r="C98" s="6" t="s">
        <v>17</v>
      </c>
      <c r="D98" s="4" t="s">
        <v>18</v>
      </c>
      <c r="E98" s="6" t="s">
        <v>19</v>
      </c>
      <c r="F98" s="6">
        <v>8421645082</v>
      </c>
      <c r="G98" s="36" t="s">
        <v>535</v>
      </c>
      <c r="H98" s="37" t="s">
        <v>536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ht="13.2" x14ac:dyDescent="0.25">
      <c r="A99" s="4">
        <v>3</v>
      </c>
      <c r="B99" s="4" t="s">
        <v>16</v>
      </c>
      <c r="C99" s="6" t="s">
        <v>25</v>
      </c>
      <c r="D99" s="4" t="s">
        <v>26</v>
      </c>
      <c r="E99" s="6" t="s">
        <v>27</v>
      </c>
      <c r="F99" s="6">
        <v>8999154775</v>
      </c>
      <c r="G99" s="36" t="s">
        <v>535</v>
      </c>
      <c r="H99" s="37" t="s">
        <v>536</v>
      </c>
      <c r="I99" s="28"/>
      <c r="J99" s="28"/>
      <c r="K99" s="28">
        <f>122-8</f>
        <v>114</v>
      </c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ht="26.4" x14ac:dyDescent="0.25">
      <c r="A100" s="4">
        <v>4</v>
      </c>
      <c r="B100" s="4" t="s">
        <v>16</v>
      </c>
      <c r="C100" s="6" t="s">
        <v>28</v>
      </c>
      <c r="D100" s="4" t="s">
        <v>18</v>
      </c>
      <c r="E100" s="6" t="s">
        <v>29</v>
      </c>
      <c r="F100" s="6">
        <v>9545661888</v>
      </c>
      <c r="G100" s="36" t="s">
        <v>535</v>
      </c>
      <c r="H100" s="37" t="s">
        <v>536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ht="13.2" x14ac:dyDescent="0.25">
      <c r="A101" s="4">
        <v>5</v>
      </c>
      <c r="B101" s="4" t="s">
        <v>16</v>
      </c>
      <c r="C101" s="6" t="s">
        <v>30</v>
      </c>
      <c r="D101" s="4" t="s">
        <v>26</v>
      </c>
      <c r="E101" s="6" t="s">
        <v>31</v>
      </c>
      <c r="F101" s="6">
        <v>9762129486</v>
      </c>
      <c r="G101" s="38" t="s">
        <v>535</v>
      </c>
      <c r="H101" s="37" t="s">
        <v>536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ht="13.2" x14ac:dyDescent="0.25">
      <c r="A102" s="4">
        <v>6</v>
      </c>
      <c r="B102" s="4" t="s">
        <v>16</v>
      </c>
      <c r="C102" s="6" t="s">
        <v>32</v>
      </c>
      <c r="D102" s="4" t="s">
        <v>18</v>
      </c>
      <c r="E102" s="6" t="s">
        <v>33</v>
      </c>
      <c r="F102" s="6">
        <v>9822094485</v>
      </c>
      <c r="G102" s="38" t="s">
        <v>535</v>
      </c>
      <c r="H102" s="37" t="s">
        <v>536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ht="26.4" x14ac:dyDescent="0.25">
      <c r="A103" s="4">
        <v>56</v>
      </c>
      <c r="B103" s="4" t="s">
        <v>16</v>
      </c>
      <c r="C103" s="6" t="s">
        <v>34</v>
      </c>
      <c r="D103" s="4" t="s">
        <v>35</v>
      </c>
      <c r="E103" s="6" t="s">
        <v>36</v>
      </c>
      <c r="F103" s="6">
        <v>9881459875</v>
      </c>
      <c r="G103" s="38" t="s">
        <v>535</v>
      </c>
      <c r="H103" s="37" t="s">
        <v>536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ht="13.2" x14ac:dyDescent="0.25">
      <c r="A104" s="4">
        <v>65</v>
      </c>
      <c r="B104" s="7" t="s">
        <v>244</v>
      </c>
      <c r="C104" s="7" t="s">
        <v>245</v>
      </c>
      <c r="D104" s="7" t="s">
        <v>40</v>
      </c>
      <c r="E104" s="7" t="s">
        <v>246</v>
      </c>
      <c r="F104" s="7">
        <v>9890048853</v>
      </c>
      <c r="G104" s="4" t="s">
        <v>537</v>
      </c>
      <c r="H104" s="37" t="s">
        <v>536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ht="17.25" customHeight="1" x14ac:dyDescent="0.25">
      <c r="A105" s="39">
        <v>66</v>
      </c>
      <c r="B105" s="39" t="s">
        <v>267</v>
      </c>
      <c r="C105" s="40" t="s">
        <v>268</v>
      </c>
      <c r="D105" s="41" t="s">
        <v>45</v>
      </c>
      <c r="E105" s="40" t="s">
        <v>269</v>
      </c>
      <c r="F105" s="40">
        <v>97660831113</v>
      </c>
      <c r="G105" s="39" t="s">
        <v>538</v>
      </c>
      <c r="H105" s="39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ht="39.6" x14ac:dyDescent="0.25">
      <c r="A106" s="39">
        <v>85</v>
      </c>
      <c r="B106" s="40" t="s">
        <v>256</v>
      </c>
      <c r="C106" s="40" t="s">
        <v>270</v>
      </c>
      <c r="D106" s="41" t="s">
        <v>45</v>
      </c>
      <c r="E106" s="39" t="s">
        <v>271</v>
      </c>
      <c r="F106" s="40">
        <v>9689133896</v>
      </c>
      <c r="G106" s="39" t="s">
        <v>539</v>
      </c>
      <c r="H106" s="39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ht="13.2" x14ac:dyDescent="0.25">
      <c r="A107" s="39">
        <v>102</v>
      </c>
      <c r="B107" s="39" t="s">
        <v>327</v>
      </c>
      <c r="C107" s="39" t="s">
        <v>322</v>
      </c>
      <c r="D107" s="39" t="s">
        <v>45</v>
      </c>
      <c r="E107" s="39" t="s">
        <v>323</v>
      </c>
      <c r="F107" s="39">
        <v>9860918001</v>
      </c>
      <c r="G107" s="39" t="s">
        <v>540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ht="13.2" x14ac:dyDescent="0.25">
      <c r="A108" s="39">
        <v>108</v>
      </c>
      <c r="B108" s="39" t="s">
        <v>303</v>
      </c>
      <c r="C108" s="39" t="s">
        <v>370</v>
      </c>
      <c r="D108" s="39" t="s">
        <v>45</v>
      </c>
      <c r="E108" s="42"/>
      <c r="F108" s="42"/>
      <c r="G108" s="39" t="s">
        <v>541</v>
      </c>
      <c r="H108" s="39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ht="26.4" x14ac:dyDescent="0.25">
      <c r="A109" s="39">
        <v>109</v>
      </c>
      <c r="B109" s="40" t="s">
        <v>383</v>
      </c>
      <c r="C109" s="40" t="s">
        <v>384</v>
      </c>
      <c r="D109" s="39" t="s">
        <v>45</v>
      </c>
      <c r="E109" s="40" t="s">
        <v>385</v>
      </c>
      <c r="F109" s="40">
        <v>9850580463</v>
      </c>
      <c r="G109" s="43" t="s">
        <v>542</v>
      </c>
      <c r="H109" s="39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ht="26.4" x14ac:dyDescent="0.25">
      <c r="A110" s="39">
        <v>20</v>
      </c>
      <c r="B110" s="39" t="s">
        <v>386</v>
      </c>
      <c r="C110" s="39" t="s">
        <v>387</v>
      </c>
      <c r="D110" s="39" t="s">
        <v>45</v>
      </c>
      <c r="E110" s="39" t="s">
        <v>388</v>
      </c>
      <c r="F110" s="39">
        <v>9890762957</v>
      </c>
      <c r="G110" s="44" t="s">
        <v>543</v>
      </c>
      <c r="H110" s="39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ht="26.4" x14ac:dyDescent="0.25">
      <c r="A111" s="39">
        <v>110</v>
      </c>
      <c r="B111" s="40" t="s">
        <v>107</v>
      </c>
      <c r="C111" s="40" t="s">
        <v>108</v>
      </c>
      <c r="D111" s="40" t="s">
        <v>76</v>
      </c>
      <c r="E111" s="40" t="s">
        <v>110</v>
      </c>
      <c r="F111" s="40">
        <v>9850601000</v>
      </c>
      <c r="G111" s="44" t="s">
        <v>544</v>
      </c>
      <c r="H111" s="39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26.4" x14ac:dyDescent="0.25">
      <c r="A112" s="39">
        <v>111</v>
      </c>
      <c r="B112" s="39" t="s">
        <v>383</v>
      </c>
      <c r="C112" s="39" t="s">
        <v>389</v>
      </c>
      <c r="D112" s="39" t="s">
        <v>182</v>
      </c>
      <c r="E112" s="39" t="s">
        <v>390</v>
      </c>
      <c r="F112" s="39">
        <v>9822418078</v>
      </c>
      <c r="G112" s="44" t="s">
        <v>545</v>
      </c>
      <c r="H112" s="39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26.4" x14ac:dyDescent="0.25">
      <c r="A113" s="39">
        <v>112</v>
      </c>
      <c r="B113" s="39" t="s">
        <v>383</v>
      </c>
      <c r="C113" s="39" t="s">
        <v>392</v>
      </c>
      <c r="D113" s="39" t="s">
        <v>40</v>
      </c>
      <c r="E113" s="39" t="s">
        <v>393</v>
      </c>
      <c r="F113" s="39">
        <v>9226105140</v>
      </c>
      <c r="G113" s="43" t="s">
        <v>546</v>
      </c>
      <c r="H113" s="3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26.4" x14ac:dyDescent="0.25">
      <c r="A114" s="39">
        <v>113</v>
      </c>
      <c r="B114" s="39" t="s">
        <v>386</v>
      </c>
      <c r="C114" s="39" t="s">
        <v>395</v>
      </c>
      <c r="D114" s="39" t="s">
        <v>40</v>
      </c>
      <c r="E114" s="39" t="s">
        <v>396</v>
      </c>
      <c r="F114" s="39">
        <v>9322422273</v>
      </c>
      <c r="G114" s="43" t="s">
        <v>547</v>
      </c>
      <c r="H114" s="39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26.4" x14ac:dyDescent="0.25">
      <c r="A115" s="39">
        <v>114</v>
      </c>
      <c r="B115" s="39" t="s">
        <v>397</v>
      </c>
      <c r="C115" s="39" t="s">
        <v>398</v>
      </c>
      <c r="D115" s="39" t="s">
        <v>45</v>
      </c>
      <c r="E115" s="39" t="s">
        <v>399</v>
      </c>
      <c r="F115" s="39">
        <v>7020331621</v>
      </c>
      <c r="G115" s="43" t="s">
        <v>548</v>
      </c>
      <c r="H115" s="39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26.4" x14ac:dyDescent="0.25">
      <c r="A116" s="39">
        <v>115</v>
      </c>
      <c r="B116" s="39" t="s">
        <v>367</v>
      </c>
      <c r="C116" s="39" t="s">
        <v>401</v>
      </c>
      <c r="D116" s="39" t="s">
        <v>182</v>
      </c>
      <c r="E116" s="39" t="s">
        <v>373</v>
      </c>
      <c r="F116" s="39">
        <v>9823270109</v>
      </c>
      <c r="G116" s="43" t="s">
        <v>549</v>
      </c>
      <c r="H116" s="3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26.4" x14ac:dyDescent="0.25">
      <c r="A117" s="39">
        <v>116</v>
      </c>
      <c r="B117" s="39" t="s">
        <v>272</v>
      </c>
      <c r="C117" s="39" t="s">
        <v>403</v>
      </c>
      <c r="D117" s="39" t="s">
        <v>45</v>
      </c>
      <c r="E117" s="39" t="s">
        <v>404</v>
      </c>
      <c r="F117" s="39">
        <v>8446229887</v>
      </c>
      <c r="G117" s="43" t="s">
        <v>550</v>
      </c>
      <c r="H117" s="42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ht="13.2" x14ac:dyDescent="0.25">
      <c r="A118" s="39">
        <v>117</v>
      </c>
      <c r="B118" s="39" t="s">
        <v>272</v>
      </c>
      <c r="C118" s="39" t="s">
        <v>406</v>
      </c>
      <c r="D118" s="39" t="s">
        <v>45</v>
      </c>
      <c r="E118" s="39" t="s">
        <v>407</v>
      </c>
      <c r="F118" s="39">
        <v>8551803930</v>
      </c>
      <c r="G118" s="43" t="s">
        <v>551</v>
      </c>
      <c r="H118" s="42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ht="26.4" x14ac:dyDescent="0.25">
      <c r="A119" s="39">
        <v>118</v>
      </c>
      <c r="B119" s="39" t="s">
        <v>272</v>
      </c>
      <c r="C119" s="39" t="s">
        <v>408</v>
      </c>
      <c r="D119" s="39" t="s">
        <v>45</v>
      </c>
      <c r="E119" s="39" t="s">
        <v>409</v>
      </c>
      <c r="F119" s="39">
        <v>7447210633</v>
      </c>
      <c r="G119" s="43" t="s">
        <v>552</v>
      </c>
      <c r="H119" s="42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ht="26.4" x14ac:dyDescent="0.25">
      <c r="A120" s="4">
        <v>119</v>
      </c>
      <c r="B120" s="40" t="s">
        <v>410</v>
      </c>
      <c r="C120" s="40" t="s">
        <v>411</v>
      </c>
      <c r="D120" s="39" t="s">
        <v>45</v>
      </c>
      <c r="E120" s="40" t="s">
        <v>412</v>
      </c>
      <c r="F120" s="40">
        <v>7038973658</v>
      </c>
      <c r="G120" s="43" t="s">
        <v>553</v>
      </c>
      <c r="H120" s="42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ht="26.4" x14ac:dyDescent="0.25">
      <c r="A121" s="4">
        <v>120</v>
      </c>
      <c r="B121" s="40" t="s">
        <v>267</v>
      </c>
      <c r="C121" s="40" t="s">
        <v>413</v>
      </c>
      <c r="D121" s="39" t="s">
        <v>45</v>
      </c>
      <c r="E121" s="40" t="s">
        <v>414</v>
      </c>
      <c r="F121" s="40">
        <v>9850917408</v>
      </c>
      <c r="G121" s="43" t="s">
        <v>554</v>
      </c>
      <c r="H121" s="42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ht="26.4" x14ac:dyDescent="0.25">
      <c r="A122" s="4">
        <v>121</v>
      </c>
      <c r="B122" s="40" t="s">
        <v>267</v>
      </c>
      <c r="C122" s="40" t="s">
        <v>415</v>
      </c>
      <c r="D122" s="39" t="s">
        <v>182</v>
      </c>
      <c r="E122" s="40" t="s">
        <v>416</v>
      </c>
      <c r="F122" s="40">
        <v>9822337663</v>
      </c>
      <c r="G122" s="43" t="s">
        <v>555</v>
      </c>
      <c r="H122" s="42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ht="26.4" x14ac:dyDescent="0.25">
      <c r="A123" s="4">
        <v>122</v>
      </c>
      <c r="B123" s="40" t="s">
        <v>267</v>
      </c>
      <c r="C123" s="40" t="s">
        <v>417</v>
      </c>
      <c r="D123" s="39" t="s">
        <v>45</v>
      </c>
      <c r="E123" s="40" t="s">
        <v>418</v>
      </c>
      <c r="F123" s="40">
        <v>9822434113</v>
      </c>
      <c r="G123" s="43" t="s">
        <v>556</v>
      </c>
      <c r="H123" s="42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ht="13.2" x14ac:dyDescent="0.25">
      <c r="A124" s="4">
        <v>123</v>
      </c>
      <c r="B124" s="7" t="s">
        <v>330</v>
      </c>
      <c r="C124" s="7" t="s">
        <v>420</v>
      </c>
      <c r="D124" s="4" t="s">
        <v>45</v>
      </c>
      <c r="E124" s="7" t="s">
        <v>421</v>
      </c>
      <c r="F124" s="7">
        <v>9850363330</v>
      </c>
      <c r="G124" s="45" t="s">
        <v>557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ht="13.2" x14ac:dyDescent="0.25">
      <c r="A125" s="4">
        <v>124</v>
      </c>
      <c r="B125" s="7" t="s">
        <v>330</v>
      </c>
      <c r="C125" s="7" t="s">
        <v>422</v>
      </c>
      <c r="D125" s="4" t="s">
        <v>45</v>
      </c>
      <c r="E125" s="7" t="s">
        <v>423</v>
      </c>
      <c r="F125" s="7">
        <v>9579485000</v>
      </c>
      <c r="G125" s="45" t="s">
        <v>558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ht="13.2" x14ac:dyDescent="0.25">
      <c r="A126" s="4">
        <v>125</v>
      </c>
      <c r="B126" s="7" t="s">
        <v>193</v>
      </c>
      <c r="C126" s="7" t="s">
        <v>424</v>
      </c>
      <c r="D126" s="4" t="s">
        <v>40</v>
      </c>
      <c r="E126" s="7" t="s">
        <v>425</v>
      </c>
      <c r="F126" s="7">
        <v>9822309465</v>
      </c>
      <c r="G126" s="45" t="s">
        <v>559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ht="13.2" x14ac:dyDescent="0.25">
      <c r="A127" s="4">
        <v>126</v>
      </c>
      <c r="B127" s="7" t="s">
        <v>193</v>
      </c>
      <c r="C127" s="7" t="s">
        <v>427</v>
      </c>
      <c r="D127" s="4" t="s">
        <v>45</v>
      </c>
      <c r="E127" s="7" t="s">
        <v>428</v>
      </c>
      <c r="F127" s="7">
        <v>8830836642</v>
      </c>
      <c r="G127" s="45" t="s">
        <v>560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ht="13.2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ht="13.2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ht="13.2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ht="13.2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ht="13.2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ht="13.2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ht="13.2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ht="13.2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3.2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3.2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3.2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ht="13.2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3.2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3.2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3.2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3.2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3.2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3.2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ht="13.2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ht="13.2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ht="13.2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ht="13.2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ht="13.2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ht="13.2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ht="13.2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ht="13.2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ht="13.2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ht="13.2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ht="13.2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ht="13.2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ht="13.2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ht="13.2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ht="13.2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ht="13.2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ht="13.2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ht="13.2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ht="13.2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ht="13.2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ht="13.2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ht="13.2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3.2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3.2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3.2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3.2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3.2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3.2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ht="13.2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ht="13.2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ht="13.2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ht="13.2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ht="13.2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ht="13.2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ht="13.2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ht="13.2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ht="13.2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ht="13.2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ht="13.2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ht="13.2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ht="13.2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ht="13.2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ht="13.2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ht="13.2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ht="13.2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ht="13.2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ht="13.2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ht="13.2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ht="13.2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ht="13.2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3.2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3.2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3.2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3.2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3.2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3.2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3.2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3.2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3.2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3.2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3.2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3.2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3.2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3.2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3.2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3.2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3.2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3.2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3.2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3.2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3.2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3.2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3.2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3.2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3.2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3.2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3.2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3.2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3.2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3.2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3.2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3.2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3.2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3.2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3.2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3.2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3.2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3.2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3.2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3.2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3.2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3.2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3.2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3.2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3.2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3.2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3.2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3.2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3.2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3.2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3.2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3.2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3.2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3.2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3.2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3.2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3.2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3.2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3.2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3.2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3.2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3.2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3.2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3.2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3.2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3.2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3.2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3.2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3.2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3.2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3.2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3.2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3.2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3.2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3.2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3.2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3.2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3.2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3.2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3.2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3.2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3.2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3.2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3.2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3.2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3.2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3.2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3.2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3.2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3.2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3.2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3.2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3.2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3.2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3.2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3.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3.2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3.2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3.2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3.2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3.2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3.2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3.2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3.2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3.2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3.2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3.2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3.2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3.2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3.2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3.2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3.2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3.2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3.2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3.2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3.2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3.2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3.2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3.2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3.2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3.2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3.2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3.2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3.2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3.2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3.2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3.2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3.2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3.2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3.2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3.2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3.2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3.2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3.2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3.2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3.2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3.2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3.2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3.2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3.2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3.2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3.2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3.2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3.2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3.2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3.2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3.2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3.2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3.2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3.2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3.2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3.2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3.2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3.2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3.2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3.2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3.2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3.2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3.2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3.2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3.2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3.2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3.2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3.2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3.2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3.2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3.2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3.2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3.2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3.2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3.2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3.2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3.2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3.2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3.2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3.2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3.2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3.2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3.2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3.2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3.2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3.2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3.2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3.2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3.2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3.2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3.2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3.2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3.2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3.2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3.2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3.2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3.2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3.2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3.2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3.2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3.2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3.2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3.2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3.2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3.2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3.2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3.2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3.2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3.2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3.2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3.2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3.2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3.2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3.2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3.2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3.2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3.2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3.2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3.2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3.2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3.2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3.2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3.2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3.2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3.2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3.2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3.2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3.2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3.2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3.2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3.2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3.2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3.2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3.2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3.2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3.2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3.2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3.2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3.2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3.2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3.2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3.2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3.2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3.2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3.2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3.2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3.2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3.2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3.2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3.2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3.2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3.2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3.2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3.2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3.2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3.2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3.2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3.2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3.2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3.2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3.2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3.2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3.2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3.2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3.2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3.2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3.2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3.2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3.2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3.2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3.2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3.2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3.2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3.2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3.2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3.2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3.2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3.2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3.2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3.2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3.2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3.2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3.2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3.2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3.2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3.2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3.2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3.2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3.2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3.2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3.2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3.2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3.2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3.2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3.2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3.2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3.2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3.2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3.2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3.2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3.2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3.2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3.2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3.2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3.2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3.2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3.2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3.2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3.2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3.2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3.2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3.2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3.2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3.2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3.2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3.2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3.2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3.2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3.2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3.2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3.2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3.2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3.2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3.2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3.2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3.2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3.2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3.2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3.2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3.2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3.2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3.2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3.2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3.2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3.2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3.2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3.2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3.2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3.2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3.2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3.2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3.2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3.2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3.2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3.2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3.2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3.2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3.2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3.2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3.2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3.2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3.2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3.2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3.2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3.2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3.2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3.2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3.2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3.2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3.2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3.2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3.2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3.2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3.2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3.2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3.2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3.2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3.2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3.2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3.2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3.2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3.2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3.2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3.2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3.2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3.2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3.2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3.2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3.2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3.2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3.2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3.2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3.2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3.2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3.2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3.2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3.2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3.2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3.2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3.2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3.2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3.2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3.2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3.2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3.2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3.2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3.2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3.2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3.2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3.2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3.2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3.2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3.2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3.2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3.2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3.2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3.2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3.2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3.2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3.2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3.2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3.2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3.2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3.2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3.2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3.2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3.2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3.2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3.2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3.2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3.2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3.2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3.2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3.2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3.2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3.2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3.2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3.2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3.2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3.2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3.2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3.2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3.2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3.2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3.2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3.2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3.2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3.2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3.2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3.2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3.2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3.2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3.2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3.2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3.2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3.2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3.2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3.2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3.2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3.2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3.2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3.2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3.2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3.2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3.2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3.2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3.2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3.2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3.2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3.2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3.2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3.2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3.2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3.2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3.2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3.2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3.2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3.2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3.2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3.2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3.2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3.2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3.2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3.2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3.2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3.2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3.2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3.2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3.2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3.2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3.2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3.2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3.2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3.2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3.2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3.2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3.2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3.2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3.2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3.2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3.2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3.2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3.2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3.2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3.2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3.2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3.2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3.2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3.2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3.2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3.2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3.2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3.2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3.2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3.2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3.2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3.2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3.2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3.2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3.2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3.2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3.2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3.2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3.2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3.2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3.2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3.2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3.2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3.2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3.2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3.2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3.2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3.2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3.2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3.2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3.2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3.2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3.2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3.2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3.2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3.2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3.2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3.2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3.2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3.2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3.2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3.2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3.2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3.2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3.2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3.2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3.2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3.2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3.2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3.2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3.2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3.2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3.2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3.2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3.2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3.2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3.2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3.2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3.2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3.2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3.2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3.2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3.2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3.2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3.2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3.2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3.2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3.2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3.2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3.2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3.2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3.2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3.2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3.2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3.2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3.2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3.2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3.2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3.2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3.2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3.2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3.2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3.2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3.2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3.2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3.2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3.2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3.2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3.2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3.2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3.2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3.2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3.2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3.2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3.2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3.2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3.2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3.2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3.2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3.2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3.2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3.2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3.2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3.2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3.2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3.2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3.2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3.2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3.2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3.2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3.2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3.2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3.2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3.2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3.2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3.2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3.2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3.2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3.2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3.2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3.2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3.2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3.2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3.2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3.2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3.2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3.2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3.2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3.2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3.2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3.2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3.2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3.2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3.2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3.2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3.2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3.2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3.2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3.2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3.2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3.2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3.2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3.2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3.2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3.2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3.2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3.2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3.2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3.2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3.2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3.2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3.2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3.2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3.2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3.2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3.2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3.2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3.2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3.2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3.2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3.2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3.2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3.2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3.2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3.2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3.2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3.2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3.2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3.2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3.2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3.2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3.2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3.2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3.2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3.2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3.2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3.2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3.2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3.2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3.2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3.2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3.2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3.2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3.2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3.2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3.2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3.2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3.2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3.2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3.2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3.2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3.2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3.2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3.2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3.2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3.2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3.2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3.2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3.2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3.2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3.2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3.2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3.2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3.2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3.2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3.2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3.2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3.2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3.2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3.2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3.2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3.2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3.2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3.2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3.2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3.2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3.2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3.2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3.2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3.2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3.2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3.2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3.2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3.2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3.2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3.2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3.2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3.2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3.2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3.2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3.2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3.2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3.2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3.2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3.2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3.2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3.2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3.2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3.2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3.2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3.2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3.2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3.2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3.2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3.2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3.2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3.2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3.2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3.2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3.2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3.2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3.2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3.2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3.2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3.2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3.2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3.2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3.2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3.2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3.2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3.2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3.2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3.2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3.2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3.2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3.2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3.2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3.2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3.2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3.2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3.2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3.2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3.2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3.2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3.2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3.2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3.2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3.2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3.2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3.2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3.2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3.2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3.2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3.2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3.2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3.2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3.2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3.2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3.2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3.2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3.2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3.2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3.2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3.2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3.2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ht="13.2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ht="13.2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ht="13.2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ht="13.2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ht="13.2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ht="13.2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ht="13.2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ht="13.2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1:22" ht="13.2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1:22" ht="13.2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1:22" ht="13.2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1:22" ht="13.2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1:22" ht="13.2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1:22" ht="13.2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1:22" ht="13.2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1:22" ht="13.2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spans="1:22" ht="13.2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spans="1:22" ht="13.2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spans="1:22" ht="13.2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  <row r="1001" spans="1:22" ht="13.2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</row>
    <row r="1002" spans="1:22" ht="13.2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</row>
    <row r="1003" spans="1:22" ht="13.2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</row>
    <row r="1004" spans="1:22" ht="13.2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</row>
    <row r="1005" spans="1:22" ht="13.2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</row>
    <row r="1006" spans="1:22" ht="13.2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</row>
    <row r="1007" spans="1:22" ht="13.2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</row>
    <row r="1008" spans="1:22" ht="13.2" x14ac:dyDescent="0.25"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</row>
  </sheetData>
  <conditionalFormatting sqref="H2:H1002">
    <cfRule type="containsText" dxfId="11" priority="1" operator="containsText" text="Done">
      <formula>NOT(ISERROR(SEARCH(("Done"),(H2))))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2" r:id="rId20"/>
    <hyperlink ref="G23" r:id="rId21"/>
    <hyperlink ref="G24" r:id="rId22"/>
    <hyperlink ref="G25" r:id="rId23"/>
    <hyperlink ref="G26" r:id="rId24"/>
    <hyperlink ref="G27" r:id="rId25"/>
    <hyperlink ref="I27" r:id="rId26"/>
    <hyperlink ref="J27" r:id="rId27"/>
    <hyperlink ref="G28" r:id="rId28"/>
    <hyperlink ref="G29" r:id="rId29"/>
    <hyperlink ref="G30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66" r:id="rId40"/>
    <hyperlink ref="G67" r:id="rId41"/>
    <hyperlink ref="G68" r:id="rId42"/>
    <hyperlink ref="G74" r:id="rId43"/>
    <hyperlink ref="G79" r:id="rId44"/>
    <hyperlink ref="G80" r:id="rId45"/>
    <hyperlink ref="G81" r:id="rId46"/>
    <hyperlink ref="G86" r:id="rId47"/>
    <hyperlink ref="G94" r:id="rId48"/>
    <hyperlink ref="G95" r:id="rId49"/>
    <hyperlink ref="G96" r:id="rId50"/>
    <hyperlink ref="G97" r:id="rId51"/>
    <hyperlink ref="G109" r:id="rId52"/>
    <hyperlink ref="G110" r:id="rId53"/>
    <hyperlink ref="G111" r:id="rId54"/>
    <hyperlink ref="G112" r:id="rId55"/>
    <hyperlink ref="G113" r:id="rId56"/>
    <hyperlink ref="G114" r:id="rId57"/>
    <hyperlink ref="G115" r:id="rId58"/>
    <hyperlink ref="G116" r:id="rId59"/>
    <hyperlink ref="G117" r:id="rId60"/>
    <hyperlink ref="G118" r:id="rId61"/>
    <hyperlink ref="G119" r:id="rId62"/>
    <hyperlink ref="G120" r:id="rId63"/>
    <hyperlink ref="G121" r:id="rId64"/>
    <hyperlink ref="G122" r:id="rId65"/>
    <hyperlink ref="G123" r:id="rId66"/>
    <hyperlink ref="G124" r:id="rId67"/>
    <hyperlink ref="G125" r:id="rId68"/>
    <hyperlink ref="G126" r:id="rId69"/>
    <hyperlink ref="G127" r:id="rId70"/>
  </hyperlinks>
  <pageMargins left="0.7" right="0.7" top="0.75" bottom="0.75" header="0.3" footer="0.3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2.6640625" defaultRowHeight="15.75" customHeight="1" x14ac:dyDescent="0.25"/>
  <cols>
    <col min="1" max="1" width="3.21875" customWidth="1"/>
    <col min="2" max="2" width="22.77734375" customWidth="1"/>
    <col min="3" max="3" width="9.33203125" customWidth="1"/>
    <col min="4" max="4" width="18.44140625" customWidth="1"/>
    <col min="5" max="5" width="2.77734375" customWidth="1"/>
    <col min="6" max="6" width="2.44140625" customWidth="1"/>
    <col min="7" max="7" width="20" customWidth="1"/>
    <col min="8" max="8" width="8.6640625" customWidth="1"/>
    <col min="9" max="9" width="15.44140625" customWidth="1"/>
    <col min="10" max="10" width="18.33203125" customWidth="1"/>
    <col min="11" max="11" width="8.33203125" customWidth="1"/>
    <col min="12" max="12" width="1.77734375" customWidth="1"/>
    <col min="13" max="13" width="10.77734375" customWidth="1"/>
    <col min="14" max="14" width="8.6640625" customWidth="1"/>
    <col min="15" max="15" width="17" customWidth="1"/>
    <col min="16" max="16" width="11.33203125" customWidth="1"/>
    <col min="18" max="18" width="4.33203125" customWidth="1"/>
    <col min="19" max="19" width="14.109375" customWidth="1"/>
    <col min="20" max="20" width="8.6640625" customWidth="1"/>
    <col min="21" max="21" width="19.21875" customWidth="1"/>
    <col min="22" max="22" width="9.21875" customWidth="1"/>
  </cols>
  <sheetData>
    <row r="1" spans="1:32" ht="19.5" customHeight="1" x14ac:dyDescent="0.25">
      <c r="A1" s="147" t="s">
        <v>561</v>
      </c>
      <c r="B1" s="148"/>
      <c r="C1" s="148"/>
      <c r="D1" s="148"/>
      <c r="E1" s="46"/>
      <c r="F1" s="47">
        <v>1</v>
      </c>
      <c r="G1" s="149" t="s">
        <v>562</v>
      </c>
      <c r="H1" s="150"/>
      <c r="I1" s="150"/>
      <c r="J1" s="151"/>
      <c r="K1" s="48"/>
      <c r="L1" s="47">
        <v>2</v>
      </c>
      <c r="M1" s="149" t="s">
        <v>563</v>
      </c>
      <c r="N1" s="150"/>
      <c r="O1" s="150"/>
      <c r="P1" s="151"/>
      <c r="Q1" s="48"/>
      <c r="R1" s="47">
        <v>3</v>
      </c>
      <c r="S1" s="149" t="s">
        <v>564</v>
      </c>
      <c r="T1" s="150"/>
      <c r="U1" s="150"/>
      <c r="V1" s="151"/>
      <c r="W1" s="49"/>
      <c r="X1" s="47">
        <v>4</v>
      </c>
      <c r="Y1" s="149" t="s">
        <v>565</v>
      </c>
      <c r="Z1" s="150"/>
      <c r="AA1" s="150"/>
      <c r="AB1" s="151"/>
      <c r="AC1" s="49"/>
      <c r="AD1" s="49"/>
      <c r="AE1" s="49"/>
      <c r="AF1" s="49"/>
    </row>
    <row r="2" spans="1:32" ht="19.5" customHeight="1" x14ac:dyDescent="0.25">
      <c r="A2" s="50" t="s">
        <v>0</v>
      </c>
      <c r="B2" s="50" t="s">
        <v>566</v>
      </c>
      <c r="C2" s="50" t="s">
        <v>567</v>
      </c>
      <c r="D2" s="50" t="s">
        <v>568</v>
      </c>
      <c r="E2" s="46"/>
      <c r="F2" s="51" t="s">
        <v>0</v>
      </c>
      <c r="G2" s="52" t="s">
        <v>569</v>
      </c>
      <c r="H2" s="52" t="s">
        <v>570</v>
      </c>
      <c r="I2" s="52" t="s">
        <v>429</v>
      </c>
      <c r="J2" s="52" t="s">
        <v>571</v>
      </c>
      <c r="K2" s="48"/>
      <c r="L2" s="51" t="s">
        <v>0</v>
      </c>
      <c r="M2" s="52" t="s">
        <v>569</v>
      </c>
      <c r="N2" s="52" t="s">
        <v>570</v>
      </c>
      <c r="O2" s="52" t="s">
        <v>429</v>
      </c>
      <c r="P2" s="52" t="s">
        <v>571</v>
      </c>
      <c r="Q2" s="48"/>
      <c r="R2" s="51" t="s">
        <v>0</v>
      </c>
      <c r="S2" s="52" t="s">
        <v>569</v>
      </c>
      <c r="T2" s="52" t="s">
        <v>570</v>
      </c>
      <c r="U2" s="52" t="s">
        <v>429</v>
      </c>
      <c r="V2" s="52" t="s">
        <v>571</v>
      </c>
      <c r="W2" s="53"/>
      <c r="X2" s="51" t="s">
        <v>0</v>
      </c>
      <c r="Y2" s="52" t="s">
        <v>569</v>
      </c>
      <c r="Z2" s="52" t="s">
        <v>570</v>
      </c>
      <c r="AA2" s="52" t="s">
        <v>429</v>
      </c>
      <c r="AB2" s="52" t="s">
        <v>571</v>
      </c>
      <c r="AC2" s="53"/>
      <c r="AD2" s="53"/>
      <c r="AE2" s="53"/>
      <c r="AF2" s="53"/>
    </row>
    <row r="3" spans="1:32" ht="19.5" customHeight="1" x14ac:dyDescent="0.25">
      <c r="A3" s="54">
        <v>1</v>
      </c>
      <c r="B3" s="54" t="s">
        <v>562</v>
      </c>
      <c r="C3" s="54">
        <v>55</v>
      </c>
      <c r="D3" s="54" t="s">
        <v>146</v>
      </c>
      <c r="E3" s="46"/>
      <c r="F3" s="55">
        <v>1</v>
      </c>
      <c r="G3" s="56"/>
      <c r="H3" s="57">
        <v>8862034544</v>
      </c>
      <c r="I3" s="58" t="s">
        <v>572</v>
      </c>
      <c r="J3" s="59" t="s">
        <v>573</v>
      </c>
      <c r="K3" s="48"/>
      <c r="L3" s="54">
        <v>1</v>
      </c>
      <c r="M3" s="54" t="s">
        <v>574</v>
      </c>
      <c r="N3" s="54">
        <v>9890136050</v>
      </c>
      <c r="O3" s="60" t="s">
        <v>575</v>
      </c>
      <c r="P3" s="61" t="s">
        <v>214</v>
      </c>
      <c r="Q3" s="54" t="s">
        <v>20</v>
      </c>
      <c r="R3" s="54">
        <v>1</v>
      </c>
      <c r="S3" s="54" t="s">
        <v>576</v>
      </c>
      <c r="T3" s="54">
        <v>9823277617</v>
      </c>
      <c r="U3" s="60" t="s">
        <v>577</v>
      </c>
      <c r="V3" s="61" t="s">
        <v>578</v>
      </c>
      <c r="W3" s="54" t="s">
        <v>20</v>
      </c>
      <c r="X3" s="54">
        <v>1</v>
      </c>
      <c r="Y3" s="62" t="s">
        <v>579</v>
      </c>
      <c r="Z3" s="54">
        <v>9890341518</v>
      </c>
      <c r="AA3" s="45" t="s">
        <v>580</v>
      </c>
      <c r="AB3" s="63" t="s">
        <v>267</v>
      </c>
      <c r="AC3" s="54" t="s">
        <v>20</v>
      </c>
      <c r="AD3" s="53"/>
      <c r="AE3" s="53"/>
      <c r="AF3" s="53"/>
    </row>
    <row r="4" spans="1:32" ht="19.5" customHeight="1" x14ac:dyDescent="0.25">
      <c r="A4" s="54">
        <v>2</v>
      </c>
      <c r="B4" s="54" t="s">
        <v>563</v>
      </c>
      <c r="C4" s="54">
        <v>8</v>
      </c>
      <c r="D4" s="54" t="s">
        <v>146</v>
      </c>
      <c r="E4" s="46"/>
      <c r="F4" s="55">
        <v>2</v>
      </c>
      <c r="G4" s="55" t="s">
        <v>581</v>
      </c>
      <c r="H4" s="57">
        <v>9890099675</v>
      </c>
      <c r="I4" s="58" t="s">
        <v>582</v>
      </c>
      <c r="J4" s="64" t="s">
        <v>583</v>
      </c>
      <c r="K4" s="54" t="s">
        <v>20</v>
      </c>
      <c r="L4" s="54">
        <v>2</v>
      </c>
      <c r="M4" s="54" t="s">
        <v>574</v>
      </c>
      <c r="N4" s="54">
        <v>9890136050</v>
      </c>
      <c r="O4" s="60" t="s">
        <v>584</v>
      </c>
      <c r="P4" s="54" t="s">
        <v>585</v>
      </c>
      <c r="Q4" s="48"/>
      <c r="R4" s="54">
        <v>2</v>
      </c>
      <c r="S4" s="54" t="s">
        <v>576</v>
      </c>
      <c r="T4" s="54">
        <v>9823277617</v>
      </c>
      <c r="U4" s="60" t="s">
        <v>586</v>
      </c>
      <c r="V4" s="61" t="s">
        <v>587</v>
      </c>
      <c r="W4" s="54" t="s">
        <v>20</v>
      </c>
      <c r="X4" s="54">
        <v>2</v>
      </c>
      <c r="Y4" s="62" t="s">
        <v>579</v>
      </c>
      <c r="Z4" s="54">
        <v>9890341518</v>
      </c>
      <c r="AA4" s="45" t="s">
        <v>588</v>
      </c>
      <c r="AB4" s="63" t="s">
        <v>383</v>
      </c>
      <c r="AC4" s="54" t="s">
        <v>20</v>
      </c>
      <c r="AD4" s="53"/>
      <c r="AE4" s="53"/>
      <c r="AF4" s="53"/>
    </row>
    <row r="5" spans="1:32" ht="19.5" customHeight="1" x14ac:dyDescent="0.25">
      <c r="A5" s="54">
        <v>3</v>
      </c>
      <c r="B5" s="54" t="s">
        <v>589</v>
      </c>
      <c r="C5" s="54">
        <v>3</v>
      </c>
      <c r="D5" s="54" t="s">
        <v>146</v>
      </c>
      <c r="E5" s="46"/>
      <c r="F5" s="55">
        <v>3</v>
      </c>
      <c r="G5" s="56"/>
      <c r="H5" s="65"/>
      <c r="I5" s="58" t="s">
        <v>590</v>
      </c>
      <c r="J5" s="66" t="s">
        <v>591</v>
      </c>
      <c r="K5" s="48"/>
      <c r="L5" s="54">
        <v>3</v>
      </c>
      <c r="M5" s="54" t="s">
        <v>574</v>
      </c>
      <c r="N5" s="54">
        <v>9890136050</v>
      </c>
      <c r="O5" s="60" t="s">
        <v>592</v>
      </c>
      <c r="P5" s="61" t="s">
        <v>207</v>
      </c>
      <c r="Q5" s="54" t="s">
        <v>20</v>
      </c>
      <c r="R5" s="54">
        <v>3</v>
      </c>
      <c r="S5" s="54" t="s">
        <v>576</v>
      </c>
      <c r="T5" s="54">
        <v>9823277617</v>
      </c>
      <c r="U5" s="60" t="s">
        <v>593</v>
      </c>
      <c r="V5" s="61" t="s">
        <v>594</v>
      </c>
      <c r="W5" s="54" t="s">
        <v>20</v>
      </c>
      <c r="X5" s="54">
        <v>3</v>
      </c>
      <c r="Y5" s="62" t="s">
        <v>579</v>
      </c>
      <c r="Z5" s="54">
        <v>9890341518</v>
      </c>
      <c r="AA5" s="45" t="s">
        <v>595</v>
      </c>
      <c r="AB5" s="63" t="s">
        <v>155</v>
      </c>
      <c r="AC5" s="54" t="s">
        <v>20</v>
      </c>
      <c r="AD5" s="53"/>
      <c r="AE5" s="53"/>
      <c r="AF5" s="53"/>
    </row>
    <row r="6" spans="1:32" ht="19.5" customHeight="1" x14ac:dyDescent="0.25">
      <c r="A6" s="54">
        <v>4</v>
      </c>
      <c r="B6" s="54" t="s">
        <v>565</v>
      </c>
      <c r="C6" s="54">
        <v>6</v>
      </c>
      <c r="D6" s="54" t="s">
        <v>43</v>
      </c>
      <c r="E6" s="46"/>
      <c r="F6" s="55">
        <v>4</v>
      </c>
      <c r="G6" s="56"/>
      <c r="H6" s="65"/>
      <c r="I6" s="67"/>
      <c r="J6" s="59" t="s">
        <v>596</v>
      </c>
      <c r="K6" s="48"/>
      <c r="L6" s="54">
        <v>4</v>
      </c>
      <c r="M6" s="54" t="s">
        <v>574</v>
      </c>
      <c r="N6" s="54">
        <v>9890136050</v>
      </c>
      <c r="O6" s="60" t="s">
        <v>597</v>
      </c>
      <c r="P6" s="61" t="s">
        <v>598</v>
      </c>
      <c r="Q6" s="48"/>
      <c r="R6" s="54"/>
      <c r="S6" s="54"/>
      <c r="T6" s="54"/>
      <c r="U6" s="54"/>
      <c r="V6" s="54"/>
      <c r="W6" s="53"/>
      <c r="X6" s="54">
        <v>4</v>
      </c>
      <c r="Y6" s="62" t="s">
        <v>579</v>
      </c>
      <c r="Z6" s="54">
        <v>9890341518</v>
      </c>
      <c r="AA6" s="68" t="s">
        <v>599</v>
      </c>
      <c r="AB6" s="63" t="s">
        <v>600</v>
      </c>
      <c r="AC6" s="54" t="s">
        <v>20</v>
      </c>
      <c r="AD6" s="53"/>
      <c r="AE6" s="53"/>
      <c r="AF6" s="53"/>
    </row>
    <row r="7" spans="1:32" ht="19.5" customHeight="1" x14ac:dyDescent="0.25">
      <c r="A7" s="54"/>
      <c r="B7" s="54"/>
      <c r="C7" s="54"/>
      <c r="D7" s="54"/>
      <c r="E7" s="46"/>
      <c r="F7" s="55">
        <v>5</v>
      </c>
      <c r="G7" s="56"/>
      <c r="H7" s="57">
        <v>9503420091</v>
      </c>
      <c r="I7" s="58" t="s">
        <v>601</v>
      </c>
      <c r="J7" s="64" t="s">
        <v>602</v>
      </c>
      <c r="K7" s="48"/>
      <c r="L7" s="54">
        <v>5</v>
      </c>
      <c r="M7" s="54" t="s">
        <v>574</v>
      </c>
      <c r="N7" s="54">
        <v>9890136050</v>
      </c>
      <c r="O7" s="60" t="s">
        <v>603</v>
      </c>
      <c r="P7" s="54" t="s">
        <v>604</v>
      </c>
      <c r="Q7" s="48"/>
      <c r="R7" s="54"/>
      <c r="S7" s="54"/>
      <c r="T7" s="54"/>
      <c r="U7" s="54"/>
      <c r="V7" s="54"/>
      <c r="W7" s="53"/>
      <c r="X7" s="54">
        <v>5</v>
      </c>
      <c r="Y7" s="54" t="s">
        <v>579</v>
      </c>
      <c r="Z7" s="54">
        <v>9890341518</v>
      </c>
      <c r="AA7" s="45" t="s">
        <v>605</v>
      </c>
      <c r="AB7" s="63" t="s">
        <v>606</v>
      </c>
      <c r="AC7" s="54" t="s">
        <v>20</v>
      </c>
      <c r="AD7" s="53"/>
      <c r="AE7" s="53"/>
      <c r="AF7" s="53"/>
    </row>
    <row r="8" spans="1:32" ht="19.5" customHeight="1" x14ac:dyDescent="0.25">
      <c r="A8" s="54"/>
      <c r="B8" s="54"/>
      <c r="C8" s="54"/>
      <c r="D8" s="54"/>
      <c r="E8" s="46"/>
      <c r="F8" s="55">
        <v>6</v>
      </c>
      <c r="G8" s="56"/>
      <c r="H8" s="57">
        <v>7972448614</v>
      </c>
      <c r="I8" s="58" t="s">
        <v>607</v>
      </c>
      <c r="J8" s="59" t="s">
        <v>608</v>
      </c>
      <c r="K8" s="48"/>
      <c r="L8" s="54">
        <v>6</v>
      </c>
      <c r="M8" s="54" t="s">
        <v>574</v>
      </c>
      <c r="N8" s="54">
        <v>9890136050</v>
      </c>
      <c r="O8" s="60" t="s">
        <v>609</v>
      </c>
      <c r="P8" s="54" t="s">
        <v>610</v>
      </c>
      <c r="Q8" s="48"/>
      <c r="R8" s="54"/>
      <c r="S8" s="54"/>
      <c r="T8" s="54"/>
      <c r="U8" s="54"/>
      <c r="V8" s="54"/>
      <c r="W8" s="53"/>
      <c r="X8" s="54">
        <v>6</v>
      </c>
      <c r="Y8" s="54" t="s">
        <v>579</v>
      </c>
      <c r="Z8" s="54">
        <v>9890341518</v>
      </c>
      <c r="AA8" s="68" t="s">
        <v>611</v>
      </c>
      <c r="AB8" s="63" t="s">
        <v>612</v>
      </c>
      <c r="AC8" s="54" t="s">
        <v>20</v>
      </c>
      <c r="AD8" s="53"/>
      <c r="AE8" s="53"/>
      <c r="AF8" s="53"/>
    </row>
    <row r="9" spans="1:32" ht="19.5" customHeight="1" x14ac:dyDescent="0.25">
      <c r="A9" s="46"/>
      <c r="B9" s="46"/>
      <c r="C9" s="46"/>
      <c r="D9" s="46"/>
      <c r="E9" s="46"/>
      <c r="F9" s="55">
        <v>7</v>
      </c>
      <c r="G9" s="56"/>
      <c r="H9" s="57">
        <v>9922252032</v>
      </c>
      <c r="I9" s="67"/>
      <c r="J9" s="59" t="s">
        <v>613</v>
      </c>
      <c r="K9" s="48"/>
      <c r="L9" s="54">
        <v>7</v>
      </c>
      <c r="M9" s="54" t="s">
        <v>574</v>
      </c>
      <c r="N9" s="54">
        <v>9890136050</v>
      </c>
      <c r="O9" s="60" t="s">
        <v>614</v>
      </c>
      <c r="P9" s="61" t="s">
        <v>615</v>
      </c>
      <c r="Q9" s="48"/>
      <c r="R9" s="54"/>
      <c r="S9" s="54"/>
      <c r="T9" s="54"/>
      <c r="U9" s="54"/>
      <c r="V9" s="54"/>
      <c r="W9" s="53"/>
      <c r="X9" s="54"/>
      <c r="Y9" s="54"/>
      <c r="Z9" s="54"/>
      <c r="AB9" s="53"/>
      <c r="AC9" s="53"/>
      <c r="AD9" s="53"/>
      <c r="AE9" s="53"/>
      <c r="AF9" s="53"/>
    </row>
    <row r="10" spans="1:32" ht="19.5" customHeight="1" x14ac:dyDescent="0.25">
      <c r="A10" s="46"/>
      <c r="B10" s="46"/>
      <c r="C10" s="46"/>
      <c r="D10" s="46"/>
      <c r="E10" s="46"/>
      <c r="F10" s="55">
        <v>8</v>
      </c>
      <c r="G10" s="56"/>
      <c r="H10" s="57">
        <v>9011216589</v>
      </c>
      <c r="I10" s="58" t="s">
        <v>616</v>
      </c>
      <c r="J10" s="57" t="s">
        <v>617</v>
      </c>
      <c r="K10" s="48"/>
      <c r="L10" s="54">
        <v>8</v>
      </c>
      <c r="M10" s="54" t="s">
        <v>574</v>
      </c>
      <c r="N10" s="54">
        <v>9890136050</v>
      </c>
      <c r="O10" s="60" t="s">
        <v>618</v>
      </c>
      <c r="P10" s="54" t="s">
        <v>619</v>
      </c>
      <c r="Q10" s="48"/>
      <c r="R10" s="54"/>
      <c r="S10" s="54"/>
      <c r="T10" s="54"/>
      <c r="U10" s="54"/>
      <c r="V10" s="54"/>
      <c r="W10" s="53"/>
      <c r="X10" s="53"/>
      <c r="Y10" s="53"/>
      <c r="Z10" s="53"/>
      <c r="AA10" s="53"/>
      <c r="AB10" s="53"/>
      <c r="AC10" s="53"/>
      <c r="AD10" s="69"/>
      <c r="AE10" s="53"/>
      <c r="AF10" s="53"/>
    </row>
    <row r="11" spans="1:32" ht="19.5" customHeight="1" x14ac:dyDescent="0.25">
      <c r="A11" s="46"/>
      <c r="B11" s="46"/>
      <c r="C11" s="46"/>
      <c r="D11" s="46"/>
      <c r="E11" s="46"/>
      <c r="F11" s="55">
        <v>9</v>
      </c>
      <c r="G11" s="56"/>
      <c r="H11" s="57">
        <v>6579180414</v>
      </c>
      <c r="I11" s="67"/>
      <c r="J11" s="66" t="s">
        <v>620</v>
      </c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32" ht="19.5" customHeight="1" x14ac:dyDescent="0.25">
      <c r="A12" s="46"/>
      <c r="B12" s="46"/>
      <c r="C12" s="46"/>
      <c r="D12" s="46"/>
      <c r="E12" s="46"/>
      <c r="F12" s="55">
        <v>10</v>
      </c>
      <c r="G12" s="56"/>
      <c r="H12" s="57">
        <v>9922889935</v>
      </c>
      <c r="I12" s="58" t="s">
        <v>621</v>
      </c>
      <c r="J12" s="59" t="s">
        <v>622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 spans="1:32" ht="19.5" customHeight="1" x14ac:dyDescent="0.25">
      <c r="A13" s="46"/>
      <c r="B13" s="46"/>
      <c r="C13" s="46"/>
      <c r="D13" s="46"/>
      <c r="E13" s="46"/>
      <c r="F13" s="55">
        <v>11</v>
      </c>
      <c r="G13" s="56"/>
      <c r="H13" s="57">
        <v>8605236282</v>
      </c>
      <c r="I13" s="67"/>
      <c r="J13" s="59" t="s">
        <v>623</v>
      </c>
      <c r="K13" s="48"/>
      <c r="L13" s="48"/>
      <c r="M13" s="70"/>
      <c r="N13" s="48"/>
      <c r="O13" s="48"/>
      <c r="P13" s="48"/>
      <c r="Q13" s="48"/>
      <c r="R13" s="48"/>
      <c r="S13" s="70"/>
      <c r="T13" s="48"/>
      <c r="U13" s="48"/>
      <c r="V13" s="48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 spans="1:32" ht="19.5" customHeight="1" x14ac:dyDescent="0.25">
      <c r="A14" s="46"/>
      <c r="B14" s="46"/>
      <c r="C14" s="46"/>
      <c r="D14" s="46"/>
      <c r="E14" s="46"/>
      <c r="F14" s="55">
        <v>12</v>
      </c>
      <c r="G14" s="56"/>
      <c r="H14" s="57">
        <v>9921490438</v>
      </c>
      <c r="I14" s="58" t="s">
        <v>624</v>
      </c>
      <c r="J14" s="57" t="s">
        <v>625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3"/>
      <c r="X14" s="53"/>
      <c r="Y14" s="53"/>
      <c r="Z14" s="53"/>
      <c r="AA14" s="53"/>
      <c r="AB14" s="53"/>
      <c r="AC14" s="53"/>
      <c r="AD14" s="53"/>
      <c r="AE14" s="53"/>
      <c r="AF14" s="53"/>
    </row>
    <row r="15" spans="1:32" ht="19.5" customHeight="1" x14ac:dyDescent="0.25">
      <c r="A15" s="46"/>
      <c r="B15" s="46"/>
      <c r="C15" s="46"/>
      <c r="D15" s="46"/>
      <c r="E15" s="46"/>
      <c r="F15" s="55">
        <v>13</v>
      </c>
      <c r="G15" s="56"/>
      <c r="H15" s="57">
        <v>9850947782</v>
      </c>
      <c r="I15" s="67"/>
      <c r="J15" s="57" t="s">
        <v>626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53"/>
      <c r="X15" s="53"/>
      <c r="Y15" s="53"/>
      <c r="Z15" s="53"/>
      <c r="AA15" s="53"/>
      <c r="AB15" s="53"/>
      <c r="AC15" s="53"/>
      <c r="AD15" s="53"/>
      <c r="AE15" s="53"/>
      <c r="AF15" s="53"/>
    </row>
    <row r="16" spans="1:32" ht="19.5" customHeight="1" x14ac:dyDescent="0.25">
      <c r="A16" s="46"/>
      <c r="B16" s="46"/>
      <c r="C16" s="46"/>
      <c r="D16" s="46"/>
      <c r="E16" s="46"/>
      <c r="F16" s="55">
        <v>14</v>
      </c>
      <c r="G16" s="56"/>
      <c r="H16" s="57">
        <v>9673674747</v>
      </c>
      <c r="I16" s="67"/>
      <c r="J16" s="64" t="s">
        <v>627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  <row r="17" spans="1:32" ht="19.5" customHeight="1" x14ac:dyDescent="0.25">
      <c r="A17" s="46"/>
      <c r="B17" s="46"/>
      <c r="C17" s="46"/>
      <c r="D17" s="46"/>
      <c r="E17" s="46"/>
      <c r="F17" s="55">
        <v>15</v>
      </c>
      <c r="G17" s="56"/>
      <c r="H17" s="57">
        <v>9922395503</v>
      </c>
      <c r="I17" s="58" t="s">
        <v>628</v>
      </c>
      <c r="J17" s="71" t="s">
        <v>629</v>
      </c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53"/>
      <c r="X17" s="53"/>
      <c r="Y17" s="53"/>
      <c r="Z17" s="53"/>
      <c r="AA17" s="53"/>
      <c r="AB17" s="46"/>
      <c r="AC17" s="53"/>
      <c r="AD17" s="53"/>
      <c r="AE17" s="53"/>
      <c r="AF17" s="53"/>
    </row>
    <row r="18" spans="1:32" ht="19.5" customHeight="1" x14ac:dyDescent="0.25">
      <c r="A18" s="46"/>
      <c r="B18" s="46"/>
      <c r="C18" s="46"/>
      <c r="D18" s="46"/>
      <c r="E18" s="46"/>
      <c r="F18" s="55">
        <v>16</v>
      </c>
      <c r="G18" s="56"/>
      <c r="H18" s="57">
        <v>9049994242</v>
      </c>
      <c r="I18" s="58" t="s">
        <v>630</v>
      </c>
      <c r="J18" s="57" t="s">
        <v>631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53"/>
      <c r="X18" s="53"/>
      <c r="Y18" s="53"/>
      <c r="Z18" s="53"/>
      <c r="AA18" s="53"/>
      <c r="AB18" s="46"/>
      <c r="AC18" s="53"/>
      <c r="AD18" s="53"/>
      <c r="AE18" s="53"/>
      <c r="AF18" s="53"/>
    </row>
    <row r="19" spans="1:32" ht="19.5" customHeight="1" x14ac:dyDescent="0.25">
      <c r="A19" s="46"/>
      <c r="B19" s="46"/>
      <c r="C19" s="46"/>
      <c r="D19" s="46"/>
      <c r="E19" s="46"/>
      <c r="F19" s="55">
        <v>17</v>
      </c>
      <c r="G19" s="56"/>
      <c r="H19" s="57">
        <v>8999206294</v>
      </c>
      <c r="I19" s="67"/>
      <c r="J19" s="64" t="s">
        <v>632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53"/>
      <c r="X19" s="53"/>
      <c r="Y19" s="53"/>
      <c r="Z19" s="53"/>
      <c r="AA19" s="53"/>
      <c r="AB19" s="46"/>
      <c r="AC19" s="53"/>
      <c r="AD19" s="53"/>
      <c r="AE19" s="53"/>
      <c r="AF19" s="53"/>
    </row>
    <row r="20" spans="1:32" ht="19.5" customHeight="1" x14ac:dyDescent="0.25">
      <c r="A20" s="46"/>
      <c r="B20" s="46"/>
      <c r="C20" s="46"/>
      <c r="D20" s="46"/>
      <c r="E20" s="46"/>
      <c r="F20" s="55">
        <v>18</v>
      </c>
      <c r="G20" s="56"/>
      <c r="H20" s="57">
        <v>8698785151</v>
      </c>
      <c r="I20" s="67"/>
      <c r="J20" s="59" t="s">
        <v>633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53"/>
      <c r="X20" s="53"/>
      <c r="Y20" s="53"/>
      <c r="Z20" s="53"/>
      <c r="AA20" s="53"/>
      <c r="AB20" s="53"/>
      <c r="AC20" s="53"/>
      <c r="AD20" s="53"/>
      <c r="AE20" s="53"/>
      <c r="AF20" s="53"/>
    </row>
    <row r="21" spans="1:32" ht="19.5" customHeight="1" x14ac:dyDescent="0.25">
      <c r="A21" s="46"/>
      <c r="B21" s="46"/>
      <c r="C21" s="46"/>
      <c r="D21" s="46"/>
      <c r="E21" s="46"/>
      <c r="F21" s="55">
        <v>19</v>
      </c>
      <c r="G21" s="56"/>
      <c r="H21" s="57">
        <v>9049001847</v>
      </c>
      <c r="I21" s="67"/>
      <c r="J21" s="64" t="s">
        <v>634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 spans="1:32" ht="19.5" customHeight="1" x14ac:dyDescent="0.25">
      <c r="A22" s="46"/>
      <c r="B22" s="46"/>
      <c r="C22" s="46"/>
      <c r="D22" s="46"/>
      <c r="E22" s="46"/>
      <c r="F22" s="55">
        <v>20</v>
      </c>
      <c r="G22" s="55" t="s">
        <v>635</v>
      </c>
      <c r="H22" s="57">
        <v>9921253344</v>
      </c>
      <c r="I22" s="67"/>
      <c r="J22" s="66" t="s">
        <v>636</v>
      </c>
      <c r="K22" s="54" t="s">
        <v>20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53"/>
      <c r="X22" s="53"/>
      <c r="Y22" s="53"/>
      <c r="Z22" s="53"/>
      <c r="AA22" s="53"/>
      <c r="AB22" s="53"/>
      <c r="AC22" s="53"/>
      <c r="AD22" s="53"/>
      <c r="AE22" s="53"/>
      <c r="AF22" s="53"/>
    </row>
    <row r="23" spans="1:32" ht="19.5" customHeight="1" x14ac:dyDescent="0.25">
      <c r="A23" s="46"/>
      <c r="B23" s="46"/>
      <c r="C23" s="46"/>
      <c r="D23" s="46"/>
      <c r="E23" s="46"/>
      <c r="F23" s="55">
        <v>21</v>
      </c>
      <c r="G23" s="56"/>
      <c r="H23" s="57">
        <v>9765271717</v>
      </c>
      <c r="I23" s="67"/>
      <c r="J23" s="57" t="s">
        <v>637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 spans="1:32" ht="19.5" customHeight="1" x14ac:dyDescent="0.25">
      <c r="A24" s="46"/>
      <c r="B24" s="46"/>
      <c r="C24" s="46"/>
      <c r="D24" s="46"/>
      <c r="E24" s="46"/>
      <c r="F24" s="55">
        <v>22</v>
      </c>
      <c r="G24" s="56"/>
      <c r="H24" s="65"/>
      <c r="I24" s="67"/>
      <c r="J24" s="57" t="s">
        <v>638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 spans="1:32" ht="19.5" customHeight="1" x14ac:dyDescent="0.25">
      <c r="A25" s="46"/>
      <c r="B25" s="46"/>
      <c r="C25" s="46"/>
      <c r="D25" s="46"/>
      <c r="E25" s="46"/>
      <c r="F25" s="55">
        <v>23</v>
      </c>
      <c r="G25" s="56"/>
      <c r="H25" s="57">
        <v>8080992688</v>
      </c>
      <c r="I25" s="67"/>
      <c r="J25" s="57" t="s">
        <v>639</v>
      </c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 spans="1:32" ht="19.5" customHeight="1" x14ac:dyDescent="0.25">
      <c r="A26" s="46"/>
      <c r="B26" s="46"/>
      <c r="C26" s="46"/>
      <c r="D26" s="46"/>
      <c r="E26" s="46"/>
      <c r="F26" s="55">
        <v>24</v>
      </c>
      <c r="G26" s="56"/>
      <c r="H26" s="57">
        <v>9422508589</v>
      </c>
      <c r="I26" s="67"/>
      <c r="J26" s="66" t="s">
        <v>640</v>
      </c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 spans="1:32" ht="19.5" customHeight="1" x14ac:dyDescent="0.25">
      <c r="A27" s="46"/>
      <c r="B27" s="46"/>
      <c r="C27" s="46"/>
      <c r="D27" s="46"/>
      <c r="E27" s="46"/>
      <c r="F27" s="55">
        <v>25</v>
      </c>
      <c r="G27" s="56"/>
      <c r="H27" s="57">
        <v>9960816565</v>
      </c>
      <c r="I27" s="67"/>
      <c r="J27" s="57" t="s">
        <v>641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53"/>
      <c r="X27" s="53"/>
      <c r="Y27" s="53"/>
      <c r="Z27" s="53"/>
      <c r="AA27" s="53"/>
      <c r="AB27" s="53"/>
      <c r="AC27" s="53"/>
      <c r="AD27" s="53"/>
      <c r="AE27" s="53"/>
      <c r="AF27" s="53"/>
    </row>
    <row r="28" spans="1:32" ht="19.5" customHeight="1" x14ac:dyDescent="0.25">
      <c r="A28" s="46"/>
      <c r="B28" s="46"/>
      <c r="C28" s="46"/>
      <c r="D28" s="46"/>
      <c r="E28" s="46"/>
      <c r="F28" s="55">
        <v>26</v>
      </c>
      <c r="G28" s="56"/>
      <c r="H28" s="57">
        <v>9604000017</v>
      </c>
      <c r="I28" s="58" t="s">
        <v>642</v>
      </c>
      <c r="J28" s="57" t="s">
        <v>643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53"/>
      <c r="X28" s="53"/>
      <c r="Y28" s="53"/>
      <c r="Z28" s="53"/>
      <c r="AA28" s="53"/>
      <c r="AB28" s="53"/>
      <c r="AC28" s="53"/>
      <c r="AD28" s="53"/>
      <c r="AE28" s="53"/>
      <c r="AF28" s="53"/>
    </row>
    <row r="29" spans="1:32" ht="19.5" customHeight="1" x14ac:dyDescent="0.25">
      <c r="A29" s="46"/>
      <c r="B29" s="46"/>
      <c r="C29" s="46"/>
      <c r="D29" s="46"/>
      <c r="E29" s="46"/>
      <c r="F29" s="55">
        <v>27</v>
      </c>
      <c r="G29" s="56"/>
      <c r="H29" s="57">
        <v>9595137676</v>
      </c>
      <c r="I29" s="72"/>
      <c r="J29" s="57" t="s">
        <v>644</v>
      </c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53"/>
      <c r="X29" s="53"/>
      <c r="Y29" s="53"/>
      <c r="Z29" s="53"/>
      <c r="AA29" s="53"/>
      <c r="AB29" s="53"/>
      <c r="AC29" s="53"/>
      <c r="AD29" s="53"/>
      <c r="AE29" s="53"/>
      <c r="AF29" s="53"/>
    </row>
    <row r="30" spans="1:32" ht="19.5" customHeight="1" x14ac:dyDescent="0.25">
      <c r="A30" s="46"/>
      <c r="B30" s="46"/>
      <c r="C30" s="46"/>
      <c r="D30" s="46"/>
      <c r="E30" s="46"/>
      <c r="F30" s="55">
        <v>28</v>
      </c>
      <c r="G30" s="56"/>
      <c r="H30" s="65"/>
      <c r="I30" s="72"/>
      <c r="J30" s="57" t="s">
        <v>645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32" ht="19.5" customHeight="1" x14ac:dyDescent="0.25">
      <c r="A31" s="46"/>
      <c r="B31" s="46"/>
      <c r="C31" s="46"/>
      <c r="D31" s="46"/>
      <c r="E31" s="46"/>
      <c r="F31" s="55">
        <v>29</v>
      </c>
      <c r="G31" s="56"/>
      <c r="H31" s="57">
        <v>9175290269</v>
      </c>
      <c r="I31" s="72"/>
      <c r="J31" s="57" t="s">
        <v>646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 spans="1:32" ht="19.5" customHeight="1" x14ac:dyDescent="0.25">
      <c r="A32" s="46"/>
      <c r="B32" s="46"/>
      <c r="C32" s="46"/>
      <c r="D32" s="46"/>
      <c r="E32" s="46"/>
      <c r="F32" s="55">
        <v>30</v>
      </c>
      <c r="G32" s="56"/>
      <c r="H32" s="65"/>
      <c r="I32" s="72"/>
      <c r="J32" s="57" t="s">
        <v>647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 spans="1:32" ht="19.5" customHeight="1" x14ac:dyDescent="0.25">
      <c r="A33" s="46"/>
      <c r="B33" s="46"/>
      <c r="C33" s="46"/>
      <c r="D33" s="46"/>
      <c r="E33" s="46"/>
      <c r="F33" s="55">
        <v>31</v>
      </c>
      <c r="G33" s="55" t="s">
        <v>648</v>
      </c>
      <c r="H33" s="57">
        <v>7066082291</v>
      </c>
      <c r="I33" s="72"/>
      <c r="J33" s="66" t="s">
        <v>649</v>
      </c>
      <c r="K33" s="54" t="s">
        <v>20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53"/>
      <c r="X33" s="53"/>
      <c r="Y33" s="53"/>
      <c r="Z33" s="53"/>
      <c r="AA33" s="53"/>
      <c r="AB33" s="53"/>
      <c r="AC33" s="53"/>
      <c r="AD33" s="53"/>
      <c r="AE33" s="53"/>
      <c r="AF33" s="53"/>
    </row>
    <row r="34" spans="1:32" ht="19.5" customHeight="1" x14ac:dyDescent="0.25">
      <c r="A34" s="46"/>
      <c r="B34" s="46"/>
      <c r="C34" s="46"/>
      <c r="D34" s="46"/>
      <c r="E34" s="46"/>
      <c r="F34" s="55">
        <v>32</v>
      </c>
      <c r="G34" s="56"/>
      <c r="H34" s="57">
        <v>9923906782</v>
      </c>
      <c r="I34" s="72"/>
      <c r="J34" s="57" t="s">
        <v>650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 spans="1:32" ht="19.5" customHeight="1" x14ac:dyDescent="0.25">
      <c r="A35" s="46"/>
      <c r="B35" s="46"/>
      <c r="C35" s="46"/>
      <c r="D35" s="46"/>
      <c r="E35" s="46"/>
      <c r="F35" s="55">
        <v>33</v>
      </c>
      <c r="G35" s="56"/>
      <c r="H35" s="57">
        <v>8624929595</v>
      </c>
      <c r="I35" s="72"/>
      <c r="J35" s="59" t="s">
        <v>651</v>
      </c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 spans="1:32" ht="19.5" customHeight="1" x14ac:dyDescent="0.25">
      <c r="A36" s="46"/>
      <c r="B36" s="46"/>
      <c r="C36" s="46"/>
      <c r="D36" s="46"/>
      <c r="E36" s="46"/>
      <c r="F36" s="55">
        <v>34</v>
      </c>
      <c r="G36" s="56"/>
      <c r="H36" s="57">
        <v>7559268990</v>
      </c>
      <c r="I36" s="72"/>
      <c r="J36" s="71" t="s">
        <v>652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 spans="1:32" ht="19.5" customHeight="1" x14ac:dyDescent="0.25">
      <c r="A37" s="46"/>
      <c r="B37" s="46"/>
      <c r="C37" s="46"/>
      <c r="D37" s="46"/>
      <c r="E37" s="46"/>
      <c r="F37" s="55">
        <v>35</v>
      </c>
      <c r="G37" s="56"/>
      <c r="H37" s="57">
        <v>7972830923</v>
      </c>
      <c r="I37" s="72"/>
      <c r="J37" s="64" t="s">
        <v>653</v>
      </c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 spans="1:32" ht="19.5" customHeight="1" x14ac:dyDescent="0.25">
      <c r="A38" s="46"/>
      <c r="B38" s="46"/>
      <c r="C38" s="46"/>
      <c r="D38" s="46"/>
      <c r="E38" s="46"/>
      <c r="F38" s="55">
        <v>36</v>
      </c>
      <c r="G38" s="56"/>
      <c r="H38" s="57">
        <v>9175238950</v>
      </c>
      <c r="I38" s="72"/>
      <c r="J38" s="57" t="s">
        <v>654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 spans="1:32" ht="19.5" customHeight="1" x14ac:dyDescent="0.25">
      <c r="A39" s="46"/>
      <c r="B39" s="46"/>
      <c r="C39" s="46"/>
      <c r="D39" s="46"/>
      <c r="E39" s="46"/>
      <c r="F39" s="55">
        <v>37</v>
      </c>
      <c r="G39" s="56"/>
      <c r="H39" s="57">
        <v>9604244951</v>
      </c>
      <c r="I39" s="72"/>
      <c r="J39" s="66" t="s">
        <v>655</v>
      </c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 spans="1:32" ht="19.5" customHeight="1" x14ac:dyDescent="0.25">
      <c r="A40" s="46"/>
      <c r="B40" s="46"/>
      <c r="C40" s="46"/>
      <c r="D40" s="46"/>
      <c r="E40" s="46"/>
      <c r="F40" s="55">
        <v>38</v>
      </c>
      <c r="G40" s="56"/>
      <c r="H40" s="57">
        <v>9921957471</v>
      </c>
      <c r="I40" s="72"/>
      <c r="J40" s="57" t="s">
        <v>656</v>
      </c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53"/>
      <c r="X40" s="53"/>
      <c r="Y40" s="53"/>
      <c r="Z40" s="53"/>
      <c r="AA40" s="53"/>
      <c r="AB40" s="53"/>
      <c r="AC40" s="53"/>
      <c r="AD40" s="53"/>
      <c r="AE40" s="53"/>
      <c r="AF40" s="53"/>
    </row>
    <row r="41" spans="1:32" ht="19.5" customHeight="1" x14ac:dyDescent="0.25">
      <c r="A41" s="46"/>
      <c r="B41" s="46"/>
      <c r="C41" s="46"/>
      <c r="D41" s="46"/>
      <c r="E41" s="46"/>
      <c r="F41" s="55">
        <v>39</v>
      </c>
      <c r="G41" s="55" t="s">
        <v>657</v>
      </c>
      <c r="H41" s="57">
        <v>9673171804</v>
      </c>
      <c r="I41" s="72"/>
      <c r="J41" s="64" t="s">
        <v>658</v>
      </c>
      <c r="K41" s="54" t="s">
        <v>20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 spans="1:32" ht="19.5" customHeight="1" x14ac:dyDescent="0.25">
      <c r="A42" s="46"/>
      <c r="B42" s="46"/>
      <c r="C42" s="46"/>
      <c r="D42" s="46"/>
      <c r="E42" s="46"/>
      <c r="F42" s="55">
        <v>40</v>
      </c>
      <c r="G42" s="55" t="s">
        <v>659</v>
      </c>
      <c r="H42" s="57">
        <v>9714965317</v>
      </c>
      <c r="I42" s="72"/>
      <c r="J42" s="64" t="s">
        <v>660</v>
      </c>
      <c r="K42" s="54" t="s">
        <v>20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53"/>
      <c r="X42" s="53"/>
      <c r="Y42" s="53"/>
      <c r="Z42" s="53"/>
      <c r="AA42" s="53"/>
      <c r="AB42" s="53"/>
      <c r="AC42" s="53"/>
      <c r="AD42" s="53"/>
      <c r="AE42" s="53"/>
      <c r="AF42" s="53"/>
    </row>
    <row r="43" spans="1:32" ht="19.5" customHeight="1" x14ac:dyDescent="0.25">
      <c r="A43" s="46"/>
      <c r="B43" s="46"/>
      <c r="C43" s="46"/>
      <c r="D43" s="46"/>
      <c r="E43" s="46"/>
      <c r="F43" s="55">
        <v>41</v>
      </c>
      <c r="G43" s="56"/>
      <c r="H43" s="57">
        <v>8007180769</v>
      </c>
      <c r="I43" s="72"/>
      <c r="J43" s="57" t="s">
        <v>661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ht="19.5" customHeight="1" x14ac:dyDescent="0.25">
      <c r="A44" s="46"/>
      <c r="B44" s="46"/>
      <c r="C44" s="46"/>
      <c r="D44" s="46"/>
      <c r="E44" s="46"/>
      <c r="F44" s="55">
        <v>42</v>
      </c>
      <c r="G44" s="56"/>
      <c r="H44" s="57">
        <v>8805194669</v>
      </c>
      <c r="I44" s="72"/>
      <c r="J44" s="57" t="s">
        <v>662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ht="19.5" customHeight="1" x14ac:dyDescent="0.25">
      <c r="A45" s="46"/>
      <c r="B45" s="46"/>
      <c r="C45" s="46"/>
      <c r="D45" s="46"/>
      <c r="E45" s="46"/>
      <c r="F45" s="55">
        <v>43</v>
      </c>
      <c r="G45" s="56"/>
      <c r="H45" s="57">
        <v>8600252513</v>
      </c>
      <c r="I45" s="72"/>
      <c r="J45" s="57" t="s">
        <v>663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ht="19.5" customHeight="1" x14ac:dyDescent="0.25">
      <c r="A46" s="46"/>
      <c r="B46" s="46"/>
      <c r="C46" s="46"/>
      <c r="D46" s="46"/>
      <c r="E46" s="46"/>
      <c r="F46" s="55">
        <v>44</v>
      </c>
      <c r="G46" s="56"/>
      <c r="H46" s="57">
        <v>8788022055</v>
      </c>
      <c r="I46" s="72"/>
      <c r="J46" s="64" t="s">
        <v>664</v>
      </c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9.5" customHeight="1" x14ac:dyDescent="0.25">
      <c r="A47" s="46"/>
      <c r="B47" s="46"/>
      <c r="C47" s="46"/>
      <c r="D47" s="46"/>
      <c r="E47" s="46"/>
      <c r="F47" s="55">
        <v>45</v>
      </c>
      <c r="G47" s="56"/>
      <c r="H47" s="57">
        <v>9767034678</v>
      </c>
      <c r="I47" s="72"/>
      <c r="J47" s="59" t="s">
        <v>665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9.5" customHeight="1" x14ac:dyDescent="0.25">
      <c r="A48" s="46"/>
      <c r="B48" s="46"/>
      <c r="C48" s="46"/>
      <c r="D48" s="46"/>
      <c r="E48" s="46"/>
      <c r="F48" s="55">
        <v>46</v>
      </c>
      <c r="G48" s="55" t="s">
        <v>666</v>
      </c>
      <c r="H48" s="57">
        <v>8855097127</v>
      </c>
      <c r="I48" s="72"/>
      <c r="J48" s="73" t="s">
        <v>667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9.5" customHeight="1" x14ac:dyDescent="0.25">
      <c r="A49" s="46"/>
      <c r="B49" s="46"/>
      <c r="C49" s="46"/>
      <c r="D49" s="46"/>
      <c r="E49" s="46"/>
      <c r="F49" s="55">
        <v>47</v>
      </c>
      <c r="G49" s="56"/>
      <c r="H49" s="57">
        <v>8888430042</v>
      </c>
      <c r="I49" s="72"/>
      <c r="J49" s="57" t="s">
        <v>668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19.5" customHeight="1" x14ac:dyDescent="0.25">
      <c r="A50" s="46"/>
      <c r="B50" s="46"/>
      <c r="C50" s="46"/>
      <c r="D50" s="46"/>
      <c r="E50" s="46"/>
      <c r="F50" s="55">
        <v>48</v>
      </c>
      <c r="G50" s="55" t="s">
        <v>669</v>
      </c>
      <c r="H50" s="57">
        <v>8446348484</v>
      </c>
      <c r="I50" s="72"/>
      <c r="J50" s="64" t="s">
        <v>670</v>
      </c>
      <c r="K50" s="54" t="s">
        <v>671</v>
      </c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ht="19.5" customHeight="1" x14ac:dyDescent="0.25">
      <c r="A51" s="46"/>
      <c r="B51" s="46"/>
      <c r="C51" s="46"/>
      <c r="D51" s="46"/>
      <c r="E51" s="46"/>
      <c r="F51" s="55">
        <v>49</v>
      </c>
      <c r="G51" s="56"/>
      <c r="H51" s="57">
        <v>9158669009</v>
      </c>
      <c r="I51" s="72"/>
      <c r="J51" s="64" t="s">
        <v>672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ht="19.5" customHeight="1" x14ac:dyDescent="0.25">
      <c r="A52" s="46"/>
      <c r="B52" s="46"/>
      <c r="C52" s="46"/>
      <c r="D52" s="46"/>
      <c r="E52" s="46"/>
      <c r="F52" s="55">
        <v>50</v>
      </c>
      <c r="G52" s="56"/>
      <c r="H52" s="65"/>
      <c r="I52" s="72"/>
      <c r="J52" s="73" t="s">
        <v>673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ht="19.5" customHeight="1" x14ac:dyDescent="0.25">
      <c r="A53" s="46"/>
      <c r="B53" s="46"/>
      <c r="C53" s="46"/>
      <c r="D53" s="46"/>
      <c r="E53" s="46"/>
      <c r="F53" s="55">
        <v>51</v>
      </c>
      <c r="G53" s="55" t="s">
        <v>674</v>
      </c>
      <c r="H53" s="57">
        <v>8421661262</v>
      </c>
      <c r="I53" s="72"/>
      <c r="J53" s="64" t="s">
        <v>675</v>
      </c>
      <c r="K53" s="54" t="s">
        <v>20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ht="19.5" customHeight="1" x14ac:dyDescent="0.25">
      <c r="A54" s="46"/>
      <c r="B54" s="46"/>
      <c r="C54" s="46"/>
      <c r="D54" s="46"/>
      <c r="E54" s="46"/>
      <c r="F54" s="55">
        <v>52</v>
      </c>
      <c r="G54" s="56"/>
      <c r="H54" s="57">
        <v>8007764848</v>
      </c>
      <c r="I54" s="72"/>
      <c r="J54" s="64" t="s">
        <v>676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ht="19.5" customHeight="1" x14ac:dyDescent="0.25">
      <c r="A55" s="46"/>
      <c r="B55" s="46"/>
      <c r="C55" s="46"/>
      <c r="D55" s="46"/>
      <c r="E55" s="46"/>
      <c r="F55" s="55">
        <v>53</v>
      </c>
      <c r="G55" s="56"/>
      <c r="H55" s="57">
        <v>7620691285</v>
      </c>
      <c r="I55" s="72"/>
      <c r="J55" s="64" t="s">
        <v>677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ht="19.5" customHeight="1" x14ac:dyDescent="0.25">
      <c r="A56" s="46"/>
      <c r="B56" s="46"/>
      <c r="C56" s="46"/>
      <c r="D56" s="46"/>
      <c r="E56" s="46"/>
      <c r="F56" s="55">
        <v>54</v>
      </c>
      <c r="G56" s="56"/>
      <c r="H56" s="57">
        <v>9850113125</v>
      </c>
      <c r="I56" s="72"/>
      <c r="J56" s="64" t="s">
        <v>678</v>
      </c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ht="19.5" customHeight="1" x14ac:dyDescent="0.25">
      <c r="A57" s="46"/>
      <c r="B57" s="46"/>
      <c r="C57" s="46"/>
      <c r="D57" s="46"/>
      <c r="E57" s="46"/>
      <c r="F57" s="55">
        <v>55</v>
      </c>
      <c r="G57" s="56"/>
      <c r="H57" s="57">
        <v>8805194669</v>
      </c>
      <c r="I57" s="72"/>
      <c r="J57" s="57" t="s">
        <v>679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ht="19.5" customHeight="1" x14ac:dyDescent="0.25">
      <c r="A58" s="53"/>
      <c r="B58" s="53"/>
      <c r="C58" s="53"/>
      <c r="D58" s="53"/>
      <c r="E58" s="53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ht="19.5" customHeight="1" x14ac:dyDescent="0.25">
      <c r="A59" s="53"/>
      <c r="B59" s="53"/>
      <c r="C59" s="53"/>
      <c r="D59" s="53"/>
      <c r="E59" s="53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ht="19.5" customHeight="1" x14ac:dyDescent="0.25">
      <c r="A60" s="53"/>
      <c r="B60" s="53"/>
      <c r="C60" s="53"/>
      <c r="D60" s="53"/>
      <c r="E60" s="53"/>
      <c r="F60" s="48"/>
      <c r="G60" s="48"/>
      <c r="H60" s="48"/>
      <c r="I60" s="48"/>
      <c r="J60" s="54">
        <v>21</v>
      </c>
      <c r="K60" s="48"/>
      <c r="L60" s="48"/>
      <c r="M60" s="48"/>
      <c r="N60" s="48"/>
      <c r="O60" s="48"/>
      <c r="P60" s="54">
        <v>4</v>
      </c>
      <c r="Q60" s="48"/>
      <c r="R60" s="48"/>
      <c r="S60" s="48"/>
      <c r="T60" s="48"/>
      <c r="U60" s="48"/>
      <c r="V60" s="54">
        <v>3</v>
      </c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ht="19.5" customHeight="1" x14ac:dyDescent="0.25">
      <c r="A61" s="53"/>
      <c r="B61" s="53"/>
      <c r="C61" s="53"/>
      <c r="D61" s="53"/>
      <c r="E61" s="53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ht="19.5" customHeight="1" x14ac:dyDescent="0.25">
      <c r="A62" s="53"/>
      <c r="B62" s="53"/>
      <c r="C62" s="53"/>
      <c r="D62" s="53"/>
      <c r="E62" s="53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ht="19.5" customHeight="1" x14ac:dyDescent="0.25">
      <c r="A63" s="53"/>
      <c r="B63" s="53"/>
      <c r="C63" s="53"/>
      <c r="D63" s="53"/>
      <c r="E63" s="53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ht="19.5" customHeight="1" x14ac:dyDescent="0.25">
      <c r="A64" s="53"/>
      <c r="B64" s="53"/>
      <c r="C64" s="53"/>
      <c r="D64" s="53"/>
      <c r="E64" s="53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ht="19.5" customHeight="1" x14ac:dyDescent="0.25">
      <c r="A65" s="53"/>
      <c r="B65" s="53"/>
      <c r="C65" s="53"/>
      <c r="D65" s="53"/>
      <c r="E65" s="53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ht="19.5" customHeight="1" x14ac:dyDescent="0.25">
      <c r="A66" s="53"/>
      <c r="B66" s="53"/>
      <c r="C66" s="53"/>
      <c r="D66" s="53"/>
      <c r="E66" s="53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ht="19.5" customHeight="1" x14ac:dyDescent="0.25">
      <c r="A67" s="53"/>
      <c r="B67" s="53"/>
      <c r="C67" s="53"/>
      <c r="D67" s="53"/>
      <c r="E67" s="53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ht="19.5" customHeight="1" x14ac:dyDescent="0.25">
      <c r="A68" s="53"/>
      <c r="B68" s="53"/>
      <c r="C68" s="53"/>
      <c r="D68" s="53"/>
      <c r="E68" s="53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ht="19.5" customHeight="1" x14ac:dyDescent="0.25">
      <c r="A69" s="53"/>
      <c r="B69" s="53"/>
      <c r="C69" s="53"/>
      <c r="D69" s="53"/>
      <c r="E69" s="53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5" customHeight="1" x14ac:dyDescent="0.25">
      <c r="A70" s="53"/>
      <c r="B70" s="53"/>
      <c r="C70" s="53"/>
      <c r="D70" s="53"/>
      <c r="E70" s="53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19.5" customHeight="1" x14ac:dyDescent="0.25">
      <c r="A71" s="53"/>
      <c r="B71" s="53"/>
      <c r="C71" s="53"/>
      <c r="D71" s="53"/>
      <c r="E71" s="53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ht="19.5" customHeight="1" x14ac:dyDescent="0.25">
      <c r="A72" s="53"/>
      <c r="B72" s="53"/>
      <c r="C72" s="53"/>
      <c r="D72" s="53"/>
      <c r="E72" s="53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ht="19.5" customHeight="1" x14ac:dyDescent="0.25">
      <c r="A73" s="53"/>
      <c r="B73" s="53"/>
      <c r="C73" s="53"/>
      <c r="D73" s="53"/>
      <c r="E73" s="53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ht="19.5" customHeight="1" x14ac:dyDescent="0.25">
      <c r="A74" s="53"/>
      <c r="B74" s="53"/>
      <c r="C74" s="53"/>
      <c r="D74" s="53"/>
      <c r="E74" s="53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19.5" customHeight="1" x14ac:dyDescent="0.25">
      <c r="A75" s="53"/>
      <c r="B75" s="53"/>
      <c r="C75" s="53"/>
      <c r="D75" s="53"/>
      <c r="E75" s="53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9.5" customHeight="1" x14ac:dyDescent="0.25">
      <c r="A76" s="53"/>
      <c r="B76" s="53"/>
      <c r="C76" s="53"/>
      <c r="D76" s="53"/>
      <c r="E76" s="53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ht="19.5" customHeight="1" x14ac:dyDescent="0.25">
      <c r="A77" s="53"/>
      <c r="B77" s="53"/>
      <c r="C77" s="53"/>
      <c r="D77" s="53"/>
      <c r="E77" s="53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ht="19.5" customHeight="1" x14ac:dyDescent="0.25">
      <c r="A78" s="53"/>
      <c r="B78" s="53"/>
      <c r="C78" s="53"/>
      <c r="D78" s="53"/>
      <c r="E78" s="53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ht="19.5" customHeight="1" x14ac:dyDescent="0.25">
      <c r="A79" s="53"/>
      <c r="B79" s="53"/>
      <c r="C79" s="53"/>
      <c r="D79" s="53"/>
      <c r="E79" s="53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19.5" customHeight="1" x14ac:dyDescent="0.25">
      <c r="A80" s="53"/>
      <c r="B80" s="53"/>
      <c r="C80" s="53"/>
      <c r="D80" s="53"/>
      <c r="E80" s="53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ht="19.5" customHeight="1" x14ac:dyDescent="0.25">
      <c r="A81" s="53"/>
      <c r="B81" s="53"/>
      <c r="C81" s="53"/>
      <c r="D81" s="53"/>
      <c r="E81" s="53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ht="19.5" customHeight="1" x14ac:dyDescent="0.25">
      <c r="A82" s="53"/>
      <c r="B82" s="53"/>
      <c r="C82" s="53"/>
      <c r="D82" s="53"/>
      <c r="E82" s="53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ht="19.5" customHeight="1" x14ac:dyDescent="0.25">
      <c r="A83" s="53"/>
      <c r="B83" s="53"/>
      <c r="C83" s="53"/>
      <c r="D83" s="53"/>
      <c r="E83" s="53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ht="19.5" customHeight="1" x14ac:dyDescent="0.25">
      <c r="A84" s="53"/>
      <c r="B84" s="53"/>
      <c r="C84" s="53"/>
      <c r="D84" s="53"/>
      <c r="E84" s="53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ht="19.5" customHeight="1" x14ac:dyDescent="0.25">
      <c r="A85" s="53"/>
      <c r="B85" s="53"/>
      <c r="C85" s="53"/>
      <c r="D85" s="53"/>
      <c r="E85" s="53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ht="19.5" customHeight="1" x14ac:dyDescent="0.25">
      <c r="A86" s="53"/>
      <c r="B86" s="53"/>
      <c r="C86" s="53"/>
      <c r="D86" s="53"/>
      <c r="E86" s="53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9.5" customHeight="1" x14ac:dyDescent="0.25">
      <c r="A87" s="53"/>
      <c r="B87" s="53"/>
      <c r="C87" s="53"/>
      <c r="D87" s="53"/>
      <c r="E87" s="53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ht="19.5" customHeight="1" x14ac:dyDescent="0.25">
      <c r="A88" s="53"/>
      <c r="B88" s="53"/>
      <c r="C88" s="53"/>
      <c r="D88" s="53"/>
      <c r="E88" s="53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ht="19.5" customHeight="1" x14ac:dyDescent="0.25">
      <c r="A89" s="53"/>
      <c r="B89" s="53"/>
      <c r="C89" s="53"/>
      <c r="D89" s="53"/>
      <c r="E89" s="53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ht="19.5" customHeight="1" x14ac:dyDescent="0.25">
      <c r="A90" s="53"/>
      <c r="B90" s="53"/>
      <c r="C90" s="53"/>
      <c r="D90" s="53"/>
      <c r="E90" s="53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ht="19.5" customHeight="1" x14ac:dyDescent="0.25">
      <c r="A91" s="53"/>
      <c r="B91" s="53"/>
      <c r="C91" s="53"/>
      <c r="D91" s="53"/>
      <c r="E91" s="53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ht="19.5" customHeight="1" x14ac:dyDescent="0.25">
      <c r="A92" s="53"/>
      <c r="B92" s="53"/>
      <c r="C92" s="53"/>
      <c r="D92" s="53"/>
      <c r="E92" s="53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ht="19.5" customHeight="1" x14ac:dyDescent="0.25">
      <c r="A93" s="53"/>
      <c r="B93" s="53"/>
      <c r="C93" s="53"/>
      <c r="D93" s="53"/>
      <c r="E93" s="53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ht="19.5" customHeight="1" x14ac:dyDescent="0.25">
      <c r="A94" s="53"/>
      <c r="B94" s="53"/>
      <c r="C94" s="53"/>
      <c r="D94" s="53"/>
      <c r="E94" s="53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ht="19.5" customHeight="1" x14ac:dyDescent="0.25">
      <c r="A95" s="53"/>
      <c r="B95" s="53"/>
      <c r="C95" s="53"/>
      <c r="D95" s="53"/>
      <c r="E95" s="53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ht="19.5" customHeight="1" x14ac:dyDescent="0.25">
      <c r="A96" s="53"/>
      <c r="B96" s="53"/>
      <c r="C96" s="53"/>
      <c r="D96" s="53"/>
      <c r="E96" s="53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ht="19.5" customHeight="1" x14ac:dyDescent="0.25">
      <c r="A97" s="53"/>
      <c r="B97" s="53"/>
      <c r="C97" s="53"/>
      <c r="D97" s="53"/>
      <c r="E97" s="53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ht="19.5" customHeight="1" x14ac:dyDescent="0.25">
      <c r="A98" s="53"/>
      <c r="B98" s="53"/>
      <c r="C98" s="53"/>
      <c r="D98" s="53"/>
      <c r="E98" s="53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ht="19.5" customHeight="1" x14ac:dyDescent="0.25">
      <c r="A99" s="53"/>
      <c r="B99" s="53"/>
      <c r="C99" s="53"/>
      <c r="D99" s="53"/>
      <c r="E99" s="53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9.5" customHeight="1" x14ac:dyDescent="0.25">
      <c r="A100" s="53"/>
      <c r="B100" s="53"/>
      <c r="C100" s="53"/>
      <c r="D100" s="53"/>
      <c r="E100" s="53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ht="19.5" customHeight="1" x14ac:dyDescent="0.25">
      <c r="A101" s="53"/>
      <c r="B101" s="53"/>
      <c r="C101" s="53"/>
      <c r="D101" s="53"/>
      <c r="E101" s="53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ht="19.5" customHeight="1" x14ac:dyDescent="0.25">
      <c r="A102" s="53"/>
      <c r="B102" s="53"/>
      <c r="C102" s="53"/>
      <c r="D102" s="53"/>
      <c r="E102" s="53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ht="19.5" customHeight="1" x14ac:dyDescent="0.25">
      <c r="A103" s="53"/>
      <c r="B103" s="53"/>
      <c r="C103" s="53"/>
      <c r="D103" s="53"/>
      <c r="E103" s="53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ht="19.5" customHeight="1" x14ac:dyDescent="0.25">
      <c r="A104" s="53"/>
      <c r="B104" s="53"/>
      <c r="C104" s="53"/>
      <c r="D104" s="53"/>
      <c r="E104" s="53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ht="19.5" customHeight="1" x14ac:dyDescent="0.25">
      <c r="A105" s="53"/>
      <c r="B105" s="53"/>
      <c r="C105" s="53"/>
      <c r="D105" s="53"/>
      <c r="E105" s="53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ht="19.5" customHeight="1" x14ac:dyDescent="0.25">
      <c r="A106" s="53"/>
      <c r="B106" s="53"/>
      <c r="C106" s="53"/>
      <c r="D106" s="53"/>
      <c r="E106" s="53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ht="19.5" customHeight="1" x14ac:dyDescent="0.25">
      <c r="A107" s="53"/>
      <c r="B107" s="53"/>
      <c r="C107" s="53"/>
      <c r="D107" s="53"/>
      <c r="E107" s="53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ht="19.5" customHeight="1" x14ac:dyDescent="0.25">
      <c r="A108" s="53"/>
      <c r="B108" s="53"/>
      <c r="C108" s="53"/>
      <c r="D108" s="53"/>
      <c r="E108" s="53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ht="19.5" customHeight="1" x14ac:dyDescent="0.25">
      <c r="A109" s="53"/>
      <c r="B109" s="53"/>
      <c r="C109" s="53"/>
      <c r="D109" s="53"/>
      <c r="E109" s="53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ht="19.5" customHeight="1" x14ac:dyDescent="0.25">
      <c r="A110" s="53"/>
      <c r="B110" s="53"/>
      <c r="C110" s="53"/>
      <c r="D110" s="53"/>
      <c r="E110" s="53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ht="19.5" customHeight="1" x14ac:dyDescent="0.25">
      <c r="A111" s="53"/>
      <c r="B111" s="53"/>
      <c r="C111" s="53"/>
      <c r="D111" s="53"/>
      <c r="E111" s="53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ht="19.5" customHeight="1" x14ac:dyDescent="0.25">
      <c r="A112" s="53"/>
      <c r="B112" s="53"/>
      <c r="C112" s="53"/>
      <c r="D112" s="53"/>
      <c r="E112" s="53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ht="19.5" customHeight="1" x14ac:dyDescent="0.25">
      <c r="A113" s="53"/>
      <c r="B113" s="53"/>
      <c r="C113" s="53"/>
      <c r="D113" s="53"/>
      <c r="E113" s="53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9.5" customHeight="1" x14ac:dyDescent="0.25">
      <c r="A114" s="53"/>
      <c r="B114" s="53"/>
      <c r="C114" s="53"/>
      <c r="D114" s="53"/>
      <c r="E114" s="53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ht="19.5" customHeight="1" x14ac:dyDescent="0.25">
      <c r="A115" s="53"/>
      <c r="B115" s="53"/>
      <c r="C115" s="53"/>
      <c r="D115" s="53"/>
      <c r="E115" s="53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ht="19.5" customHeight="1" x14ac:dyDescent="0.25">
      <c r="A116" s="53"/>
      <c r="B116" s="53"/>
      <c r="C116" s="53"/>
      <c r="D116" s="53"/>
      <c r="E116" s="53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ht="19.5" customHeight="1" x14ac:dyDescent="0.25">
      <c r="A117" s="53"/>
      <c r="B117" s="53"/>
      <c r="C117" s="53"/>
      <c r="D117" s="53"/>
      <c r="E117" s="53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ht="19.5" customHeight="1" x14ac:dyDescent="0.25">
      <c r="A118" s="53"/>
      <c r="B118" s="53"/>
      <c r="C118" s="53"/>
      <c r="D118" s="53"/>
      <c r="E118" s="53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ht="19.5" customHeight="1" x14ac:dyDescent="0.25">
      <c r="A119" s="53"/>
      <c r="B119" s="53"/>
      <c r="C119" s="53"/>
      <c r="D119" s="53"/>
      <c r="E119" s="53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ht="19.5" customHeight="1" x14ac:dyDescent="0.25">
      <c r="A120" s="53"/>
      <c r="B120" s="53"/>
      <c r="C120" s="53"/>
      <c r="D120" s="53"/>
      <c r="E120" s="53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ht="19.5" customHeight="1" x14ac:dyDescent="0.25">
      <c r="A121" s="53"/>
      <c r="B121" s="53"/>
      <c r="C121" s="53"/>
      <c r="D121" s="53"/>
      <c r="E121" s="53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ht="19.5" customHeight="1" x14ac:dyDescent="0.25">
      <c r="A122" s="53"/>
      <c r="B122" s="53"/>
      <c r="C122" s="53"/>
      <c r="D122" s="53"/>
      <c r="E122" s="53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ht="19.5" customHeight="1" x14ac:dyDescent="0.25">
      <c r="A123" s="53"/>
      <c r="B123" s="53"/>
      <c r="C123" s="53"/>
      <c r="D123" s="53"/>
      <c r="E123" s="53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ht="19.5" customHeight="1" x14ac:dyDescent="0.25">
      <c r="A124" s="53"/>
      <c r="B124" s="53"/>
      <c r="C124" s="53"/>
      <c r="D124" s="53"/>
      <c r="E124" s="53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ht="19.5" customHeight="1" x14ac:dyDescent="0.25">
      <c r="A125" s="53"/>
      <c r="B125" s="53"/>
      <c r="C125" s="53"/>
      <c r="D125" s="53"/>
      <c r="E125" s="53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ht="19.5" customHeight="1" x14ac:dyDescent="0.25">
      <c r="A126" s="53"/>
      <c r="B126" s="53"/>
      <c r="C126" s="53"/>
      <c r="D126" s="53"/>
      <c r="E126" s="53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9.5" customHeight="1" x14ac:dyDescent="0.25">
      <c r="A127" s="53"/>
      <c r="B127" s="53"/>
      <c r="C127" s="53"/>
      <c r="D127" s="53"/>
      <c r="E127" s="53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ht="19.5" customHeight="1" x14ac:dyDescent="0.25">
      <c r="A128" s="53"/>
      <c r="B128" s="53"/>
      <c r="C128" s="53"/>
      <c r="D128" s="53"/>
      <c r="E128" s="53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ht="19.5" customHeight="1" x14ac:dyDescent="0.25">
      <c r="A129" s="53"/>
      <c r="B129" s="53"/>
      <c r="C129" s="53"/>
      <c r="D129" s="53"/>
      <c r="E129" s="53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ht="19.5" customHeight="1" x14ac:dyDescent="0.25">
      <c r="A130" s="53"/>
      <c r="B130" s="53"/>
      <c r="C130" s="53"/>
      <c r="D130" s="53"/>
      <c r="E130" s="53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ht="19.5" customHeight="1" x14ac:dyDescent="0.25">
      <c r="A131" s="53"/>
      <c r="B131" s="53"/>
      <c r="C131" s="53"/>
      <c r="D131" s="53"/>
      <c r="E131" s="53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ht="19.5" customHeight="1" x14ac:dyDescent="0.25">
      <c r="A132" s="53"/>
      <c r="B132" s="53"/>
      <c r="C132" s="53"/>
      <c r="D132" s="53"/>
      <c r="E132" s="53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ht="19.5" customHeight="1" x14ac:dyDescent="0.25">
      <c r="A133" s="53"/>
      <c r="B133" s="53"/>
      <c r="C133" s="53"/>
      <c r="D133" s="53"/>
      <c r="E133" s="53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ht="19.5" customHeight="1" x14ac:dyDescent="0.25">
      <c r="A134" s="53"/>
      <c r="B134" s="53"/>
      <c r="C134" s="53"/>
      <c r="D134" s="53"/>
      <c r="E134" s="53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ht="19.5" customHeight="1" x14ac:dyDescent="0.25">
      <c r="A135" s="53"/>
      <c r="B135" s="53"/>
      <c r="C135" s="53"/>
      <c r="D135" s="53"/>
      <c r="E135" s="53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ht="19.5" customHeight="1" x14ac:dyDescent="0.25">
      <c r="A136" s="53"/>
      <c r="B136" s="53"/>
      <c r="C136" s="53"/>
      <c r="D136" s="53"/>
      <c r="E136" s="53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ht="19.5" customHeight="1" x14ac:dyDescent="0.25">
      <c r="A137" s="53"/>
      <c r="B137" s="53"/>
      <c r="C137" s="53"/>
      <c r="D137" s="53"/>
      <c r="E137" s="53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ht="19.5" customHeight="1" x14ac:dyDescent="0.25">
      <c r="A138" s="53"/>
      <c r="B138" s="53"/>
      <c r="C138" s="53"/>
      <c r="D138" s="53"/>
      <c r="E138" s="53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ht="19.5" customHeight="1" x14ac:dyDescent="0.25">
      <c r="A139" s="53"/>
      <c r="B139" s="53"/>
      <c r="C139" s="53"/>
      <c r="D139" s="53"/>
      <c r="E139" s="53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9.5" customHeight="1" x14ac:dyDescent="0.25">
      <c r="A140" s="53"/>
      <c r="B140" s="53"/>
      <c r="C140" s="53"/>
      <c r="D140" s="53"/>
      <c r="E140" s="53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ht="19.5" customHeight="1" x14ac:dyDescent="0.25">
      <c r="A141" s="53"/>
      <c r="B141" s="53"/>
      <c r="C141" s="53"/>
      <c r="D141" s="53"/>
      <c r="E141" s="53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ht="19.5" customHeight="1" x14ac:dyDescent="0.25">
      <c r="A142" s="53"/>
      <c r="B142" s="53"/>
      <c r="C142" s="53"/>
      <c r="D142" s="53"/>
      <c r="E142" s="53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ht="19.5" customHeight="1" x14ac:dyDescent="0.25">
      <c r="A143" s="53"/>
      <c r="B143" s="53"/>
      <c r="C143" s="53"/>
      <c r="D143" s="53"/>
      <c r="E143" s="53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ht="19.5" customHeight="1" x14ac:dyDescent="0.25">
      <c r="A144" s="53"/>
      <c r="B144" s="53"/>
      <c r="C144" s="53"/>
      <c r="D144" s="53"/>
      <c r="E144" s="53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ht="19.5" customHeight="1" x14ac:dyDescent="0.25">
      <c r="A145" s="53"/>
      <c r="B145" s="53"/>
      <c r="C145" s="53"/>
      <c r="D145" s="53"/>
      <c r="E145" s="53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ht="19.5" customHeight="1" x14ac:dyDescent="0.25">
      <c r="A146" s="53"/>
      <c r="B146" s="53"/>
      <c r="C146" s="53"/>
      <c r="D146" s="53"/>
      <c r="E146" s="53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ht="19.5" customHeight="1" x14ac:dyDescent="0.25">
      <c r="A147" s="53"/>
      <c r="B147" s="53"/>
      <c r="C147" s="53"/>
      <c r="D147" s="53"/>
      <c r="E147" s="53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ht="19.5" customHeight="1" x14ac:dyDescent="0.25">
      <c r="A148" s="53"/>
      <c r="B148" s="53"/>
      <c r="C148" s="53"/>
      <c r="D148" s="53"/>
      <c r="E148" s="53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ht="19.5" customHeight="1" x14ac:dyDescent="0.25">
      <c r="A149" s="53"/>
      <c r="B149" s="53"/>
      <c r="C149" s="53"/>
      <c r="D149" s="53"/>
      <c r="E149" s="53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ht="19.5" customHeight="1" x14ac:dyDescent="0.25">
      <c r="A150" s="53"/>
      <c r="B150" s="53"/>
      <c r="C150" s="53"/>
      <c r="D150" s="53"/>
      <c r="E150" s="53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ht="19.5" customHeight="1" x14ac:dyDescent="0.25">
      <c r="A151" s="53"/>
      <c r="B151" s="53"/>
      <c r="C151" s="53"/>
      <c r="D151" s="53"/>
      <c r="E151" s="53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ht="19.5" customHeight="1" x14ac:dyDescent="0.25">
      <c r="A152" s="53"/>
      <c r="B152" s="53"/>
      <c r="C152" s="53"/>
      <c r="D152" s="53"/>
      <c r="E152" s="53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ht="19.5" customHeight="1" x14ac:dyDescent="0.25">
      <c r="A153" s="53"/>
      <c r="B153" s="53"/>
      <c r="C153" s="53"/>
      <c r="D153" s="53"/>
      <c r="E153" s="53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ht="19.5" customHeight="1" x14ac:dyDescent="0.25">
      <c r="A154" s="53"/>
      <c r="B154" s="53"/>
      <c r="C154" s="53"/>
      <c r="D154" s="53"/>
      <c r="E154" s="53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ht="19.5" customHeight="1" x14ac:dyDescent="0.25">
      <c r="A155" s="53"/>
      <c r="B155" s="53"/>
      <c r="C155" s="53"/>
      <c r="D155" s="53"/>
      <c r="E155" s="53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ht="19.5" customHeight="1" x14ac:dyDescent="0.25">
      <c r="A156" s="53"/>
      <c r="B156" s="53"/>
      <c r="C156" s="53"/>
      <c r="D156" s="53"/>
      <c r="E156" s="53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ht="19.5" customHeight="1" x14ac:dyDescent="0.25">
      <c r="A157" s="53"/>
      <c r="B157" s="53"/>
      <c r="C157" s="53"/>
      <c r="D157" s="53"/>
      <c r="E157" s="53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ht="19.5" customHeight="1" x14ac:dyDescent="0.25">
      <c r="A158" s="53"/>
      <c r="B158" s="53"/>
      <c r="C158" s="53"/>
      <c r="D158" s="53"/>
      <c r="E158" s="53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ht="19.5" customHeight="1" x14ac:dyDescent="0.25">
      <c r="A159" s="53"/>
      <c r="B159" s="53"/>
      <c r="C159" s="53"/>
      <c r="D159" s="53"/>
      <c r="E159" s="53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ht="19.5" customHeight="1" x14ac:dyDescent="0.25">
      <c r="A160" s="53"/>
      <c r="B160" s="53"/>
      <c r="C160" s="53"/>
      <c r="D160" s="53"/>
      <c r="E160" s="53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ht="19.5" customHeight="1" x14ac:dyDescent="0.25">
      <c r="A161" s="53"/>
      <c r="B161" s="53"/>
      <c r="C161" s="53"/>
      <c r="D161" s="53"/>
      <c r="E161" s="53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ht="19.5" customHeight="1" x14ac:dyDescent="0.25">
      <c r="A162" s="53"/>
      <c r="B162" s="53"/>
      <c r="C162" s="53"/>
      <c r="D162" s="53"/>
      <c r="E162" s="53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ht="19.5" customHeight="1" x14ac:dyDescent="0.25">
      <c r="A163" s="53"/>
      <c r="B163" s="53"/>
      <c r="C163" s="53"/>
      <c r="D163" s="53"/>
      <c r="E163" s="53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ht="19.5" customHeight="1" x14ac:dyDescent="0.25">
      <c r="A164" s="53"/>
      <c r="B164" s="53"/>
      <c r="C164" s="53"/>
      <c r="D164" s="53"/>
      <c r="E164" s="53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ht="19.5" customHeight="1" x14ac:dyDescent="0.25">
      <c r="A165" s="53"/>
      <c r="B165" s="53"/>
      <c r="C165" s="53"/>
      <c r="D165" s="53"/>
      <c r="E165" s="53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ht="19.5" customHeight="1" x14ac:dyDescent="0.25">
      <c r="A166" s="53"/>
      <c r="B166" s="53"/>
      <c r="C166" s="53"/>
      <c r="D166" s="53"/>
      <c r="E166" s="53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ht="19.5" customHeight="1" x14ac:dyDescent="0.25">
      <c r="A167" s="53"/>
      <c r="B167" s="53"/>
      <c r="C167" s="53"/>
      <c r="D167" s="53"/>
      <c r="E167" s="53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ht="19.5" customHeight="1" x14ac:dyDescent="0.25">
      <c r="A168" s="53"/>
      <c r="B168" s="53"/>
      <c r="C168" s="53"/>
      <c r="D168" s="53"/>
      <c r="E168" s="53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ht="19.5" customHeight="1" x14ac:dyDescent="0.25">
      <c r="A169" s="53"/>
      <c r="B169" s="53"/>
      <c r="C169" s="53"/>
      <c r="D169" s="53"/>
      <c r="E169" s="53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ht="19.5" customHeight="1" x14ac:dyDescent="0.25">
      <c r="A170" s="53"/>
      <c r="B170" s="53"/>
      <c r="C170" s="53"/>
      <c r="D170" s="53"/>
      <c r="E170" s="53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ht="19.5" customHeight="1" x14ac:dyDescent="0.25">
      <c r="A171" s="53"/>
      <c r="B171" s="53"/>
      <c r="C171" s="53"/>
      <c r="D171" s="53"/>
      <c r="E171" s="53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ht="19.5" customHeight="1" x14ac:dyDescent="0.25">
      <c r="A172" s="53"/>
      <c r="B172" s="53"/>
      <c r="C172" s="53"/>
      <c r="D172" s="53"/>
      <c r="E172" s="53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ht="19.5" customHeight="1" x14ac:dyDescent="0.25">
      <c r="A173" s="53"/>
      <c r="B173" s="53"/>
      <c r="C173" s="53"/>
      <c r="D173" s="53"/>
      <c r="E173" s="53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ht="19.5" customHeight="1" x14ac:dyDescent="0.25">
      <c r="A174" s="53"/>
      <c r="B174" s="53"/>
      <c r="C174" s="53"/>
      <c r="D174" s="53"/>
      <c r="E174" s="53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ht="19.5" customHeight="1" x14ac:dyDescent="0.25">
      <c r="A175" s="53"/>
      <c r="B175" s="53"/>
      <c r="C175" s="53"/>
      <c r="D175" s="53"/>
      <c r="E175" s="53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ht="19.5" customHeight="1" x14ac:dyDescent="0.25">
      <c r="A176" s="53"/>
      <c r="B176" s="53"/>
      <c r="C176" s="53"/>
      <c r="D176" s="53"/>
      <c r="E176" s="53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ht="19.5" customHeight="1" x14ac:dyDescent="0.25">
      <c r="A177" s="53"/>
      <c r="B177" s="53"/>
      <c r="C177" s="53"/>
      <c r="D177" s="53"/>
      <c r="E177" s="53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ht="19.5" customHeight="1" x14ac:dyDescent="0.25">
      <c r="A178" s="53"/>
      <c r="B178" s="53"/>
      <c r="C178" s="53"/>
      <c r="D178" s="53"/>
      <c r="E178" s="53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ht="19.5" customHeight="1" x14ac:dyDescent="0.25">
      <c r="A179" s="53"/>
      <c r="B179" s="53"/>
      <c r="C179" s="53"/>
      <c r="D179" s="53"/>
      <c r="E179" s="53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ht="19.5" customHeight="1" x14ac:dyDescent="0.25">
      <c r="A180" s="53"/>
      <c r="B180" s="53"/>
      <c r="C180" s="53"/>
      <c r="D180" s="53"/>
      <c r="E180" s="53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ht="19.5" customHeight="1" x14ac:dyDescent="0.25">
      <c r="A181" s="53"/>
      <c r="B181" s="53"/>
      <c r="C181" s="53"/>
      <c r="D181" s="53"/>
      <c r="E181" s="53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ht="19.5" customHeight="1" x14ac:dyDescent="0.25">
      <c r="A182" s="53"/>
      <c r="B182" s="53"/>
      <c r="C182" s="53"/>
      <c r="D182" s="53"/>
      <c r="E182" s="53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ht="19.5" customHeight="1" x14ac:dyDescent="0.25">
      <c r="A183" s="53"/>
      <c r="B183" s="53"/>
      <c r="C183" s="53"/>
      <c r="D183" s="53"/>
      <c r="E183" s="53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ht="19.5" customHeight="1" x14ac:dyDescent="0.25">
      <c r="A184" s="53"/>
      <c r="B184" s="53"/>
      <c r="C184" s="53"/>
      <c r="D184" s="53"/>
      <c r="E184" s="53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ht="19.5" customHeight="1" x14ac:dyDescent="0.25">
      <c r="A185" s="53"/>
      <c r="B185" s="53"/>
      <c r="C185" s="53"/>
      <c r="D185" s="53"/>
      <c r="E185" s="53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ht="19.5" customHeight="1" x14ac:dyDescent="0.25">
      <c r="A186" s="53"/>
      <c r="B186" s="53"/>
      <c r="C186" s="53"/>
      <c r="D186" s="53"/>
      <c r="E186" s="53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ht="19.5" customHeight="1" x14ac:dyDescent="0.25">
      <c r="A187" s="53"/>
      <c r="B187" s="53"/>
      <c r="C187" s="53"/>
      <c r="D187" s="53"/>
      <c r="E187" s="53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ht="19.5" customHeight="1" x14ac:dyDescent="0.25">
      <c r="A188" s="53"/>
      <c r="B188" s="53"/>
      <c r="C188" s="53"/>
      <c r="D188" s="53"/>
      <c r="E188" s="53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ht="19.5" customHeight="1" x14ac:dyDescent="0.25">
      <c r="A189" s="53"/>
      <c r="B189" s="53"/>
      <c r="C189" s="53"/>
      <c r="D189" s="53"/>
      <c r="E189" s="53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ht="19.5" customHeight="1" x14ac:dyDescent="0.25">
      <c r="A190" s="53"/>
      <c r="B190" s="53"/>
      <c r="C190" s="53"/>
      <c r="D190" s="53"/>
      <c r="E190" s="53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ht="19.5" customHeight="1" x14ac:dyDescent="0.25">
      <c r="A191" s="53"/>
      <c r="B191" s="53"/>
      <c r="C191" s="53"/>
      <c r="D191" s="53"/>
      <c r="E191" s="53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ht="19.5" customHeight="1" x14ac:dyDescent="0.25">
      <c r="A192" s="53"/>
      <c r="B192" s="53"/>
      <c r="C192" s="53"/>
      <c r="D192" s="53"/>
      <c r="E192" s="53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ht="19.5" customHeight="1" x14ac:dyDescent="0.25">
      <c r="A193" s="53"/>
      <c r="B193" s="53"/>
      <c r="C193" s="53"/>
      <c r="D193" s="53"/>
      <c r="E193" s="53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ht="19.5" customHeight="1" x14ac:dyDescent="0.25">
      <c r="A194" s="53"/>
      <c r="B194" s="53"/>
      <c r="C194" s="53"/>
      <c r="D194" s="53"/>
      <c r="E194" s="53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ht="19.5" customHeight="1" x14ac:dyDescent="0.25">
      <c r="A195" s="53"/>
      <c r="B195" s="53"/>
      <c r="C195" s="53"/>
      <c r="D195" s="53"/>
      <c r="E195" s="53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ht="19.5" customHeight="1" x14ac:dyDescent="0.25">
      <c r="A196" s="53"/>
      <c r="B196" s="53"/>
      <c r="C196" s="53"/>
      <c r="D196" s="53"/>
      <c r="E196" s="53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ht="19.5" customHeight="1" x14ac:dyDescent="0.25">
      <c r="A197" s="53"/>
      <c r="B197" s="53"/>
      <c r="C197" s="53"/>
      <c r="D197" s="53"/>
      <c r="E197" s="53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ht="19.5" customHeight="1" x14ac:dyDescent="0.25">
      <c r="A198" s="53"/>
      <c r="B198" s="53"/>
      <c r="C198" s="53"/>
      <c r="D198" s="53"/>
      <c r="E198" s="53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ht="19.5" customHeight="1" x14ac:dyDescent="0.25">
      <c r="A199" s="53"/>
      <c r="B199" s="53"/>
      <c r="C199" s="53"/>
      <c r="D199" s="53"/>
      <c r="E199" s="53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ht="19.5" customHeight="1" x14ac:dyDescent="0.25">
      <c r="A200" s="53"/>
      <c r="B200" s="53"/>
      <c r="C200" s="53"/>
      <c r="D200" s="53"/>
      <c r="E200" s="53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ht="19.5" customHeight="1" x14ac:dyDescent="0.25">
      <c r="A201" s="53"/>
      <c r="B201" s="53"/>
      <c r="C201" s="53"/>
      <c r="D201" s="53"/>
      <c r="E201" s="53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ht="19.5" customHeight="1" x14ac:dyDescent="0.25">
      <c r="A202" s="53"/>
      <c r="B202" s="53"/>
      <c r="C202" s="53"/>
      <c r="D202" s="53"/>
      <c r="E202" s="53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ht="19.5" customHeight="1" x14ac:dyDescent="0.25">
      <c r="A203" s="53"/>
      <c r="B203" s="53"/>
      <c r="C203" s="53"/>
      <c r="D203" s="53"/>
      <c r="E203" s="53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ht="19.5" customHeight="1" x14ac:dyDescent="0.25">
      <c r="A204" s="53"/>
      <c r="B204" s="53"/>
      <c r="C204" s="53"/>
      <c r="D204" s="53"/>
      <c r="E204" s="53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ht="19.5" customHeight="1" x14ac:dyDescent="0.25">
      <c r="A205" s="53"/>
      <c r="B205" s="53"/>
      <c r="C205" s="53"/>
      <c r="D205" s="53"/>
      <c r="E205" s="53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ht="19.5" customHeight="1" x14ac:dyDescent="0.25">
      <c r="A206" s="53"/>
      <c r="B206" s="53"/>
      <c r="C206" s="53"/>
      <c r="D206" s="53"/>
      <c r="E206" s="53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ht="19.5" customHeight="1" x14ac:dyDescent="0.25">
      <c r="A207" s="53"/>
      <c r="B207" s="53"/>
      <c r="C207" s="53"/>
      <c r="D207" s="53"/>
      <c r="E207" s="53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ht="19.5" customHeight="1" x14ac:dyDescent="0.25">
      <c r="A208" s="53"/>
      <c r="B208" s="53"/>
      <c r="C208" s="53"/>
      <c r="D208" s="53"/>
      <c r="E208" s="53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ht="19.5" customHeight="1" x14ac:dyDescent="0.25">
      <c r="A209" s="53"/>
      <c r="B209" s="53"/>
      <c r="C209" s="53"/>
      <c r="D209" s="53"/>
      <c r="E209" s="53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ht="19.5" customHeight="1" x14ac:dyDescent="0.25">
      <c r="A210" s="53"/>
      <c r="B210" s="53"/>
      <c r="C210" s="53"/>
      <c r="D210" s="53"/>
      <c r="E210" s="53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ht="19.5" customHeight="1" x14ac:dyDescent="0.25">
      <c r="A211" s="53"/>
      <c r="B211" s="53"/>
      <c r="C211" s="53"/>
      <c r="D211" s="53"/>
      <c r="E211" s="53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ht="19.5" customHeight="1" x14ac:dyDescent="0.25">
      <c r="A212" s="53"/>
      <c r="B212" s="53"/>
      <c r="C212" s="53"/>
      <c r="D212" s="53"/>
      <c r="E212" s="53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ht="19.5" customHeight="1" x14ac:dyDescent="0.25">
      <c r="A213" s="53"/>
      <c r="B213" s="53"/>
      <c r="C213" s="53"/>
      <c r="D213" s="53"/>
      <c r="E213" s="53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ht="19.5" customHeight="1" x14ac:dyDescent="0.25">
      <c r="A214" s="53"/>
      <c r="B214" s="53"/>
      <c r="C214" s="53"/>
      <c r="D214" s="53"/>
      <c r="E214" s="53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ht="19.5" customHeight="1" x14ac:dyDescent="0.25">
      <c r="A215" s="53"/>
      <c r="B215" s="53"/>
      <c r="C215" s="53"/>
      <c r="D215" s="53"/>
      <c r="E215" s="53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ht="19.5" customHeight="1" x14ac:dyDescent="0.25">
      <c r="A216" s="53"/>
      <c r="B216" s="53"/>
      <c r="C216" s="53"/>
      <c r="D216" s="53"/>
      <c r="E216" s="53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ht="19.5" customHeight="1" x14ac:dyDescent="0.25">
      <c r="A217" s="53"/>
      <c r="B217" s="53"/>
      <c r="C217" s="53"/>
      <c r="D217" s="53"/>
      <c r="E217" s="53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ht="19.5" customHeight="1" x14ac:dyDescent="0.25">
      <c r="A218" s="53"/>
      <c r="B218" s="53"/>
      <c r="C218" s="53"/>
      <c r="D218" s="53"/>
      <c r="E218" s="53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ht="19.5" customHeight="1" x14ac:dyDescent="0.25">
      <c r="A219" s="53"/>
      <c r="B219" s="53"/>
      <c r="C219" s="53"/>
      <c r="D219" s="53"/>
      <c r="E219" s="53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ht="19.5" customHeight="1" x14ac:dyDescent="0.25">
      <c r="A220" s="53"/>
      <c r="B220" s="53"/>
      <c r="C220" s="53"/>
      <c r="D220" s="53"/>
      <c r="E220" s="53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ht="19.5" customHeight="1" x14ac:dyDescent="0.25">
      <c r="A221" s="53"/>
      <c r="B221" s="53"/>
      <c r="C221" s="53"/>
      <c r="D221" s="53"/>
      <c r="E221" s="53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ht="19.5" customHeight="1" x14ac:dyDescent="0.25">
      <c r="A222" s="53"/>
      <c r="B222" s="53"/>
      <c r="C222" s="53"/>
      <c r="D222" s="53"/>
      <c r="E222" s="53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ht="19.5" customHeight="1" x14ac:dyDescent="0.25">
      <c r="A223" s="53"/>
      <c r="B223" s="53"/>
      <c r="C223" s="53"/>
      <c r="D223" s="53"/>
      <c r="E223" s="53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ht="19.5" customHeight="1" x14ac:dyDescent="0.25">
      <c r="A224" s="53"/>
      <c r="B224" s="53"/>
      <c r="C224" s="53"/>
      <c r="D224" s="53"/>
      <c r="E224" s="53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ht="19.5" customHeight="1" x14ac:dyDescent="0.25">
      <c r="A225" s="53"/>
      <c r="B225" s="53"/>
      <c r="C225" s="53"/>
      <c r="D225" s="53"/>
      <c r="E225" s="53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ht="19.5" customHeight="1" x14ac:dyDescent="0.25">
      <c r="A226" s="53"/>
      <c r="B226" s="53"/>
      <c r="C226" s="53"/>
      <c r="D226" s="53"/>
      <c r="E226" s="53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ht="19.5" customHeight="1" x14ac:dyDescent="0.25">
      <c r="A227" s="53"/>
      <c r="B227" s="53"/>
      <c r="C227" s="53"/>
      <c r="D227" s="53"/>
      <c r="E227" s="53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ht="19.5" customHeight="1" x14ac:dyDescent="0.25">
      <c r="A228" s="53"/>
      <c r="B228" s="53"/>
      <c r="C228" s="53"/>
      <c r="D228" s="53"/>
      <c r="E228" s="53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ht="19.5" customHeight="1" x14ac:dyDescent="0.25">
      <c r="A229" s="53"/>
      <c r="B229" s="53"/>
      <c r="C229" s="53"/>
      <c r="D229" s="53"/>
      <c r="E229" s="53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ht="19.5" customHeight="1" x14ac:dyDescent="0.25">
      <c r="A230" s="53"/>
      <c r="B230" s="53"/>
      <c r="C230" s="53"/>
      <c r="D230" s="53"/>
      <c r="E230" s="53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ht="19.5" customHeight="1" x14ac:dyDescent="0.25">
      <c r="A231" s="53"/>
      <c r="B231" s="53"/>
      <c r="C231" s="53"/>
      <c r="D231" s="53"/>
      <c r="E231" s="53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ht="19.5" customHeight="1" x14ac:dyDescent="0.25">
      <c r="A232" s="53"/>
      <c r="B232" s="53"/>
      <c r="C232" s="53"/>
      <c r="D232" s="53"/>
      <c r="E232" s="53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ht="19.5" customHeight="1" x14ac:dyDescent="0.25">
      <c r="A233" s="53"/>
      <c r="B233" s="53"/>
      <c r="C233" s="53"/>
      <c r="D233" s="53"/>
      <c r="E233" s="53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ht="19.5" customHeight="1" x14ac:dyDescent="0.25">
      <c r="A234" s="53"/>
      <c r="B234" s="53"/>
      <c r="C234" s="53"/>
      <c r="D234" s="53"/>
      <c r="E234" s="53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ht="19.5" customHeight="1" x14ac:dyDescent="0.25">
      <c r="A235" s="53"/>
      <c r="B235" s="53"/>
      <c r="C235" s="53"/>
      <c r="D235" s="53"/>
      <c r="E235" s="53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ht="19.5" customHeight="1" x14ac:dyDescent="0.25">
      <c r="A236" s="53"/>
      <c r="B236" s="53"/>
      <c r="C236" s="53"/>
      <c r="D236" s="53"/>
      <c r="E236" s="53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ht="19.5" customHeight="1" x14ac:dyDescent="0.25">
      <c r="A237" s="53"/>
      <c r="B237" s="53"/>
      <c r="C237" s="53"/>
      <c r="D237" s="53"/>
      <c r="E237" s="53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ht="19.5" customHeight="1" x14ac:dyDescent="0.25">
      <c r="A238" s="53"/>
      <c r="B238" s="53"/>
      <c r="C238" s="53"/>
      <c r="D238" s="53"/>
      <c r="E238" s="53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ht="19.5" customHeight="1" x14ac:dyDescent="0.25">
      <c r="A239" s="53"/>
      <c r="B239" s="53"/>
      <c r="C239" s="53"/>
      <c r="D239" s="53"/>
      <c r="E239" s="53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ht="19.5" customHeight="1" x14ac:dyDescent="0.25">
      <c r="A240" s="53"/>
      <c r="B240" s="53"/>
      <c r="C240" s="53"/>
      <c r="D240" s="53"/>
      <c r="E240" s="53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ht="19.5" customHeight="1" x14ac:dyDescent="0.25">
      <c r="A241" s="53"/>
      <c r="B241" s="53"/>
      <c r="C241" s="53"/>
      <c r="D241" s="53"/>
      <c r="E241" s="53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ht="19.5" customHeight="1" x14ac:dyDescent="0.25">
      <c r="A242" s="53"/>
      <c r="B242" s="53"/>
      <c r="C242" s="53"/>
      <c r="D242" s="53"/>
      <c r="E242" s="53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ht="19.5" customHeight="1" x14ac:dyDescent="0.25">
      <c r="A243" s="53"/>
      <c r="B243" s="53"/>
      <c r="C243" s="53"/>
      <c r="D243" s="53"/>
      <c r="E243" s="53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ht="19.5" customHeight="1" x14ac:dyDescent="0.25">
      <c r="A244" s="53"/>
      <c r="B244" s="53"/>
      <c r="C244" s="53"/>
      <c r="D244" s="53"/>
      <c r="E244" s="53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ht="19.5" customHeight="1" x14ac:dyDescent="0.25">
      <c r="A245" s="53"/>
      <c r="B245" s="53"/>
      <c r="C245" s="53"/>
      <c r="D245" s="53"/>
      <c r="E245" s="53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ht="19.5" customHeight="1" x14ac:dyDescent="0.25">
      <c r="A246" s="53"/>
      <c r="B246" s="53"/>
      <c r="C246" s="53"/>
      <c r="D246" s="53"/>
      <c r="E246" s="53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ht="19.5" customHeight="1" x14ac:dyDescent="0.25">
      <c r="A247" s="53"/>
      <c r="B247" s="53"/>
      <c r="C247" s="53"/>
      <c r="D247" s="53"/>
      <c r="E247" s="53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ht="19.5" customHeight="1" x14ac:dyDescent="0.25">
      <c r="A248" s="53"/>
      <c r="B248" s="53"/>
      <c r="C248" s="53"/>
      <c r="D248" s="53"/>
      <c r="E248" s="53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ht="19.5" customHeight="1" x14ac:dyDescent="0.25">
      <c r="A249" s="53"/>
      <c r="B249" s="53"/>
      <c r="C249" s="53"/>
      <c r="D249" s="53"/>
      <c r="E249" s="53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ht="19.5" customHeight="1" x14ac:dyDescent="0.25">
      <c r="A250" s="53"/>
      <c r="B250" s="53"/>
      <c r="C250" s="53"/>
      <c r="D250" s="53"/>
      <c r="E250" s="53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ht="19.5" customHeight="1" x14ac:dyDescent="0.25">
      <c r="A251" s="53"/>
      <c r="B251" s="53"/>
      <c r="C251" s="53"/>
      <c r="D251" s="53"/>
      <c r="E251" s="53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ht="19.5" customHeight="1" x14ac:dyDescent="0.25">
      <c r="A252" s="53"/>
      <c r="B252" s="53"/>
      <c r="C252" s="53"/>
      <c r="D252" s="53"/>
      <c r="E252" s="53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ht="19.5" customHeight="1" x14ac:dyDescent="0.25">
      <c r="A253" s="53"/>
      <c r="B253" s="53"/>
      <c r="C253" s="53"/>
      <c r="D253" s="53"/>
      <c r="E253" s="53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ht="19.5" customHeight="1" x14ac:dyDescent="0.25">
      <c r="A254" s="53"/>
      <c r="B254" s="53"/>
      <c r="C254" s="53"/>
      <c r="D254" s="53"/>
      <c r="E254" s="53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ht="19.5" customHeight="1" x14ac:dyDescent="0.25">
      <c r="A255" s="53"/>
      <c r="B255" s="53"/>
      <c r="C255" s="53"/>
      <c r="D255" s="53"/>
      <c r="E255" s="53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ht="19.5" customHeight="1" x14ac:dyDescent="0.25">
      <c r="A256" s="53"/>
      <c r="B256" s="53"/>
      <c r="C256" s="53"/>
      <c r="D256" s="53"/>
      <c r="E256" s="53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ht="19.5" customHeight="1" x14ac:dyDescent="0.25">
      <c r="A257" s="53"/>
      <c r="B257" s="53"/>
      <c r="C257" s="53"/>
      <c r="D257" s="53"/>
      <c r="E257" s="53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ht="19.5" customHeight="1" x14ac:dyDescent="0.25">
      <c r="A258" s="53"/>
      <c r="B258" s="53"/>
      <c r="C258" s="53"/>
      <c r="D258" s="53"/>
      <c r="E258" s="53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ht="19.5" customHeight="1" x14ac:dyDescent="0.25">
      <c r="A259" s="53"/>
      <c r="B259" s="53"/>
      <c r="C259" s="53"/>
      <c r="D259" s="53"/>
      <c r="E259" s="53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ht="19.5" customHeight="1" x14ac:dyDescent="0.25">
      <c r="A260" s="53"/>
      <c r="B260" s="53"/>
      <c r="C260" s="53"/>
      <c r="D260" s="53"/>
      <c r="E260" s="53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ht="19.5" customHeight="1" x14ac:dyDescent="0.25">
      <c r="A261" s="53"/>
      <c r="B261" s="53"/>
      <c r="C261" s="53"/>
      <c r="D261" s="53"/>
      <c r="E261" s="53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ht="19.5" customHeight="1" x14ac:dyDescent="0.25">
      <c r="A262" s="53"/>
      <c r="B262" s="53"/>
      <c r="C262" s="53"/>
      <c r="D262" s="53"/>
      <c r="E262" s="53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ht="19.5" customHeight="1" x14ac:dyDescent="0.25">
      <c r="A263" s="53"/>
      <c r="B263" s="53"/>
      <c r="C263" s="53"/>
      <c r="D263" s="53"/>
      <c r="E263" s="5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ht="19.5" customHeight="1" x14ac:dyDescent="0.25">
      <c r="A264" s="53"/>
      <c r="B264" s="53"/>
      <c r="C264" s="53"/>
      <c r="D264" s="53"/>
      <c r="E264" s="53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ht="19.5" customHeight="1" x14ac:dyDescent="0.25">
      <c r="A265" s="53"/>
      <c r="B265" s="53"/>
      <c r="C265" s="53"/>
      <c r="D265" s="53"/>
      <c r="E265" s="53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ht="19.5" customHeight="1" x14ac:dyDescent="0.25">
      <c r="A266" s="53"/>
      <c r="B266" s="53"/>
      <c r="C266" s="53"/>
      <c r="D266" s="53"/>
      <c r="E266" s="53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ht="19.5" customHeight="1" x14ac:dyDescent="0.25">
      <c r="A267" s="53"/>
      <c r="B267" s="53"/>
      <c r="C267" s="53"/>
      <c r="D267" s="53"/>
      <c r="E267" s="53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ht="19.5" customHeight="1" x14ac:dyDescent="0.25">
      <c r="A268" s="53"/>
      <c r="B268" s="53"/>
      <c r="C268" s="53"/>
      <c r="D268" s="53"/>
      <c r="E268" s="53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ht="19.5" customHeight="1" x14ac:dyDescent="0.25">
      <c r="A269" s="53"/>
      <c r="B269" s="53"/>
      <c r="C269" s="53"/>
      <c r="D269" s="53"/>
      <c r="E269" s="53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ht="19.5" customHeight="1" x14ac:dyDescent="0.25">
      <c r="A270" s="53"/>
      <c r="B270" s="53"/>
      <c r="C270" s="53"/>
      <c r="D270" s="53"/>
      <c r="E270" s="53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ht="19.5" customHeight="1" x14ac:dyDescent="0.25">
      <c r="A271" s="53"/>
      <c r="B271" s="53"/>
      <c r="C271" s="53"/>
      <c r="D271" s="53"/>
      <c r="E271" s="53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ht="19.5" customHeight="1" x14ac:dyDescent="0.25">
      <c r="A272" s="53"/>
      <c r="B272" s="53"/>
      <c r="C272" s="53"/>
      <c r="D272" s="53"/>
      <c r="E272" s="53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ht="19.5" customHeight="1" x14ac:dyDescent="0.25">
      <c r="A273" s="53"/>
      <c r="B273" s="53"/>
      <c r="C273" s="53"/>
      <c r="D273" s="53"/>
      <c r="E273" s="53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ht="19.5" customHeight="1" x14ac:dyDescent="0.25">
      <c r="A274" s="53"/>
      <c r="B274" s="53"/>
      <c r="C274" s="53"/>
      <c r="D274" s="53"/>
      <c r="E274" s="53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ht="19.5" customHeight="1" x14ac:dyDescent="0.25">
      <c r="A275" s="53"/>
      <c r="B275" s="53"/>
      <c r="C275" s="53"/>
      <c r="D275" s="53"/>
      <c r="E275" s="53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ht="19.5" customHeight="1" x14ac:dyDescent="0.25">
      <c r="A276" s="53"/>
      <c r="B276" s="53"/>
      <c r="C276" s="53"/>
      <c r="D276" s="53"/>
      <c r="E276" s="53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ht="19.5" customHeight="1" x14ac:dyDescent="0.25">
      <c r="A277" s="53"/>
      <c r="B277" s="53"/>
      <c r="C277" s="53"/>
      <c r="D277" s="53"/>
      <c r="E277" s="53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ht="19.5" customHeight="1" x14ac:dyDescent="0.25">
      <c r="A278" s="53"/>
      <c r="B278" s="53"/>
      <c r="C278" s="53"/>
      <c r="D278" s="53"/>
      <c r="E278" s="53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ht="19.5" customHeight="1" x14ac:dyDescent="0.25">
      <c r="A279" s="53"/>
      <c r="B279" s="53"/>
      <c r="C279" s="53"/>
      <c r="D279" s="53"/>
      <c r="E279" s="53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ht="19.5" customHeight="1" x14ac:dyDescent="0.25">
      <c r="A280" s="53"/>
      <c r="B280" s="53"/>
      <c r="C280" s="53"/>
      <c r="D280" s="53"/>
      <c r="E280" s="53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ht="19.5" customHeight="1" x14ac:dyDescent="0.25">
      <c r="A281" s="53"/>
      <c r="B281" s="53"/>
      <c r="C281" s="53"/>
      <c r="D281" s="53"/>
      <c r="E281" s="53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ht="19.5" customHeight="1" x14ac:dyDescent="0.25">
      <c r="A282" s="53"/>
      <c r="B282" s="53"/>
      <c r="C282" s="53"/>
      <c r="D282" s="53"/>
      <c r="E282" s="53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ht="19.5" customHeight="1" x14ac:dyDescent="0.25">
      <c r="A283" s="53"/>
      <c r="B283" s="53"/>
      <c r="C283" s="53"/>
      <c r="D283" s="53"/>
      <c r="E283" s="53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ht="19.5" customHeight="1" x14ac:dyDescent="0.25">
      <c r="A284" s="53"/>
      <c r="B284" s="53"/>
      <c r="C284" s="53"/>
      <c r="D284" s="53"/>
      <c r="E284" s="53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ht="19.5" customHeight="1" x14ac:dyDescent="0.25">
      <c r="A285" s="53"/>
      <c r="B285" s="53"/>
      <c r="C285" s="53"/>
      <c r="D285" s="53"/>
      <c r="E285" s="53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ht="19.5" customHeight="1" x14ac:dyDescent="0.25">
      <c r="A286" s="53"/>
      <c r="B286" s="53"/>
      <c r="C286" s="53"/>
      <c r="D286" s="53"/>
      <c r="E286" s="53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ht="19.5" customHeight="1" x14ac:dyDescent="0.25">
      <c r="A287" s="53"/>
      <c r="B287" s="53"/>
      <c r="C287" s="53"/>
      <c r="D287" s="53"/>
      <c r="E287" s="53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ht="19.5" customHeight="1" x14ac:dyDescent="0.25">
      <c r="A288" s="53"/>
      <c r="B288" s="53"/>
      <c r="C288" s="53"/>
      <c r="D288" s="53"/>
      <c r="E288" s="53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ht="19.5" customHeight="1" x14ac:dyDescent="0.25">
      <c r="A289" s="53"/>
      <c r="B289" s="53"/>
      <c r="C289" s="53"/>
      <c r="D289" s="53"/>
      <c r="E289" s="53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ht="19.5" customHeight="1" x14ac:dyDescent="0.25">
      <c r="A290" s="53"/>
      <c r="B290" s="53"/>
      <c r="C290" s="53"/>
      <c r="D290" s="53"/>
      <c r="E290" s="53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ht="19.5" customHeight="1" x14ac:dyDescent="0.25">
      <c r="A291" s="53"/>
      <c r="B291" s="53"/>
      <c r="C291" s="53"/>
      <c r="D291" s="53"/>
      <c r="E291" s="53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ht="19.5" customHeight="1" x14ac:dyDescent="0.25">
      <c r="A292" s="53"/>
      <c r="B292" s="53"/>
      <c r="C292" s="53"/>
      <c r="D292" s="53"/>
      <c r="E292" s="53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ht="19.5" customHeight="1" x14ac:dyDescent="0.25">
      <c r="A293" s="53"/>
      <c r="B293" s="53"/>
      <c r="C293" s="53"/>
      <c r="D293" s="53"/>
      <c r="E293" s="53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ht="19.5" customHeight="1" x14ac:dyDescent="0.25">
      <c r="A294" s="53"/>
      <c r="B294" s="53"/>
      <c r="C294" s="53"/>
      <c r="D294" s="53"/>
      <c r="E294" s="53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ht="19.5" customHeight="1" x14ac:dyDescent="0.25">
      <c r="A295" s="53"/>
      <c r="B295" s="53"/>
      <c r="C295" s="53"/>
      <c r="D295" s="53"/>
      <c r="E295" s="53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ht="19.5" customHeight="1" x14ac:dyDescent="0.25">
      <c r="A296" s="53"/>
      <c r="B296" s="53"/>
      <c r="C296" s="53"/>
      <c r="D296" s="53"/>
      <c r="E296" s="53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ht="19.5" customHeight="1" x14ac:dyDescent="0.25">
      <c r="A297" s="53"/>
      <c r="B297" s="53"/>
      <c r="C297" s="53"/>
      <c r="D297" s="53"/>
      <c r="E297" s="53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ht="19.5" customHeight="1" x14ac:dyDescent="0.25">
      <c r="A298" s="53"/>
      <c r="B298" s="53"/>
      <c r="C298" s="53"/>
      <c r="D298" s="53"/>
      <c r="E298" s="53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ht="19.5" customHeight="1" x14ac:dyDescent="0.25">
      <c r="A299" s="53"/>
      <c r="B299" s="53"/>
      <c r="C299" s="53"/>
      <c r="D299" s="53"/>
      <c r="E299" s="53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ht="19.5" customHeight="1" x14ac:dyDescent="0.25">
      <c r="A300" s="53"/>
      <c r="B300" s="53"/>
      <c r="C300" s="53"/>
      <c r="D300" s="53"/>
      <c r="E300" s="53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ht="19.5" customHeight="1" x14ac:dyDescent="0.25">
      <c r="A301" s="53"/>
      <c r="B301" s="53"/>
      <c r="C301" s="53"/>
      <c r="D301" s="53"/>
      <c r="E301" s="53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ht="19.5" customHeight="1" x14ac:dyDescent="0.25">
      <c r="A302" s="53"/>
      <c r="B302" s="53"/>
      <c r="C302" s="53"/>
      <c r="D302" s="53"/>
      <c r="E302" s="53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ht="19.5" customHeight="1" x14ac:dyDescent="0.25">
      <c r="A303" s="53"/>
      <c r="B303" s="53"/>
      <c r="C303" s="53"/>
      <c r="D303" s="53"/>
      <c r="E303" s="53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ht="19.5" customHeight="1" x14ac:dyDescent="0.25">
      <c r="A304" s="53"/>
      <c r="B304" s="53"/>
      <c r="C304" s="53"/>
      <c r="D304" s="53"/>
      <c r="E304" s="53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ht="19.5" customHeight="1" x14ac:dyDescent="0.25">
      <c r="A305" s="53"/>
      <c r="B305" s="53"/>
      <c r="C305" s="53"/>
      <c r="D305" s="53"/>
      <c r="E305" s="53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ht="19.5" customHeight="1" x14ac:dyDescent="0.25">
      <c r="A306" s="53"/>
      <c r="B306" s="53"/>
      <c r="C306" s="53"/>
      <c r="D306" s="53"/>
      <c r="E306" s="53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ht="19.5" customHeight="1" x14ac:dyDescent="0.25">
      <c r="A307" s="53"/>
      <c r="B307" s="53"/>
      <c r="C307" s="53"/>
      <c r="D307" s="53"/>
      <c r="E307" s="53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ht="19.5" customHeight="1" x14ac:dyDescent="0.25">
      <c r="A308" s="53"/>
      <c r="B308" s="53"/>
      <c r="C308" s="53"/>
      <c r="D308" s="53"/>
      <c r="E308" s="53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ht="19.5" customHeight="1" x14ac:dyDescent="0.25">
      <c r="A309" s="53"/>
      <c r="B309" s="53"/>
      <c r="C309" s="53"/>
      <c r="D309" s="53"/>
      <c r="E309" s="53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ht="19.5" customHeight="1" x14ac:dyDescent="0.25">
      <c r="A310" s="53"/>
      <c r="B310" s="53"/>
      <c r="C310" s="53"/>
      <c r="D310" s="53"/>
      <c r="E310" s="53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ht="19.5" customHeight="1" x14ac:dyDescent="0.25">
      <c r="A311" s="53"/>
      <c r="B311" s="53"/>
      <c r="C311" s="53"/>
      <c r="D311" s="53"/>
      <c r="E311" s="53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ht="19.5" customHeight="1" x14ac:dyDescent="0.25">
      <c r="A312" s="53"/>
      <c r="B312" s="53"/>
      <c r="C312" s="53"/>
      <c r="D312" s="53"/>
      <c r="E312" s="53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ht="19.5" customHeight="1" x14ac:dyDescent="0.25">
      <c r="A313" s="53"/>
      <c r="B313" s="53"/>
      <c r="C313" s="53"/>
      <c r="D313" s="53"/>
      <c r="E313" s="53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ht="19.5" customHeight="1" x14ac:dyDescent="0.25">
      <c r="A314" s="53"/>
      <c r="B314" s="53"/>
      <c r="C314" s="53"/>
      <c r="D314" s="53"/>
      <c r="E314" s="53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ht="19.5" customHeight="1" x14ac:dyDescent="0.25">
      <c r="A315" s="53"/>
      <c r="B315" s="53"/>
      <c r="C315" s="53"/>
      <c r="D315" s="53"/>
      <c r="E315" s="53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ht="19.5" customHeight="1" x14ac:dyDescent="0.25">
      <c r="A316" s="53"/>
      <c r="B316" s="53"/>
      <c r="C316" s="53"/>
      <c r="D316" s="53"/>
      <c r="E316" s="53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ht="19.5" customHeight="1" x14ac:dyDescent="0.25">
      <c r="A317" s="53"/>
      <c r="B317" s="53"/>
      <c r="C317" s="53"/>
      <c r="D317" s="53"/>
      <c r="E317" s="53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ht="19.5" customHeight="1" x14ac:dyDescent="0.25">
      <c r="A318" s="53"/>
      <c r="B318" s="53"/>
      <c r="C318" s="53"/>
      <c r="D318" s="53"/>
      <c r="E318" s="53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ht="19.5" customHeight="1" x14ac:dyDescent="0.25">
      <c r="A319" s="53"/>
      <c r="B319" s="53"/>
      <c r="C319" s="53"/>
      <c r="D319" s="53"/>
      <c r="E319" s="53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ht="19.5" customHeight="1" x14ac:dyDescent="0.25">
      <c r="A320" s="53"/>
      <c r="B320" s="53"/>
      <c r="C320" s="53"/>
      <c r="D320" s="53"/>
      <c r="E320" s="53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ht="19.5" customHeight="1" x14ac:dyDescent="0.25">
      <c r="A321" s="53"/>
      <c r="B321" s="53"/>
      <c r="C321" s="53"/>
      <c r="D321" s="53"/>
      <c r="E321" s="53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ht="19.5" customHeight="1" x14ac:dyDescent="0.25">
      <c r="A322" s="53"/>
      <c r="B322" s="53"/>
      <c r="C322" s="53"/>
      <c r="D322" s="53"/>
      <c r="E322" s="53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ht="19.5" customHeight="1" x14ac:dyDescent="0.25">
      <c r="A323" s="53"/>
      <c r="B323" s="53"/>
      <c r="C323" s="53"/>
      <c r="D323" s="53"/>
      <c r="E323" s="53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ht="19.5" customHeight="1" x14ac:dyDescent="0.25">
      <c r="A324" s="53"/>
      <c r="B324" s="53"/>
      <c r="C324" s="53"/>
      <c r="D324" s="53"/>
      <c r="E324" s="53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ht="19.5" customHeight="1" x14ac:dyDescent="0.25">
      <c r="A325" s="53"/>
      <c r="B325" s="53"/>
      <c r="C325" s="53"/>
      <c r="D325" s="53"/>
      <c r="E325" s="53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ht="19.5" customHeight="1" x14ac:dyDescent="0.25">
      <c r="A326" s="53"/>
      <c r="B326" s="53"/>
      <c r="C326" s="53"/>
      <c r="D326" s="53"/>
      <c r="E326" s="53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ht="19.5" customHeight="1" x14ac:dyDescent="0.25">
      <c r="A327" s="53"/>
      <c r="B327" s="53"/>
      <c r="C327" s="53"/>
      <c r="D327" s="53"/>
      <c r="E327" s="53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ht="19.5" customHeight="1" x14ac:dyDescent="0.25">
      <c r="A328" s="53"/>
      <c r="B328" s="53"/>
      <c r="C328" s="53"/>
      <c r="D328" s="53"/>
      <c r="E328" s="53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ht="19.5" customHeight="1" x14ac:dyDescent="0.25">
      <c r="A329" s="53"/>
      <c r="B329" s="53"/>
      <c r="C329" s="53"/>
      <c r="D329" s="53"/>
      <c r="E329" s="53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ht="19.5" customHeight="1" x14ac:dyDescent="0.25">
      <c r="A330" s="53"/>
      <c r="B330" s="53"/>
      <c r="C330" s="53"/>
      <c r="D330" s="53"/>
      <c r="E330" s="53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ht="19.5" customHeight="1" x14ac:dyDescent="0.25">
      <c r="A331" s="53"/>
      <c r="B331" s="53"/>
      <c r="C331" s="53"/>
      <c r="D331" s="53"/>
      <c r="E331" s="53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ht="19.5" customHeight="1" x14ac:dyDescent="0.25">
      <c r="A332" s="53"/>
      <c r="B332" s="53"/>
      <c r="C332" s="53"/>
      <c r="D332" s="53"/>
      <c r="E332" s="53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ht="19.5" customHeight="1" x14ac:dyDescent="0.25">
      <c r="A333" s="53"/>
      <c r="B333" s="53"/>
      <c r="C333" s="53"/>
      <c r="D333" s="53"/>
      <c r="E333" s="53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ht="19.5" customHeight="1" x14ac:dyDescent="0.25">
      <c r="A334" s="53"/>
      <c r="B334" s="53"/>
      <c r="C334" s="53"/>
      <c r="D334" s="53"/>
      <c r="E334" s="53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ht="19.5" customHeight="1" x14ac:dyDescent="0.25">
      <c r="A335" s="53"/>
      <c r="B335" s="53"/>
      <c r="C335" s="53"/>
      <c r="D335" s="53"/>
      <c r="E335" s="53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ht="19.5" customHeight="1" x14ac:dyDescent="0.25">
      <c r="A336" s="53"/>
      <c r="B336" s="53"/>
      <c r="C336" s="53"/>
      <c r="D336" s="53"/>
      <c r="E336" s="53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ht="19.5" customHeight="1" x14ac:dyDescent="0.25">
      <c r="A337" s="53"/>
      <c r="B337" s="53"/>
      <c r="C337" s="53"/>
      <c r="D337" s="53"/>
      <c r="E337" s="53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ht="19.5" customHeight="1" x14ac:dyDescent="0.25">
      <c r="A338" s="53"/>
      <c r="B338" s="53"/>
      <c r="C338" s="53"/>
      <c r="D338" s="53"/>
      <c r="E338" s="53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ht="19.5" customHeight="1" x14ac:dyDescent="0.25">
      <c r="A339" s="53"/>
      <c r="B339" s="53"/>
      <c r="C339" s="53"/>
      <c r="D339" s="53"/>
      <c r="E339" s="53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ht="19.5" customHeight="1" x14ac:dyDescent="0.25">
      <c r="A340" s="53"/>
      <c r="B340" s="53"/>
      <c r="C340" s="53"/>
      <c r="D340" s="53"/>
      <c r="E340" s="53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ht="19.5" customHeight="1" x14ac:dyDescent="0.25">
      <c r="A341" s="53"/>
      <c r="B341" s="53"/>
      <c r="C341" s="53"/>
      <c r="D341" s="53"/>
      <c r="E341" s="53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ht="19.5" customHeight="1" x14ac:dyDescent="0.25">
      <c r="A342" s="53"/>
      <c r="B342" s="53"/>
      <c r="C342" s="53"/>
      <c r="D342" s="53"/>
      <c r="E342" s="53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ht="19.5" customHeight="1" x14ac:dyDescent="0.25">
      <c r="A343" s="53"/>
      <c r="B343" s="53"/>
      <c r="C343" s="53"/>
      <c r="D343" s="53"/>
      <c r="E343" s="53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ht="19.5" customHeight="1" x14ac:dyDescent="0.25">
      <c r="A344" s="53"/>
      <c r="B344" s="53"/>
      <c r="C344" s="53"/>
      <c r="D344" s="53"/>
      <c r="E344" s="53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ht="19.5" customHeight="1" x14ac:dyDescent="0.25">
      <c r="A345" s="53"/>
      <c r="B345" s="53"/>
      <c r="C345" s="53"/>
      <c r="D345" s="53"/>
      <c r="E345" s="53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ht="19.5" customHeight="1" x14ac:dyDescent="0.25">
      <c r="A346" s="53"/>
      <c r="B346" s="53"/>
      <c r="C346" s="53"/>
      <c r="D346" s="53"/>
      <c r="E346" s="53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ht="19.5" customHeight="1" x14ac:dyDescent="0.25">
      <c r="A347" s="53"/>
      <c r="B347" s="53"/>
      <c r="C347" s="53"/>
      <c r="D347" s="53"/>
      <c r="E347" s="53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ht="19.5" customHeight="1" x14ac:dyDescent="0.25">
      <c r="A348" s="53"/>
      <c r="B348" s="53"/>
      <c r="C348" s="53"/>
      <c r="D348" s="53"/>
      <c r="E348" s="53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ht="19.5" customHeight="1" x14ac:dyDescent="0.25">
      <c r="A349" s="53"/>
      <c r="B349" s="53"/>
      <c r="C349" s="53"/>
      <c r="D349" s="53"/>
      <c r="E349" s="53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ht="19.5" customHeight="1" x14ac:dyDescent="0.25">
      <c r="A350" s="53"/>
      <c r="B350" s="53"/>
      <c r="C350" s="53"/>
      <c r="D350" s="53"/>
      <c r="E350" s="53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ht="19.5" customHeight="1" x14ac:dyDescent="0.25">
      <c r="A351" s="53"/>
      <c r="B351" s="53"/>
      <c r="C351" s="53"/>
      <c r="D351" s="53"/>
      <c r="E351" s="53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ht="19.5" customHeight="1" x14ac:dyDescent="0.25">
      <c r="A352" s="53"/>
      <c r="B352" s="53"/>
      <c r="C352" s="53"/>
      <c r="D352" s="53"/>
      <c r="E352" s="53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ht="19.5" customHeight="1" x14ac:dyDescent="0.25">
      <c r="A353" s="53"/>
      <c r="B353" s="53"/>
      <c r="C353" s="53"/>
      <c r="D353" s="53"/>
      <c r="E353" s="53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ht="19.5" customHeight="1" x14ac:dyDescent="0.25">
      <c r="A354" s="53"/>
      <c r="B354" s="53"/>
      <c r="C354" s="53"/>
      <c r="D354" s="53"/>
      <c r="E354" s="53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ht="19.5" customHeight="1" x14ac:dyDescent="0.25">
      <c r="A355" s="53"/>
      <c r="B355" s="53"/>
      <c r="C355" s="53"/>
      <c r="D355" s="53"/>
      <c r="E355" s="53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ht="19.5" customHeight="1" x14ac:dyDescent="0.25">
      <c r="A356" s="53"/>
      <c r="B356" s="53"/>
      <c r="C356" s="53"/>
      <c r="D356" s="53"/>
      <c r="E356" s="53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ht="19.5" customHeight="1" x14ac:dyDescent="0.25">
      <c r="A357" s="53"/>
      <c r="B357" s="53"/>
      <c r="C357" s="53"/>
      <c r="D357" s="53"/>
      <c r="E357" s="53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ht="19.5" customHeight="1" x14ac:dyDescent="0.25">
      <c r="A358" s="53"/>
      <c r="B358" s="53"/>
      <c r="C358" s="53"/>
      <c r="D358" s="53"/>
      <c r="E358" s="53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ht="19.5" customHeight="1" x14ac:dyDescent="0.25">
      <c r="A359" s="53"/>
      <c r="B359" s="53"/>
      <c r="C359" s="53"/>
      <c r="D359" s="53"/>
      <c r="E359" s="53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ht="19.5" customHeight="1" x14ac:dyDescent="0.25">
      <c r="A360" s="53"/>
      <c r="B360" s="53"/>
      <c r="C360" s="53"/>
      <c r="D360" s="53"/>
      <c r="E360" s="53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ht="19.5" customHeight="1" x14ac:dyDescent="0.25">
      <c r="A361" s="53"/>
      <c r="B361" s="53"/>
      <c r="C361" s="53"/>
      <c r="D361" s="53"/>
      <c r="E361" s="53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ht="19.5" customHeight="1" x14ac:dyDescent="0.25">
      <c r="A362" s="53"/>
      <c r="B362" s="53"/>
      <c r="C362" s="53"/>
      <c r="D362" s="53"/>
      <c r="E362" s="53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ht="19.5" customHeight="1" x14ac:dyDescent="0.25">
      <c r="A363" s="53"/>
      <c r="B363" s="53"/>
      <c r="C363" s="53"/>
      <c r="D363" s="53"/>
      <c r="E363" s="53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ht="19.5" customHeight="1" x14ac:dyDescent="0.25">
      <c r="A364" s="53"/>
      <c r="B364" s="53"/>
      <c r="C364" s="53"/>
      <c r="D364" s="53"/>
      <c r="E364" s="53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ht="19.5" customHeight="1" x14ac:dyDescent="0.25">
      <c r="A365" s="53"/>
      <c r="B365" s="53"/>
      <c r="C365" s="53"/>
      <c r="D365" s="53"/>
      <c r="E365" s="53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ht="19.5" customHeight="1" x14ac:dyDescent="0.25">
      <c r="A366" s="53"/>
      <c r="B366" s="53"/>
      <c r="C366" s="53"/>
      <c r="D366" s="53"/>
      <c r="E366" s="53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ht="19.5" customHeight="1" x14ac:dyDescent="0.25">
      <c r="A367" s="53"/>
      <c r="B367" s="53"/>
      <c r="C367" s="53"/>
      <c r="D367" s="53"/>
      <c r="E367" s="53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ht="19.5" customHeight="1" x14ac:dyDescent="0.25">
      <c r="A368" s="53"/>
      <c r="B368" s="53"/>
      <c r="C368" s="53"/>
      <c r="D368" s="53"/>
      <c r="E368" s="53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ht="19.5" customHeight="1" x14ac:dyDescent="0.25">
      <c r="A369" s="53"/>
      <c r="B369" s="53"/>
      <c r="C369" s="53"/>
      <c r="D369" s="53"/>
      <c r="E369" s="53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ht="19.5" customHeight="1" x14ac:dyDescent="0.25">
      <c r="A370" s="53"/>
      <c r="B370" s="53"/>
      <c r="C370" s="53"/>
      <c r="D370" s="53"/>
      <c r="E370" s="53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ht="19.5" customHeight="1" x14ac:dyDescent="0.25">
      <c r="A371" s="53"/>
      <c r="B371" s="53"/>
      <c r="C371" s="53"/>
      <c r="D371" s="53"/>
      <c r="E371" s="53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ht="19.5" customHeight="1" x14ac:dyDescent="0.25">
      <c r="A372" s="53"/>
      <c r="B372" s="53"/>
      <c r="C372" s="53"/>
      <c r="D372" s="53"/>
      <c r="E372" s="53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ht="19.5" customHeight="1" x14ac:dyDescent="0.25">
      <c r="A373" s="53"/>
      <c r="B373" s="53"/>
      <c r="C373" s="53"/>
      <c r="D373" s="53"/>
      <c r="E373" s="53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ht="19.5" customHeight="1" x14ac:dyDescent="0.25">
      <c r="A374" s="53"/>
      <c r="B374" s="53"/>
      <c r="C374" s="53"/>
      <c r="D374" s="53"/>
      <c r="E374" s="53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ht="19.5" customHeight="1" x14ac:dyDescent="0.25">
      <c r="A375" s="53"/>
      <c r="B375" s="53"/>
      <c r="C375" s="53"/>
      <c r="D375" s="53"/>
      <c r="E375" s="53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ht="19.5" customHeight="1" x14ac:dyDescent="0.25">
      <c r="A376" s="53"/>
      <c r="B376" s="53"/>
      <c r="C376" s="53"/>
      <c r="D376" s="53"/>
      <c r="E376" s="53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ht="19.5" customHeight="1" x14ac:dyDescent="0.25">
      <c r="A377" s="53"/>
      <c r="B377" s="53"/>
      <c r="C377" s="53"/>
      <c r="D377" s="53"/>
      <c r="E377" s="53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ht="19.5" customHeight="1" x14ac:dyDescent="0.25">
      <c r="A378" s="53"/>
      <c r="B378" s="53"/>
      <c r="C378" s="53"/>
      <c r="D378" s="53"/>
      <c r="E378" s="53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ht="19.5" customHeight="1" x14ac:dyDescent="0.25">
      <c r="A379" s="53"/>
      <c r="B379" s="53"/>
      <c r="C379" s="53"/>
      <c r="D379" s="53"/>
      <c r="E379" s="53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ht="19.5" customHeight="1" x14ac:dyDescent="0.25">
      <c r="A380" s="53"/>
      <c r="B380" s="53"/>
      <c r="C380" s="53"/>
      <c r="D380" s="53"/>
      <c r="E380" s="53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ht="19.5" customHeight="1" x14ac:dyDescent="0.25">
      <c r="A381" s="53"/>
      <c r="B381" s="53"/>
      <c r="C381" s="53"/>
      <c r="D381" s="53"/>
      <c r="E381" s="53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ht="19.5" customHeight="1" x14ac:dyDescent="0.25">
      <c r="A382" s="53"/>
      <c r="B382" s="53"/>
      <c r="C382" s="53"/>
      <c r="D382" s="53"/>
      <c r="E382" s="53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ht="19.5" customHeight="1" x14ac:dyDescent="0.25">
      <c r="A383" s="53"/>
      <c r="B383" s="53"/>
      <c r="C383" s="53"/>
      <c r="D383" s="53"/>
      <c r="E383" s="53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ht="19.5" customHeight="1" x14ac:dyDescent="0.25">
      <c r="A384" s="53"/>
      <c r="B384" s="53"/>
      <c r="C384" s="53"/>
      <c r="D384" s="53"/>
      <c r="E384" s="53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ht="19.5" customHeight="1" x14ac:dyDescent="0.25">
      <c r="A385" s="53"/>
      <c r="B385" s="53"/>
      <c r="C385" s="53"/>
      <c r="D385" s="53"/>
      <c r="E385" s="53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ht="19.5" customHeight="1" x14ac:dyDescent="0.25">
      <c r="A386" s="53"/>
      <c r="B386" s="53"/>
      <c r="C386" s="53"/>
      <c r="D386" s="53"/>
      <c r="E386" s="53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ht="19.5" customHeight="1" x14ac:dyDescent="0.25">
      <c r="A387" s="53"/>
      <c r="B387" s="53"/>
      <c r="C387" s="53"/>
      <c r="D387" s="53"/>
      <c r="E387" s="53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ht="19.5" customHeight="1" x14ac:dyDescent="0.25">
      <c r="A388" s="53"/>
      <c r="B388" s="53"/>
      <c r="C388" s="53"/>
      <c r="D388" s="53"/>
      <c r="E388" s="53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ht="19.5" customHeight="1" x14ac:dyDescent="0.25">
      <c r="A389" s="53"/>
      <c r="B389" s="53"/>
      <c r="C389" s="53"/>
      <c r="D389" s="53"/>
      <c r="E389" s="53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ht="19.5" customHeight="1" x14ac:dyDescent="0.25">
      <c r="A390" s="53"/>
      <c r="B390" s="53"/>
      <c r="C390" s="53"/>
      <c r="D390" s="53"/>
      <c r="E390" s="53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ht="19.5" customHeight="1" x14ac:dyDescent="0.25">
      <c r="A391" s="53"/>
      <c r="B391" s="53"/>
      <c r="C391" s="53"/>
      <c r="D391" s="53"/>
      <c r="E391" s="53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ht="19.5" customHeight="1" x14ac:dyDescent="0.25">
      <c r="A392" s="53"/>
      <c r="B392" s="53"/>
      <c r="C392" s="53"/>
      <c r="D392" s="53"/>
      <c r="E392" s="53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ht="19.5" customHeight="1" x14ac:dyDescent="0.25">
      <c r="A393" s="53"/>
      <c r="B393" s="53"/>
      <c r="C393" s="53"/>
      <c r="D393" s="53"/>
      <c r="E393" s="53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ht="19.5" customHeight="1" x14ac:dyDescent="0.25">
      <c r="A394" s="53"/>
      <c r="B394" s="53"/>
      <c r="C394" s="53"/>
      <c r="D394" s="53"/>
      <c r="E394" s="53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ht="19.5" customHeight="1" x14ac:dyDescent="0.25">
      <c r="A395" s="53"/>
      <c r="B395" s="53"/>
      <c r="C395" s="53"/>
      <c r="D395" s="53"/>
      <c r="E395" s="53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ht="19.5" customHeight="1" x14ac:dyDescent="0.25">
      <c r="A396" s="53"/>
      <c r="B396" s="53"/>
      <c r="C396" s="53"/>
      <c r="D396" s="53"/>
      <c r="E396" s="53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ht="19.5" customHeight="1" x14ac:dyDescent="0.25">
      <c r="A397" s="53"/>
      <c r="B397" s="53"/>
      <c r="C397" s="53"/>
      <c r="D397" s="53"/>
      <c r="E397" s="53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ht="19.5" customHeight="1" x14ac:dyDescent="0.25">
      <c r="A398" s="53"/>
      <c r="B398" s="53"/>
      <c r="C398" s="53"/>
      <c r="D398" s="53"/>
      <c r="E398" s="53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ht="19.5" customHeight="1" x14ac:dyDescent="0.25">
      <c r="A399" s="53"/>
      <c r="B399" s="53"/>
      <c r="C399" s="53"/>
      <c r="D399" s="53"/>
      <c r="E399" s="53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ht="19.5" customHeight="1" x14ac:dyDescent="0.25">
      <c r="A400" s="53"/>
      <c r="B400" s="53"/>
      <c r="C400" s="53"/>
      <c r="D400" s="53"/>
      <c r="E400" s="53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ht="19.5" customHeight="1" x14ac:dyDescent="0.25">
      <c r="A401" s="53"/>
      <c r="B401" s="53"/>
      <c r="C401" s="53"/>
      <c r="D401" s="53"/>
      <c r="E401" s="53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ht="19.5" customHeight="1" x14ac:dyDescent="0.25">
      <c r="A402" s="53"/>
      <c r="B402" s="53"/>
      <c r="C402" s="53"/>
      <c r="D402" s="53"/>
      <c r="E402" s="53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ht="19.5" customHeight="1" x14ac:dyDescent="0.25">
      <c r="A403" s="53"/>
      <c r="B403" s="53"/>
      <c r="C403" s="53"/>
      <c r="D403" s="53"/>
      <c r="E403" s="53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ht="19.5" customHeight="1" x14ac:dyDescent="0.25">
      <c r="A404" s="53"/>
      <c r="B404" s="53"/>
      <c r="C404" s="53"/>
      <c r="D404" s="53"/>
      <c r="E404" s="53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ht="19.5" customHeight="1" x14ac:dyDescent="0.25">
      <c r="A405" s="53"/>
      <c r="B405" s="53"/>
      <c r="C405" s="53"/>
      <c r="D405" s="53"/>
      <c r="E405" s="53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ht="19.5" customHeight="1" x14ac:dyDescent="0.25">
      <c r="A406" s="53"/>
      <c r="B406" s="53"/>
      <c r="C406" s="53"/>
      <c r="D406" s="53"/>
      <c r="E406" s="53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ht="19.5" customHeight="1" x14ac:dyDescent="0.25">
      <c r="A407" s="53"/>
      <c r="B407" s="53"/>
      <c r="C407" s="53"/>
      <c r="D407" s="53"/>
      <c r="E407" s="53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ht="19.5" customHeight="1" x14ac:dyDescent="0.25">
      <c r="A408" s="53"/>
      <c r="B408" s="53"/>
      <c r="C408" s="53"/>
      <c r="D408" s="53"/>
      <c r="E408" s="53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ht="19.5" customHeight="1" x14ac:dyDescent="0.25">
      <c r="A409" s="53"/>
      <c r="B409" s="53"/>
      <c r="C409" s="53"/>
      <c r="D409" s="53"/>
      <c r="E409" s="53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ht="19.5" customHeight="1" x14ac:dyDescent="0.25">
      <c r="A410" s="53"/>
      <c r="B410" s="53"/>
      <c r="C410" s="53"/>
      <c r="D410" s="53"/>
      <c r="E410" s="53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ht="19.5" customHeight="1" x14ac:dyDescent="0.25">
      <c r="A411" s="53"/>
      <c r="B411" s="53"/>
      <c r="C411" s="53"/>
      <c r="D411" s="53"/>
      <c r="E411" s="53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ht="19.5" customHeight="1" x14ac:dyDescent="0.25">
      <c r="A412" s="53"/>
      <c r="B412" s="53"/>
      <c r="C412" s="53"/>
      <c r="D412" s="53"/>
      <c r="E412" s="53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ht="19.5" customHeight="1" x14ac:dyDescent="0.25">
      <c r="A413" s="53"/>
      <c r="B413" s="53"/>
      <c r="C413" s="53"/>
      <c r="D413" s="53"/>
      <c r="E413" s="53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ht="19.5" customHeight="1" x14ac:dyDescent="0.25">
      <c r="A414" s="53"/>
      <c r="B414" s="53"/>
      <c r="C414" s="53"/>
      <c r="D414" s="53"/>
      <c r="E414" s="53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ht="19.5" customHeight="1" x14ac:dyDescent="0.25">
      <c r="A415" s="53"/>
      <c r="B415" s="53"/>
      <c r="C415" s="53"/>
      <c r="D415" s="53"/>
      <c r="E415" s="53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ht="19.5" customHeight="1" x14ac:dyDescent="0.25">
      <c r="A416" s="53"/>
      <c r="B416" s="53"/>
      <c r="C416" s="53"/>
      <c r="D416" s="53"/>
      <c r="E416" s="53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ht="19.5" customHeight="1" x14ac:dyDescent="0.25">
      <c r="A417" s="53"/>
      <c r="B417" s="53"/>
      <c r="C417" s="53"/>
      <c r="D417" s="53"/>
      <c r="E417" s="53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ht="19.5" customHeight="1" x14ac:dyDescent="0.25">
      <c r="A418" s="53"/>
      <c r="B418" s="53"/>
      <c r="C418" s="53"/>
      <c r="D418" s="53"/>
      <c r="E418" s="53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ht="19.5" customHeight="1" x14ac:dyDescent="0.25">
      <c r="A419" s="53"/>
      <c r="B419" s="53"/>
      <c r="C419" s="53"/>
      <c r="D419" s="53"/>
      <c r="E419" s="53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ht="19.5" customHeight="1" x14ac:dyDescent="0.25">
      <c r="A420" s="53"/>
      <c r="B420" s="53"/>
      <c r="C420" s="53"/>
      <c r="D420" s="53"/>
      <c r="E420" s="53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ht="19.5" customHeight="1" x14ac:dyDescent="0.25">
      <c r="A421" s="53"/>
      <c r="B421" s="53"/>
      <c r="C421" s="53"/>
      <c r="D421" s="53"/>
      <c r="E421" s="53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ht="19.5" customHeight="1" x14ac:dyDescent="0.25">
      <c r="A422" s="53"/>
      <c r="B422" s="53"/>
      <c r="C422" s="53"/>
      <c r="D422" s="53"/>
      <c r="E422" s="53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ht="19.5" customHeight="1" x14ac:dyDescent="0.25">
      <c r="A423" s="53"/>
      <c r="B423" s="53"/>
      <c r="C423" s="53"/>
      <c r="D423" s="53"/>
      <c r="E423" s="53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ht="19.5" customHeight="1" x14ac:dyDescent="0.25">
      <c r="A424" s="53"/>
      <c r="B424" s="53"/>
      <c r="C424" s="53"/>
      <c r="D424" s="53"/>
      <c r="E424" s="53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ht="19.5" customHeight="1" x14ac:dyDescent="0.25">
      <c r="A425" s="53"/>
      <c r="B425" s="53"/>
      <c r="C425" s="53"/>
      <c r="D425" s="53"/>
      <c r="E425" s="53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ht="19.5" customHeight="1" x14ac:dyDescent="0.25">
      <c r="A426" s="53"/>
      <c r="B426" s="53"/>
      <c r="C426" s="53"/>
      <c r="D426" s="53"/>
      <c r="E426" s="53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ht="19.5" customHeight="1" x14ac:dyDescent="0.25">
      <c r="A427" s="53"/>
      <c r="B427" s="53"/>
      <c r="C427" s="53"/>
      <c r="D427" s="53"/>
      <c r="E427" s="53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ht="19.5" customHeight="1" x14ac:dyDescent="0.25">
      <c r="A428" s="53"/>
      <c r="B428" s="53"/>
      <c r="C428" s="53"/>
      <c r="D428" s="53"/>
      <c r="E428" s="53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ht="19.5" customHeight="1" x14ac:dyDescent="0.25">
      <c r="A429" s="53"/>
      <c r="B429" s="53"/>
      <c r="C429" s="53"/>
      <c r="D429" s="53"/>
      <c r="E429" s="53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ht="19.5" customHeight="1" x14ac:dyDescent="0.25">
      <c r="A430" s="53"/>
      <c r="B430" s="53"/>
      <c r="C430" s="53"/>
      <c r="D430" s="53"/>
      <c r="E430" s="53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ht="19.5" customHeight="1" x14ac:dyDescent="0.25">
      <c r="A431" s="53"/>
      <c r="B431" s="53"/>
      <c r="C431" s="53"/>
      <c r="D431" s="53"/>
      <c r="E431" s="53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ht="19.5" customHeight="1" x14ac:dyDescent="0.25">
      <c r="A432" s="53"/>
      <c r="B432" s="53"/>
      <c r="C432" s="53"/>
      <c r="D432" s="53"/>
      <c r="E432" s="53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ht="19.5" customHeight="1" x14ac:dyDescent="0.25">
      <c r="A433" s="53"/>
      <c r="B433" s="53"/>
      <c r="C433" s="53"/>
      <c r="D433" s="53"/>
      <c r="E433" s="53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ht="19.5" customHeight="1" x14ac:dyDescent="0.25">
      <c r="A434" s="53"/>
      <c r="B434" s="53"/>
      <c r="C434" s="53"/>
      <c r="D434" s="53"/>
      <c r="E434" s="53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ht="19.5" customHeight="1" x14ac:dyDescent="0.25">
      <c r="A435" s="53"/>
      <c r="B435" s="53"/>
      <c r="C435" s="53"/>
      <c r="D435" s="53"/>
      <c r="E435" s="53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ht="19.5" customHeight="1" x14ac:dyDescent="0.25">
      <c r="A436" s="53"/>
      <c r="B436" s="53"/>
      <c r="C436" s="53"/>
      <c r="D436" s="53"/>
      <c r="E436" s="53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ht="19.5" customHeight="1" x14ac:dyDescent="0.25">
      <c r="A437" s="53"/>
      <c r="B437" s="53"/>
      <c r="C437" s="53"/>
      <c r="D437" s="53"/>
      <c r="E437" s="53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ht="19.5" customHeight="1" x14ac:dyDescent="0.25">
      <c r="A438" s="53"/>
      <c r="B438" s="53"/>
      <c r="C438" s="53"/>
      <c r="D438" s="53"/>
      <c r="E438" s="53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ht="19.5" customHeight="1" x14ac:dyDescent="0.25">
      <c r="A439" s="53"/>
      <c r="B439" s="53"/>
      <c r="C439" s="53"/>
      <c r="D439" s="53"/>
      <c r="E439" s="53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ht="19.5" customHeight="1" x14ac:dyDescent="0.25">
      <c r="A440" s="53"/>
      <c r="B440" s="53"/>
      <c r="C440" s="53"/>
      <c r="D440" s="53"/>
      <c r="E440" s="53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ht="19.5" customHeight="1" x14ac:dyDescent="0.25">
      <c r="A441" s="53"/>
      <c r="B441" s="53"/>
      <c r="C441" s="53"/>
      <c r="D441" s="53"/>
      <c r="E441" s="53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ht="19.5" customHeight="1" x14ac:dyDescent="0.25">
      <c r="A442" s="53"/>
      <c r="B442" s="53"/>
      <c r="C442" s="53"/>
      <c r="D442" s="53"/>
      <c r="E442" s="53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ht="19.5" customHeight="1" x14ac:dyDescent="0.25">
      <c r="A443" s="53"/>
      <c r="B443" s="53"/>
      <c r="C443" s="53"/>
      <c r="D443" s="53"/>
      <c r="E443" s="53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ht="19.5" customHeight="1" x14ac:dyDescent="0.25">
      <c r="A444" s="53"/>
      <c r="B444" s="53"/>
      <c r="C444" s="53"/>
      <c r="D444" s="53"/>
      <c r="E444" s="53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ht="19.5" customHeight="1" x14ac:dyDescent="0.25">
      <c r="A445" s="53"/>
      <c r="B445" s="53"/>
      <c r="C445" s="53"/>
      <c r="D445" s="53"/>
      <c r="E445" s="53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ht="19.5" customHeight="1" x14ac:dyDescent="0.25">
      <c r="A446" s="53"/>
      <c r="B446" s="53"/>
      <c r="C446" s="53"/>
      <c r="D446" s="53"/>
      <c r="E446" s="53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ht="19.5" customHeight="1" x14ac:dyDescent="0.25">
      <c r="A447" s="53"/>
      <c r="B447" s="53"/>
      <c r="C447" s="53"/>
      <c r="D447" s="53"/>
      <c r="E447" s="53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ht="19.5" customHeight="1" x14ac:dyDescent="0.25">
      <c r="A448" s="53"/>
      <c r="B448" s="53"/>
      <c r="C448" s="53"/>
      <c r="D448" s="53"/>
      <c r="E448" s="53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ht="19.5" customHeight="1" x14ac:dyDescent="0.25">
      <c r="A449" s="53"/>
      <c r="B449" s="53"/>
      <c r="C449" s="53"/>
      <c r="D449" s="53"/>
      <c r="E449" s="53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ht="19.5" customHeight="1" x14ac:dyDescent="0.25">
      <c r="A450" s="53"/>
      <c r="B450" s="53"/>
      <c r="C450" s="53"/>
      <c r="D450" s="53"/>
      <c r="E450" s="53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ht="19.5" customHeight="1" x14ac:dyDescent="0.25">
      <c r="A451" s="53"/>
      <c r="B451" s="53"/>
      <c r="C451" s="53"/>
      <c r="D451" s="53"/>
      <c r="E451" s="53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ht="19.5" customHeight="1" x14ac:dyDescent="0.25">
      <c r="A452" s="53"/>
      <c r="B452" s="53"/>
      <c r="C452" s="53"/>
      <c r="D452" s="53"/>
      <c r="E452" s="53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ht="19.5" customHeight="1" x14ac:dyDescent="0.25">
      <c r="A453" s="53"/>
      <c r="B453" s="53"/>
      <c r="C453" s="53"/>
      <c r="D453" s="53"/>
      <c r="E453" s="53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ht="19.5" customHeight="1" x14ac:dyDescent="0.25">
      <c r="A454" s="53"/>
      <c r="B454" s="53"/>
      <c r="C454" s="53"/>
      <c r="D454" s="53"/>
      <c r="E454" s="53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ht="19.5" customHeight="1" x14ac:dyDescent="0.25">
      <c r="A455" s="53"/>
      <c r="B455" s="53"/>
      <c r="C455" s="53"/>
      <c r="D455" s="53"/>
      <c r="E455" s="53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ht="19.5" customHeight="1" x14ac:dyDescent="0.25">
      <c r="A456" s="53"/>
      <c r="B456" s="53"/>
      <c r="C456" s="53"/>
      <c r="D456" s="53"/>
      <c r="E456" s="53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ht="19.5" customHeight="1" x14ac:dyDescent="0.25">
      <c r="A457" s="53"/>
      <c r="B457" s="53"/>
      <c r="C457" s="53"/>
      <c r="D457" s="53"/>
      <c r="E457" s="53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ht="19.5" customHeight="1" x14ac:dyDescent="0.25">
      <c r="A458" s="53"/>
      <c r="B458" s="53"/>
      <c r="C458" s="53"/>
      <c r="D458" s="53"/>
      <c r="E458" s="53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ht="19.5" customHeight="1" x14ac:dyDescent="0.25">
      <c r="A459" s="53"/>
      <c r="B459" s="53"/>
      <c r="C459" s="53"/>
      <c r="D459" s="53"/>
      <c r="E459" s="53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  <row r="460" spans="1:32" ht="19.5" customHeight="1" x14ac:dyDescent="0.25">
      <c r="A460" s="53"/>
      <c r="B460" s="53"/>
      <c r="C460" s="53"/>
      <c r="D460" s="53"/>
      <c r="E460" s="53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</row>
    <row r="461" spans="1:32" ht="19.5" customHeight="1" x14ac:dyDescent="0.25">
      <c r="A461" s="53"/>
      <c r="B461" s="53"/>
      <c r="C461" s="53"/>
      <c r="D461" s="53"/>
      <c r="E461" s="53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</row>
    <row r="462" spans="1:32" ht="19.5" customHeight="1" x14ac:dyDescent="0.25">
      <c r="A462" s="53"/>
      <c r="B462" s="53"/>
      <c r="C462" s="53"/>
      <c r="D462" s="53"/>
      <c r="E462" s="53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</row>
    <row r="463" spans="1:32" ht="19.5" customHeight="1" x14ac:dyDescent="0.25">
      <c r="A463" s="53"/>
      <c r="B463" s="53"/>
      <c r="C463" s="53"/>
      <c r="D463" s="53"/>
      <c r="E463" s="53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</row>
    <row r="464" spans="1:32" ht="19.5" customHeight="1" x14ac:dyDescent="0.25">
      <c r="A464" s="53"/>
      <c r="B464" s="53"/>
      <c r="C464" s="53"/>
      <c r="D464" s="53"/>
      <c r="E464" s="53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</row>
    <row r="465" spans="1:32" ht="19.5" customHeight="1" x14ac:dyDescent="0.25">
      <c r="A465" s="53"/>
      <c r="B465" s="53"/>
      <c r="C465" s="53"/>
      <c r="D465" s="53"/>
      <c r="E465" s="53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</row>
    <row r="466" spans="1:32" ht="19.5" customHeight="1" x14ac:dyDescent="0.25">
      <c r="A466" s="53"/>
      <c r="B466" s="53"/>
      <c r="C466" s="53"/>
      <c r="D466" s="53"/>
      <c r="E466" s="53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</row>
    <row r="467" spans="1:32" ht="19.5" customHeight="1" x14ac:dyDescent="0.25">
      <c r="A467" s="53"/>
      <c r="B467" s="53"/>
      <c r="C467" s="53"/>
      <c r="D467" s="53"/>
      <c r="E467" s="53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</row>
    <row r="468" spans="1:32" ht="19.5" customHeight="1" x14ac:dyDescent="0.25">
      <c r="A468" s="53"/>
      <c r="B468" s="53"/>
      <c r="C468" s="53"/>
      <c r="D468" s="53"/>
      <c r="E468" s="53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</row>
    <row r="469" spans="1:32" ht="19.5" customHeight="1" x14ac:dyDescent="0.25">
      <c r="A469" s="53"/>
      <c r="B469" s="53"/>
      <c r="C469" s="53"/>
      <c r="D469" s="53"/>
      <c r="E469" s="53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</row>
    <row r="470" spans="1:32" ht="19.5" customHeight="1" x14ac:dyDescent="0.25">
      <c r="A470" s="53"/>
      <c r="B470" s="53"/>
      <c r="C470" s="53"/>
      <c r="D470" s="53"/>
      <c r="E470" s="53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</row>
    <row r="471" spans="1:32" ht="19.5" customHeight="1" x14ac:dyDescent="0.25">
      <c r="A471" s="53"/>
      <c r="B471" s="53"/>
      <c r="C471" s="53"/>
      <c r="D471" s="53"/>
      <c r="E471" s="53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</row>
    <row r="472" spans="1:32" ht="19.5" customHeight="1" x14ac:dyDescent="0.25">
      <c r="A472" s="53"/>
      <c r="B472" s="53"/>
      <c r="C472" s="53"/>
      <c r="D472" s="53"/>
      <c r="E472" s="53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</row>
    <row r="473" spans="1:32" ht="19.5" customHeight="1" x14ac:dyDescent="0.25">
      <c r="A473" s="53"/>
      <c r="B473" s="53"/>
      <c r="C473" s="53"/>
      <c r="D473" s="53"/>
      <c r="E473" s="53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</row>
    <row r="474" spans="1:32" ht="19.5" customHeight="1" x14ac:dyDescent="0.25">
      <c r="A474" s="53"/>
      <c r="B474" s="53"/>
      <c r="C474" s="53"/>
      <c r="D474" s="53"/>
      <c r="E474" s="53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</row>
    <row r="475" spans="1:32" ht="19.5" customHeight="1" x14ac:dyDescent="0.25">
      <c r="A475" s="53"/>
      <c r="B475" s="53"/>
      <c r="C475" s="53"/>
      <c r="D475" s="53"/>
      <c r="E475" s="53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</row>
    <row r="476" spans="1:32" ht="19.5" customHeight="1" x14ac:dyDescent="0.25">
      <c r="A476" s="53"/>
      <c r="B476" s="53"/>
      <c r="C476" s="53"/>
      <c r="D476" s="53"/>
      <c r="E476" s="53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</row>
    <row r="477" spans="1:32" ht="19.5" customHeight="1" x14ac:dyDescent="0.25">
      <c r="A477" s="53"/>
      <c r="B477" s="53"/>
      <c r="C477" s="53"/>
      <c r="D477" s="53"/>
      <c r="E477" s="53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</row>
    <row r="478" spans="1:32" ht="19.5" customHeight="1" x14ac:dyDescent="0.25">
      <c r="A478" s="53"/>
      <c r="B478" s="53"/>
      <c r="C478" s="53"/>
      <c r="D478" s="53"/>
      <c r="E478" s="53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</row>
    <row r="479" spans="1:32" ht="19.5" customHeight="1" x14ac:dyDescent="0.25">
      <c r="A479" s="53"/>
      <c r="B479" s="53"/>
      <c r="C479" s="53"/>
      <c r="D479" s="53"/>
      <c r="E479" s="53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</row>
    <row r="480" spans="1:32" ht="19.5" customHeight="1" x14ac:dyDescent="0.25">
      <c r="A480" s="53"/>
      <c r="B480" s="53"/>
      <c r="C480" s="53"/>
      <c r="D480" s="53"/>
      <c r="E480" s="53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</row>
    <row r="481" spans="1:32" ht="19.5" customHeight="1" x14ac:dyDescent="0.25">
      <c r="A481" s="53"/>
      <c r="B481" s="53"/>
      <c r="C481" s="53"/>
      <c r="D481" s="53"/>
      <c r="E481" s="53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</row>
    <row r="482" spans="1:32" ht="19.5" customHeight="1" x14ac:dyDescent="0.25">
      <c r="A482" s="53"/>
      <c r="B482" s="53"/>
      <c r="C482" s="53"/>
      <c r="D482" s="53"/>
      <c r="E482" s="53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</row>
    <row r="483" spans="1:32" ht="19.5" customHeight="1" x14ac:dyDescent="0.25">
      <c r="A483" s="53"/>
      <c r="B483" s="53"/>
      <c r="C483" s="53"/>
      <c r="D483" s="53"/>
      <c r="E483" s="53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</row>
    <row r="484" spans="1:32" ht="19.5" customHeight="1" x14ac:dyDescent="0.25">
      <c r="A484" s="53"/>
      <c r="B484" s="53"/>
      <c r="C484" s="53"/>
      <c r="D484" s="53"/>
      <c r="E484" s="53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</row>
    <row r="485" spans="1:32" ht="19.5" customHeight="1" x14ac:dyDescent="0.25">
      <c r="A485" s="53"/>
      <c r="B485" s="53"/>
      <c r="C485" s="53"/>
      <c r="D485" s="53"/>
      <c r="E485" s="53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</row>
    <row r="486" spans="1:32" ht="19.5" customHeight="1" x14ac:dyDescent="0.25">
      <c r="A486" s="53"/>
      <c r="B486" s="53"/>
      <c r="C486" s="53"/>
      <c r="D486" s="53"/>
      <c r="E486" s="53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</row>
    <row r="487" spans="1:32" ht="19.5" customHeight="1" x14ac:dyDescent="0.25">
      <c r="A487" s="53"/>
      <c r="B487" s="53"/>
      <c r="C487" s="53"/>
      <c r="D487" s="53"/>
      <c r="E487" s="53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</row>
    <row r="488" spans="1:32" ht="19.5" customHeight="1" x14ac:dyDescent="0.25">
      <c r="A488" s="53"/>
      <c r="B488" s="53"/>
      <c r="C488" s="53"/>
      <c r="D488" s="53"/>
      <c r="E488" s="53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</row>
    <row r="489" spans="1:32" ht="19.5" customHeight="1" x14ac:dyDescent="0.25">
      <c r="A489" s="53"/>
      <c r="B489" s="53"/>
      <c r="C489" s="53"/>
      <c r="D489" s="53"/>
      <c r="E489" s="53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</row>
    <row r="490" spans="1:32" ht="19.5" customHeight="1" x14ac:dyDescent="0.25">
      <c r="A490" s="53"/>
      <c r="B490" s="53"/>
      <c r="C490" s="53"/>
      <c r="D490" s="53"/>
      <c r="E490" s="53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</row>
    <row r="491" spans="1:32" ht="19.5" customHeight="1" x14ac:dyDescent="0.25">
      <c r="A491" s="53"/>
      <c r="B491" s="53"/>
      <c r="C491" s="53"/>
      <c r="D491" s="53"/>
      <c r="E491" s="53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</row>
    <row r="492" spans="1:32" ht="19.5" customHeight="1" x14ac:dyDescent="0.25">
      <c r="A492" s="53"/>
      <c r="B492" s="53"/>
      <c r="C492" s="53"/>
      <c r="D492" s="53"/>
      <c r="E492" s="53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</row>
    <row r="493" spans="1:32" ht="19.5" customHeight="1" x14ac:dyDescent="0.25">
      <c r="A493" s="53"/>
      <c r="B493" s="53"/>
      <c r="C493" s="53"/>
      <c r="D493" s="53"/>
      <c r="E493" s="53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</row>
    <row r="494" spans="1:32" ht="19.5" customHeight="1" x14ac:dyDescent="0.25">
      <c r="A494" s="53"/>
      <c r="B494" s="53"/>
      <c r="C494" s="53"/>
      <c r="D494" s="53"/>
      <c r="E494" s="53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</row>
    <row r="495" spans="1:32" ht="19.5" customHeight="1" x14ac:dyDescent="0.25">
      <c r="A495" s="53"/>
      <c r="B495" s="53"/>
      <c r="C495" s="53"/>
      <c r="D495" s="53"/>
      <c r="E495" s="53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</row>
    <row r="496" spans="1:32" ht="19.5" customHeight="1" x14ac:dyDescent="0.25">
      <c r="A496" s="53"/>
      <c r="B496" s="53"/>
      <c r="C496" s="53"/>
      <c r="D496" s="53"/>
      <c r="E496" s="53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</row>
    <row r="497" spans="1:32" ht="19.5" customHeight="1" x14ac:dyDescent="0.25">
      <c r="A497" s="53"/>
      <c r="B497" s="53"/>
      <c r="C497" s="53"/>
      <c r="D497" s="53"/>
      <c r="E497" s="53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</row>
    <row r="498" spans="1:32" ht="19.5" customHeight="1" x14ac:dyDescent="0.25">
      <c r="A498" s="53"/>
      <c r="B498" s="53"/>
      <c r="C498" s="53"/>
      <c r="D498" s="53"/>
      <c r="E498" s="53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</row>
    <row r="499" spans="1:32" ht="19.5" customHeight="1" x14ac:dyDescent="0.25">
      <c r="A499" s="53"/>
      <c r="B499" s="53"/>
      <c r="C499" s="53"/>
      <c r="D499" s="53"/>
      <c r="E499" s="53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</row>
    <row r="500" spans="1:32" ht="19.5" customHeight="1" x14ac:dyDescent="0.25">
      <c r="A500" s="53"/>
      <c r="B500" s="53"/>
      <c r="C500" s="53"/>
      <c r="D500" s="53"/>
      <c r="E500" s="53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</row>
    <row r="501" spans="1:32" ht="19.5" customHeight="1" x14ac:dyDescent="0.25">
      <c r="A501" s="53"/>
      <c r="B501" s="53"/>
      <c r="C501" s="53"/>
      <c r="D501" s="53"/>
      <c r="E501" s="53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</row>
    <row r="502" spans="1:32" ht="19.5" customHeight="1" x14ac:dyDescent="0.25">
      <c r="A502" s="53"/>
      <c r="B502" s="53"/>
      <c r="C502" s="53"/>
      <c r="D502" s="53"/>
      <c r="E502" s="53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</row>
    <row r="503" spans="1:32" ht="19.5" customHeight="1" x14ac:dyDescent="0.25">
      <c r="A503" s="53"/>
      <c r="B503" s="53"/>
      <c r="C503" s="53"/>
      <c r="D503" s="53"/>
      <c r="E503" s="53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</row>
    <row r="504" spans="1:32" ht="19.5" customHeight="1" x14ac:dyDescent="0.25">
      <c r="A504" s="53"/>
      <c r="B504" s="53"/>
      <c r="C504" s="53"/>
      <c r="D504" s="53"/>
      <c r="E504" s="53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</row>
    <row r="505" spans="1:32" ht="19.5" customHeight="1" x14ac:dyDescent="0.25">
      <c r="A505" s="53"/>
      <c r="B505" s="53"/>
      <c r="C505" s="53"/>
      <c r="D505" s="53"/>
      <c r="E505" s="53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</row>
    <row r="506" spans="1:32" ht="19.5" customHeight="1" x14ac:dyDescent="0.25">
      <c r="A506" s="53"/>
      <c r="B506" s="53"/>
      <c r="C506" s="53"/>
      <c r="D506" s="53"/>
      <c r="E506" s="53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</row>
    <row r="507" spans="1:32" ht="19.5" customHeight="1" x14ac:dyDescent="0.25">
      <c r="A507" s="53"/>
      <c r="B507" s="53"/>
      <c r="C507" s="53"/>
      <c r="D507" s="53"/>
      <c r="E507" s="53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</row>
    <row r="508" spans="1:32" ht="19.5" customHeight="1" x14ac:dyDescent="0.25">
      <c r="A508" s="53"/>
      <c r="B508" s="53"/>
      <c r="C508" s="53"/>
      <c r="D508" s="53"/>
      <c r="E508" s="53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</row>
    <row r="509" spans="1:32" ht="19.5" customHeight="1" x14ac:dyDescent="0.25">
      <c r="A509" s="53"/>
      <c r="B509" s="53"/>
      <c r="C509" s="53"/>
      <c r="D509" s="53"/>
      <c r="E509" s="53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</row>
    <row r="510" spans="1:32" ht="19.5" customHeight="1" x14ac:dyDescent="0.25">
      <c r="A510" s="53"/>
      <c r="B510" s="53"/>
      <c r="C510" s="53"/>
      <c r="D510" s="53"/>
      <c r="E510" s="53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</row>
    <row r="511" spans="1:32" ht="19.5" customHeight="1" x14ac:dyDescent="0.25">
      <c r="A511" s="53"/>
      <c r="B511" s="53"/>
      <c r="C511" s="53"/>
      <c r="D511" s="53"/>
      <c r="E511" s="53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</row>
    <row r="512" spans="1:32" ht="19.5" customHeight="1" x14ac:dyDescent="0.25">
      <c r="A512" s="53"/>
      <c r="B512" s="53"/>
      <c r="C512" s="53"/>
      <c r="D512" s="53"/>
      <c r="E512" s="53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</row>
    <row r="513" spans="1:32" ht="19.5" customHeight="1" x14ac:dyDescent="0.25">
      <c r="A513" s="53"/>
      <c r="B513" s="53"/>
      <c r="C513" s="53"/>
      <c r="D513" s="53"/>
      <c r="E513" s="53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</row>
    <row r="514" spans="1:32" ht="19.5" customHeight="1" x14ac:dyDescent="0.25">
      <c r="A514" s="53"/>
      <c r="B514" s="53"/>
      <c r="C514" s="53"/>
      <c r="D514" s="53"/>
      <c r="E514" s="53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</row>
    <row r="515" spans="1:32" ht="19.5" customHeight="1" x14ac:dyDescent="0.25">
      <c r="A515" s="53"/>
      <c r="B515" s="53"/>
      <c r="C515" s="53"/>
      <c r="D515" s="53"/>
      <c r="E515" s="53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</row>
    <row r="516" spans="1:32" ht="19.5" customHeight="1" x14ac:dyDescent="0.25">
      <c r="A516" s="53"/>
      <c r="B516" s="53"/>
      <c r="C516" s="53"/>
      <c r="D516" s="53"/>
      <c r="E516" s="53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</row>
    <row r="517" spans="1:32" ht="19.5" customHeight="1" x14ac:dyDescent="0.25">
      <c r="A517" s="53"/>
      <c r="B517" s="53"/>
      <c r="C517" s="53"/>
      <c r="D517" s="53"/>
      <c r="E517" s="53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</row>
    <row r="518" spans="1:32" ht="19.5" customHeight="1" x14ac:dyDescent="0.25">
      <c r="A518" s="53"/>
      <c r="B518" s="53"/>
      <c r="C518" s="53"/>
      <c r="D518" s="53"/>
      <c r="E518" s="53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</row>
    <row r="519" spans="1:32" ht="19.5" customHeight="1" x14ac:dyDescent="0.25">
      <c r="A519" s="53"/>
      <c r="B519" s="53"/>
      <c r="C519" s="53"/>
      <c r="D519" s="53"/>
      <c r="E519" s="53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</row>
    <row r="520" spans="1:32" ht="19.5" customHeight="1" x14ac:dyDescent="0.25">
      <c r="A520" s="53"/>
      <c r="B520" s="53"/>
      <c r="C520" s="53"/>
      <c r="D520" s="53"/>
      <c r="E520" s="53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</row>
    <row r="521" spans="1:32" ht="19.5" customHeight="1" x14ac:dyDescent="0.25">
      <c r="A521" s="53"/>
      <c r="B521" s="53"/>
      <c r="C521" s="53"/>
      <c r="D521" s="53"/>
      <c r="E521" s="53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</row>
    <row r="522" spans="1:32" ht="19.5" customHeight="1" x14ac:dyDescent="0.25">
      <c r="A522" s="53"/>
      <c r="B522" s="53"/>
      <c r="C522" s="53"/>
      <c r="D522" s="53"/>
      <c r="E522" s="53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</row>
    <row r="523" spans="1:32" ht="19.5" customHeight="1" x14ac:dyDescent="0.25">
      <c r="A523" s="53"/>
      <c r="B523" s="53"/>
      <c r="C523" s="53"/>
      <c r="D523" s="53"/>
      <c r="E523" s="53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</row>
    <row r="524" spans="1:32" ht="19.5" customHeight="1" x14ac:dyDescent="0.25">
      <c r="A524" s="53"/>
      <c r="B524" s="53"/>
      <c r="C524" s="53"/>
      <c r="D524" s="53"/>
      <c r="E524" s="53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</row>
    <row r="525" spans="1:32" ht="19.5" customHeight="1" x14ac:dyDescent="0.25">
      <c r="A525" s="53"/>
      <c r="B525" s="53"/>
      <c r="C525" s="53"/>
      <c r="D525" s="53"/>
      <c r="E525" s="53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</row>
    <row r="526" spans="1:32" ht="19.5" customHeight="1" x14ac:dyDescent="0.25">
      <c r="A526" s="53"/>
      <c r="B526" s="53"/>
      <c r="C526" s="53"/>
      <c r="D526" s="53"/>
      <c r="E526" s="53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</row>
    <row r="527" spans="1:32" ht="19.5" customHeight="1" x14ac:dyDescent="0.25">
      <c r="A527" s="53"/>
      <c r="B527" s="53"/>
      <c r="C527" s="53"/>
      <c r="D527" s="53"/>
      <c r="E527" s="53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</row>
    <row r="528" spans="1:32" ht="19.5" customHeight="1" x14ac:dyDescent="0.25">
      <c r="A528" s="53"/>
      <c r="B528" s="53"/>
      <c r="C528" s="53"/>
      <c r="D528" s="53"/>
      <c r="E528" s="53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</row>
    <row r="529" spans="1:32" ht="19.5" customHeight="1" x14ac:dyDescent="0.25">
      <c r="A529" s="53"/>
      <c r="B529" s="53"/>
      <c r="C529" s="53"/>
      <c r="D529" s="53"/>
      <c r="E529" s="53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</row>
    <row r="530" spans="1:32" ht="19.5" customHeight="1" x14ac:dyDescent="0.25">
      <c r="A530" s="53"/>
      <c r="B530" s="53"/>
      <c r="C530" s="53"/>
      <c r="D530" s="53"/>
      <c r="E530" s="53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</row>
    <row r="531" spans="1:32" ht="19.5" customHeight="1" x14ac:dyDescent="0.25">
      <c r="A531" s="53"/>
      <c r="B531" s="53"/>
      <c r="C531" s="53"/>
      <c r="D531" s="53"/>
      <c r="E531" s="53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</row>
    <row r="532" spans="1:32" ht="19.5" customHeight="1" x14ac:dyDescent="0.25">
      <c r="A532" s="53"/>
      <c r="B532" s="53"/>
      <c r="C532" s="53"/>
      <c r="D532" s="53"/>
      <c r="E532" s="53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</row>
    <row r="533" spans="1:32" ht="19.5" customHeight="1" x14ac:dyDescent="0.25">
      <c r="A533" s="53"/>
      <c r="B533" s="53"/>
      <c r="C533" s="53"/>
      <c r="D533" s="53"/>
      <c r="E533" s="53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</row>
    <row r="534" spans="1:32" ht="19.5" customHeight="1" x14ac:dyDescent="0.25">
      <c r="A534" s="53"/>
      <c r="B534" s="53"/>
      <c r="C534" s="53"/>
      <c r="D534" s="53"/>
      <c r="E534" s="53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</row>
    <row r="535" spans="1:32" ht="19.5" customHeight="1" x14ac:dyDescent="0.25">
      <c r="A535" s="53"/>
      <c r="B535" s="53"/>
      <c r="C535" s="53"/>
      <c r="D535" s="53"/>
      <c r="E535" s="53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</row>
    <row r="536" spans="1:32" ht="19.5" customHeight="1" x14ac:dyDescent="0.25">
      <c r="A536" s="53"/>
      <c r="B536" s="53"/>
      <c r="C536" s="53"/>
      <c r="D536" s="53"/>
      <c r="E536" s="53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</row>
    <row r="537" spans="1:32" ht="19.5" customHeight="1" x14ac:dyDescent="0.25">
      <c r="A537" s="53"/>
      <c r="B537" s="53"/>
      <c r="C537" s="53"/>
      <c r="D537" s="53"/>
      <c r="E537" s="53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</row>
    <row r="538" spans="1:32" ht="19.5" customHeight="1" x14ac:dyDescent="0.25">
      <c r="A538" s="53"/>
      <c r="B538" s="53"/>
      <c r="C538" s="53"/>
      <c r="D538" s="53"/>
      <c r="E538" s="53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</row>
    <row r="539" spans="1:32" ht="19.5" customHeight="1" x14ac:dyDescent="0.25">
      <c r="A539" s="53"/>
      <c r="B539" s="53"/>
      <c r="C539" s="53"/>
      <c r="D539" s="53"/>
      <c r="E539" s="53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</row>
    <row r="540" spans="1:32" ht="19.5" customHeight="1" x14ac:dyDescent="0.25">
      <c r="A540" s="53"/>
      <c r="B540" s="53"/>
      <c r="C540" s="53"/>
      <c r="D540" s="53"/>
      <c r="E540" s="53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</row>
    <row r="541" spans="1:32" ht="19.5" customHeight="1" x14ac:dyDescent="0.25">
      <c r="A541" s="53"/>
      <c r="B541" s="53"/>
      <c r="C541" s="53"/>
      <c r="D541" s="53"/>
      <c r="E541" s="53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</row>
    <row r="542" spans="1:32" ht="19.5" customHeight="1" x14ac:dyDescent="0.25">
      <c r="A542" s="53"/>
      <c r="B542" s="53"/>
      <c r="C542" s="53"/>
      <c r="D542" s="53"/>
      <c r="E542" s="53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</row>
    <row r="543" spans="1:32" ht="19.5" customHeight="1" x14ac:dyDescent="0.25">
      <c r="A543" s="53"/>
      <c r="B543" s="53"/>
      <c r="C543" s="53"/>
      <c r="D543" s="53"/>
      <c r="E543" s="53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</row>
    <row r="544" spans="1:32" ht="19.5" customHeight="1" x14ac:dyDescent="0.25">
      <c r="A544" s="53"/>
      <c r="B544" s="53"/>
      <c r="C544" s="53"/>
      <c r="D544" s="53"/>
      <c r="E544" s="53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</row>
    <row r="545" spans="1:32" ht="19.5" customHeight="1" x14ac:dyDescent="0.25">
      <c r="A545" s="53"/>
      <c r="B545" s="53"/>
      <c r="C545" s="53"/>
      <c r="D545" s="53"/>
      <c r="E545" s="53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</row>
    <row r="546" spans="1:32" ht="19.5" customHeight="1" x14ac:dyDescent="0.25">
      <c r="A546" s="53"/>
      <c r="B546" s="53"/>
      <c r="C546" s="53"/>
      <c r="D546" s="53"/>
      <c r="E546" s="53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</row>
    <row r="547" spans="1:32" ht="19.5" customHeight="1" x14ac:dyDescent="0.25">
      <c r="A547" s="53"/>
      <c r="B547" s="53"/>
      <c r="C547" s="53"/>
      <c r="D547" s="53"/>
      <c r="E547" s="53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</row>
    <row r="548" spans="1:32" ht="19.5" customHeight="1" x14ac:dyDescent="0.25">
      <c r="A548" s="53"/>
      <c r="B548" s="53"/>
      <c r="C548" s="53"/>
      <c r="D548" s="53"/>
      <c r="E548" s="53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</row>
    <row r="549" spans="1:32" ht="19.5" customHeight="1" x14ac:dyDescent="0.25">
      <c r="A549" s="53"/>
      <c r="B549" s="53"/>
      <c r="C549" s="53"/>
      <c r="D549" s="53"/>
      <c r="E549" s="53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</row>
    <row r="550" spans="1:32" ht="19.5" customHeight="1" x14ac:dyDescent="0.25">
      <c r="A550" s="53"/>
      <c r="B550" s="53"/>
      <c r="C550" s="53"/>
      <c r="D550" s="53"/>
      <c r="E550" s="53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</row>
    <row r="551" spans="1:32" ht="19.5" customHeight="1" x14ac:dyDescent="0.25">
      <c r="A551" s="53"/>
      <c r="B551" s="53"/>
      <c r="C551" s="53"/>
      <c r="D551" s="53"/>
      <c r="E551" s="53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</row>
    <row r="552" spans="1:32" ht="19.5" customHeight="1" x14ac:dyDescent="0.25">
      <c r="A552" s="53"/>
      <c r="B552" s="53"/>
      <c r="C552" s="53"/>
      <c r="D552" s="53"/>
      <c r="E552" s="53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</row>
    <row r="553" spans="1:32" ht="19.5" customHeight="1" x14ac:dyDescent="0.25">
      <c r="A553" s="53"/>
      <c r="B553" s="53"/>
      <c r="C553" s="53"/>
      <c r="D553" s="53"/>
      <c r="E553" s="53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</row>
    <row r="554" spans="1:32" ht="19.5" customHeight="1" x14ac:dyDescent="0.25">
      <c r="A554" s="53"/>
      <c r="B554" s="53"/>
      <c r="C554" s="53"/>
      <c r="D554" s="53"/>
      <c r="E554" s="53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</row>
    <row r="555" spans="1:32" ht="19.5" customHeight="1" x14ac:dyDescent="0.25">
      <c r="A555" s="53"/>
      <c r="B555" s="53"/>
      <c r="C555" s="53"/>
      <c r="D555" s="53"/>
      <c r="E555" s="53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</row>
    <row r="556" spans="1:32" ht="19.5" customHeight="1" x14ac:dyDescent="0.25">
      <c r="A556" s="53"/>
      <c r="B556" s="53"/>
      <c r="C556" s="53"/>
      <c r="D556" s="53"/>
      <c r="E556" s="53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</row>
    <row r="557" spans="1:32" ht="19.5" customHeight="1" x14ac:dyDescent="0.25">
      <c r="A557" s="53"/>
      <c r="B557" s="53"/>
      <c r="C557" s="53"/>
      <c r="D557" s="53"/>
      <c r="E557" s="53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</row>
    <row r="558" spans="1:32" ht="19.5" customHeight="1" x14ac:dyDescent="0.25">
      <c r="A558" s="53"/>
      <c r="B558" s="53"/>
      <c r="C558" s="53"/>
      <c r="D558" s="53"/>
      <c r="E558" s="53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</row>
    <row r="559" spans="1:32" ht="19.5" customHeight="1" x14ac:dyDescent="0.25">
      <c r="A559" s="53"/>
      <c r="B559" s="53"/>
      <c r="C559" s="53"/>
      <c r="D559" s="53"/>
      <c r="E559" s="53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</row>
    <row r="560" spans="1:32" ht="19.5" customHeight="1" x14ac:dyDescent="0.25">
      <c r="A560" s="53"/>
      <c r="B560" s="53"/>
      <c r="C560" s="53"/>
      <c r="D560" s="53"/>
      <c r="E560" s="53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</row>
    <row r="561" spans="1:32" ht="19.5" customHeight="1" x14ac:dyDescent="0.25">
      <c r="A561" s="53"/>
      <c r="B561" s="53"/>
      <c r="C561" s="53"/>
      <c r="D561" s="53"/>
      <c r="E561" s="53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</row>
    <row r="562" spans="1:32" ht="19.5" customHeight="1" x14ac:dyDescent="0.25">
      <c r="A562" s="53"/>
      <c r="B562" s="53"/>
      <c r="C562" s="53"/>
      <c r="D562" s="53"/>
      <c r="E562" s="53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</row>
    <row r="563" spans="1:32" ht="19.5" customHeight="1" x14ac:dyDescent="0.25">
      <c r="A563" s="53"/>
      <c r="B563" s="53"/>
      <c r="C563" s="53"/>
      <c r="D563" s="53"/>
      <c r="E563" s="53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</row>
    <row r="564" spans="1:32" ht="19.5" customHeight="1" x14ac:dyDescent="0.25">
      <c r="A564" s="53"/>
      <c r="B564" s="53"/>
      <c r="C564" s="53"/>
      <c r="D564" s="53"/>
      <c r="E564" s="53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</row>
    <row r="565" spans="1:32" ht="19.5" customHeight="1" x14ac:dyDescent="0.25">
      <c r="A565" s="53"/>
      <c r="B565" s="53"/>
      <c r="C565" s="53"/>
      <c r="D565" s="53"/>
      <c r="E565" s="53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</row>
    <row r="566" spans="1:32" ht="19.5" customHeight="1" x14ac:dyDescent="0.25">
      <c r="A566" s="53"/>
      <c r="B566" s="53"/>
      <c r="C566" s="53"/>
      <c r="D566" s="53"/>
      <c r="E566" s="53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</row>
    <row r="567" spans="1:32" ht="19.5" customHeight="1" x14ac:dyDescent="0.25">
      <c r="A567" s="53"/>
      <c r="B567" s="53"/>
      <c r="C567" s="53"/>
      <c r="D567" s="53"/>
      <c r="E567" s="53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</row>
    <row r="568" spans="1:32" ht="19.5" customHeight="1" x14ac:dyDescent="0.25">
      <c r="A568" s="53"/>
      <c r="B568" s="53"/>
      <c r="C568" s="53"/>
      <c r="D568" s="53"/>
      <c r="E568" s="53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</row>
    <row r="569" spans="1:32" ht="19.5" customHeight="1" x14ac:dyDescent="0.25">
      <c r="A569" s="53"/>
      <c r="B569" s="53"/>
      <c r="C569" s="53"/>
      <c r="D569" s="53"/>
      <c r="E569" s="53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</row>
    <row r="570" spans="1:32" ht="19.5" customHeight="1" x14ac:dyDescent="0.25">
      <c r="A570" s="53"/>
      <c r="B570" s="53"/>
      <c r="C570" s="53"/>
      <c r="D570" s="53"/>
      <c r="E570" s="53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</row>
    <row r="571" spans="1:32" ht="19.5" customHeight="1" x14ac:dyDescent="0.25">
      <c r="A571" s="53"/>
      <c r="B571" s="53"/>
      <c r="C571" s="53"/>
      <c r="D571" s="53"/>
      <c r="E571" s="53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</row>
    <row r="572" spans="1:32" ht="19.5" customHeight="1" x14ac:dyDescent="0.25">
      <c r="A572" s="53"/>
      <c r="B572" s="53"/>
      <c r="C572" s="53"/>
      <c r="D572" s="53"/>
      <c r="E572" s="53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</row>
    <row r="573" spans="1:32" ht="19.5" customHeight="1" x14ac:dyDescent="0.25">
      <c r="A573" s="53"/>
      <c r="B573" s="53"/>
      <c r="C573" s="53"/>
      <c r="D573" s="53"/>
      <c r="E573" s="53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</row>
    <row r="574" spans="1:32" ht="19.5" customHeight="1" x14ac:dyDescent="0.25">
      <c r="A574" s="53"/>
      <c r="B574" s="53"/>
      <c r="C574" s="53"/>
      <c r="D574" s="53"/>
      <c r="E574" s="53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</row>
    <row r="575" spans="1:32" ht="19.5" customHeight="1" x14ac:dyDescent="0.25">
      <c r="A575" s="53"/>
      <c r="B575" s="53"/>
      <c r="C575" s="53"/>
      <c r="D575" s="53"/>
      <c r="E575" s="53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</row>
    <row r="576" spans="1:32" ht="19.5" customHeight="1" x14ac:dyDescent="0.25">
      <c r="A576" s="53"/>
      <c r="B576" s="53"/>
      <c r="C576" s="53"/>
      <c r="D576" s="53"/>
      <c r="E576" s="53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</row>
    <row r="577" spans="1:32" ht="19.5" customHeight="1" x14ac:dyDescent="0.25">
      <c r="A577" s="53"/>
      <c r="B577" s="53"/>
      <c r="C577" s="53"/>
      <c r="D577" s="53"/>
      <c r="E577" s="53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</row>
    <row r="578" spans="1:32" ht="19.5" customHeight="1" x14ac:dyDescent="0.25">
      <c r="A578" s="53"/>
      <c r="B578" s="53"/>
      <c r="C578" s="53"/>
      <c r="D578" s="53"/>
      <c r="E578" s="53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</row>
    <row r="579" spans="1:32" ht="19.5" customHeight="1" x14ac:dyDescent="0.25">
      <c r="A579" s="53"/>
      <c r="B579" s="53"/>
      <c r="C579" s="53"/>
      <c r="D579" s="53"/>
      <c r="E579" s="53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</row>
    <row r="580" spans="1:32" ht="19.5" customHeight="1" x14ac:dyDescent="0.25">
      <c r="A580" s="53"/>
      <c r="B580" s="53"/>
      <c r="C580" s="53"/>
      <c r="D580" s="53"/>
      <c r="E580" s="53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</row>
    <row r="581" spans="1:32" ht="19.5" customHeight="1" x14ac:dyDescent="0.25">
      <c r="A581" s="53"/>
      <c r="B581" s="53"/>
      <c r="C581" s="53"/>
      <c r="D581" s="53"/>
      <c r="E581" s="53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</row>
    <row r="582" spans="1:32" ht="19.5" customHeight="1" x14ac:dyDescent="0.25">
      <c r="A582" s="53"/>
      <c r="B582" s="53"/>
      <c r="C582" s="53"/>
      <c r="D582" s="53"/>
      <c r="E582" s="53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</row>
    <row r="583" spans="1:32" ht="19.5" customHeight="1" x14ac:dyDescent="0.25">
      <c r="A583" s="53"/>
      <c r="B583" s="53"/>
      <c r="C583" s="53"/>
      <c r="D583" s="53"/>
      <c r="E583" s="53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</row>
    <row r="584" spans="1:32" ht="19.5" customHeight="1" x14ac:dyDescent="0.25">
      <c r="A584" s="53"/>
      <c r="B584" s="53"/>
      <c r="C584" s="53"/>
      <c r="D584" s="53"/>
      <c r="E584" s="53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</row>
    <row r="585" spans="1:32" ht="19.5" customHeight="1" x14ac:dyDescent="0.25">
      <c r="A585" s="53"/>
      <c r="B585" s="53"/>
      <c r="C585" s="53"/>
      <c r="D585" s="53"/>
      <c r="E585" s="53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</row>
    <row r="586" spans="1:32" ht="19.5" customHeight="1" x14ac:dyDescent="0.25">
      <c r="A586" s="53"/>
      <c r="B586" s="53"/>
      <c r="C586" s="53"/>
      <c r="D586" s="53"/>
      <c r="E586" s="53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</row>
    <row r="587" spans="1:32" ht="19.5" customHeight="1" x14ac:dyDescent="0.25">
      <c r="A587" s="53"/>
      <c r="B587" s="53"/>
      <c r="C587" s="53"/>
      <c r="D587" s="53"/>
      <c r="E587" s="53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</row>
    <row r="588" spans="1:32" ht="19.5" customHeight="1" x14ac:dyDescent="0.25">
      <c r="A588" s="53"/>
      <c r="B588" s="53"/>
      <c r="C588" s="53"/>
      <c r="D588" s="53"/>
      <c r="E588" s="53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</row>
    <row r="589" spans="1:32" ht="19.5" customHeight="1" x14ac:dyDescent="0.25">
      <c r="A589" s="53"/>
      <c r="B589" s="53"/>
      <c r="C589" s="53"/>
      <c r="D589" s="53"/>
      <c r="E589" s="53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</row>
    <row r="590" spans="1:32" ht="19.5" customHeight="1" x14ac:dyDescent="0.25">
      <c r="A590" s="53"/>
      <c r="B590" s="53"/>
      <c r="C590" s="53"/>
      <c r="D590" s="53"/>
      <c r="E590" s="53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</row>
    <row r="591" spans="1:32" ht="19.5" customHeight="1" x14ac:dyDescent="0.25">
      <c r="A591" s="53"/>
      <c r="B591" s="53"/>
      <c r="C591" s="53"/>
      <c r="D591" s="53"/>
      <c r="E591" s="53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</row>
    <row r="592" spans="1:32" ht="19.5" customHeight="1" x14ac:dyDescent="0.25">
      <c r="A592" s="53"/>
      <c r="B592" s="53"/>
      <c r="C592" s="53"/>
      <c r="D592" s="53"/>
      <c r="E592" s="53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</row>
    <row r="593" spans="1:32" ht="19.5" customHeight="1" x14ac:dyDescent="0.25">
      <c r="A593" s="53"/>
      <c r="B593" s="53"/>
      <c r="C593" s="53"/>
      <c r="D593" s="53"/>
      <c r="E593" s="53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</row>
    <row r="594" spans="1:32" ht="19.5" customHeight="1" x14ac:dyDescent="0.25">
      <c r="A594" s="53"/>
      <c r="B594" s="53"/>
      <c r="C594" s="53"/>
      <c r="D594" s="53"/>
      <c r="E594" s="53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</row>
    <row r="595" spans="1:32" ht="19.5" customHeight="1" x14ac:dyDescent="0.25">
      <c r="A595" s="53"/>
      <c r="B595" s="53"/>
      <c r="C595" s="53"/>
      <c r="D595" s="53"/>
      <c r="E595" s="53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</row>
    <row r="596" spans="1:32" ht="19.5" customHeight="1" x14ac:dyDescent="0.25">
      <c r="A596" s="53"/>
      <c r="B596" s="53"/>
      <c r="C596" s="53"/>
      <c r="D596" s="53"/>
      <c r="E596" s="53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</row>
    <row r="597" spans="1:32" ht="19.5" customHeight="1" x14ac:dyDescent="0.25">
      <c r="A597" s="53"/>
      <c r="B597" s="53"/>
      <c r="C597" s="53"/>
      <c r="D597" s="53"/>
      <c r="E597" s="53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</row>
    <row r="598" spans="1:32" ht="19.5" customHeight="1" x14ac:dyDescent="0.25">
      <c r="A598" s="53"/>
      <c r="B598" s="53"/>
      <c r="C598" s="53"/>
      <c r="D598" s="53"/>
      <c r="E598" s="53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</row>
    <row r="599" spans="1:32" ht="19.5" customHeight="1" x14ac:dyDescent="0.25">
      <c r="A599" s="53"/>
      <c r="B599" s="53"/>
      <c r="C599" s="53"/>
      <c r="D599" s="53"/>
      <c r="E599" s="53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</row>
    <row r="600" spans="1:32" ht="19.5" customHeight="1" x14ac:dyDescent="0.25">
      <c r="A600" s="53"/>
      <c r="B600" s="53"/>
      <c r="C600" s="53"/>
      <c r="D600" s="53"/>
      <c r="E600" s="53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</row>
    <row r="601" spans="1:32" ht="19.5" customHeight="1" x14ac:dyDescent="0.25">
      <c r="A601" s="53"/>
      <c r="B601" s="53"/>
      <c r="C601" s="53"/>
      <c r="D601" s="53"/>
      <c r="E601" s="53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</row>
    <row r="602" spans="1:32" ht="19.5" customHeight="1" x14ac:dyDescent="0.25">
      <c r="A602" s="53"/>
      <c r="B602" s="53"/>
      <c r="C602" s="53"/>
      <c r="D602" s="53"/>
      <c r="E602" s="53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</row>
    <row r="603" spans="1:32" ht="19.5" customHeight="1" x14ac:dyDescent="0.25">
      <c r="A603" s="53"/>
      <c r="B603" s="53"/>
      <c r="C603" s="53"/>
      <c r="D603" s="53"/>
      <c r="E603" s="53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</row>
    <row r="604" spans="1:32" ht="19.5" customHeight="1" x14ac:dyDescent="0.25">
      <c r="A604" s="53"/>
      <c r="B604" s="53"/>
      <c r="C604" s="53"/>
      <c r="D604" s="53"/>
      <c r="E604" s="53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</row>
    <row r="605" spans="1:32" ht="19.5" customHeight="1" x14ac:dyDescent="0.25">
      <c r="A605" s="53"/>
      <c r="B605" s="53"/>
      <c r="C605" s="53"/>
      <c r="D605" s="53"/>
      <c r="E605" s="53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</row>
    <row r="606" spans="1:32" ht="19.5" customHeight="1" x14ac:dyDescent="0.25">
      <c r="A606" s="53"/>
      <c r="B606" s="53"/>
      <c r="C606" s="53"/>
      <c r="D606" s="53"/>
      <c r="E606" s="53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</row>
    <row r="607" spans="1:32" ht="19.5" customHeight="1" x14ac:dyDescent="0.25">
      <c r="A607" s="53"/>
      <c r="B607" s="53"/>
      <c r="C607" s="53"/>
      <c r="D607" s="53"/>
      <c r="E607" s="53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</row>
    <row r="608" spans="1:32" ht="19.5" customHeight="1" x14ac:dyDescent="0.25">
      <c r="A608" s="53"/>
      <c r="B608" s="53"/>
      <c r="C608" s="53"/>
      <c r="D608" s="53"/>
      <c r="E608" s="53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</row>
    <row r="609" spans="1:32" ht="19.5" customHeight="1" x14ac:dyDescent="0.25">
      <c r="A609" s="53"/>
      <c r="B609" s="53"/>
      <c r="C609" s="53"/>
      <c r="D609" s="53"/>
      <c r="E609" s="53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</row>
    <row r="610" spans="1:32" ht="19.5" customHeight="1" x14ac:dyDescent="0.25">
      <c r="A610" s="53"/>
      <c r="B610" s="53"/>
      <c r="C610" s="53"/>
      <c r="D610" s="53"/>
      <c r="E610" s="53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</row>
    <row r="611" spans="1:32" ht="19.5" customHeight="1" x14ac:dyDescent="0.25">
      <c r="A611" s="53"/>
      <c r="B611" s="53"/>
      <c r="C611" s="53"/>
      <c r="D611" s="53"/>
      <c r="E611" s="53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</row>
    <row r="612" spans="1:32" ht="19.5" customHeight="1" x14ac:dyDescent="0.25">
      <c r="A612" s="53"/>
      <c r="B612" s="53"/>
      <c r="C612" s="53"/>
      <c r="D612" s="53"/>
      <c r="E612" s="53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</row>
    <row r="613" spans="1:32" ht="19.5" customHeight="1" x14ac:dyDescent="0.25">
      <c r="A613" s="53"/>
      <c r="B613" s="53"/>
      <c r="C613" s="53"/>
      <c r="D613" s="53"/>
      <c r="E613" s="53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</row>
    <row r="614" spans="1:32" ht="19.5" customHeight="1" x14ac:dyDescent="0.25">
      <c r="A614" s="53"/>
      <c r="B614" s="53"/>
      <c r="C614" s="53"/>
      <c r="D614" s="53"/>
      <c r="E614" s="53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</row>
    <row r="615" spans="1:32" ht="19.5" customHeight="1" x14ac:dyDescent="0.25">
      <c r="A615" s="53"/>
      <c r="B615" s="53"/>
      <c r="C615" s="53"/>
      <c r="D615" s="53"/>
      <c r="E615" s="53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</row>
    <row r="616" spans="1:32" ht="19.5" customHeight="1" x14ac:dyDescent="0.25">
      <c r="A616" s="53"/>
      <c r="B616" s="53"/>
      <c r="C616" s="53"/>
      <c r="D616" s="53"/>
      <c r="E616" s="53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</row>
    <row r="617" spans="1:32" ht="19.5" customHeight="1" x14ac:dyDescent="0.25">
      <c r="A617" s="53"/>
      <c r="B617" s="53"/>
      <c r="C617" s="53"/>
      <c r="D617" s="53"/>
      <c r="E617" s="53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</row>
    <row r="618" spans="1:32" ht="19.5" customHeight="1" x14ac:dyDescent="0.25">
      <c r="A618" s="53"/>
      <c r="B618" s="53"/>
      <c r="C618" s="53"/>
      <c r="D618" s="53"/>
      <c r="E618" s="53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</row>
    <row r="619" spans="1:32" ht="19.5" customHeight="1" x14ac:dyDescent="0.25">
      <c r="A619" s="53"/>
      <c r="B619" s="53"/>
      <c r="C619" s="53"/>
      <c r="D619" s="53"/>
      <c r="E619" s="53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</row>
    <row r="620" spans="1:32" ht="19.5" customHeight="1" x14ac:dyDescent="0.25">
      <c r="A620" s="53"/>
      <c r="B620" s="53"/>
      <c r="C620" s="53"/>
      <c r="D620" s="53"/>
      <c r="E620" s="53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</row>
    <row r="621" spans="1:32" ht="19.5" customHeight="1" x14ac:dyDescent="0.25">
      <c r="A621" s="53"/>
      <c r="B621" s="53"/>
      <c r="C621" s="53"/>
      <c r="D621" s="53"/>
      <c r="E621" s="53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</row>
    <row r="622" spans="1:32" ht="19.5" customHeight="1" x14ac:dyDescent="0.25">
      <c r="A622" s="53"/>
      <c r="B622" s="53"/>
      <c r="C622" s="53"/>
      <c r="D622" s="53"/>
      <c r="E622" s="53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</row>
    <row r="623" spans="1:32" ht="19.5" customHeight="1" x14ac:dyDescent="0.25">
      <c r="A623" s="53"/>
      <c r="B623" s="53"/>
      <c r="C623" s="53"/>
      <c r="D623" s="53"/>
      <c r="E623" s="53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</row>
    <row r="624" spans="1:32" ht="19.5" customHeight="1" x14ac:dyDescent="0.25">
      <c r="A624" s="53"/>
      <c r="B624" s="53"/>
      <c r="C624" s="53"/>
      <c r="D624" s="53"/>
      <c r="E624" s="53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</row>
    <row r="625" spans="1:32" ht="19.5" customHeight="1" x14ac:dyDescent="0.25">
      <c r="A625" s="53"/>
      <c r="B625" s="53"/>
      <c r="C625" s="53"/>
      <c r="D625" s="53"/>
      <c r="E625" s="53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</row>
    <row r="626" spans="1:32" ht="19.5" customHeight="1" x14ac:dyDescent="0.25">
      <c r="A626" s="53"/>
      <c r="B626" s="53"/>
      <c r="C626" s="53"/>
      <c r="D626" s="53"/>
      <c r="E626" s="53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</row>
    <row r="627" spans="1:32" ht="19.5" customHeight="1" x14ac:dyDescent="0.25">
      <c r="A627" s="53"/>
      <c r="B627" s="53"/>
      <c r="C627" s="53"/>
      <c r="D627" s="53"/>
      <c r="E627" s="53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</row>
    <row r="628" spans="1:32" ht="19.5" customHeight="1" x14ac:dyDescent="0.25">
      <c r="A628" s="53"/>
      <c r="B628" s="53"/>
      <c r="C628" s="53"/>
      <c r="D628" s="53"/>
      <c r="E628" s="53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</row>
    <row r="629" spans="1:32" ht="19.5" customHeight="1" x14ac:dyDescent="0.25">
      <c r="A629" s="53"/>
      <c r="B629" s="53"/>
      <c r="C629" s="53"/>
      <c r="D629" s="53"/>
      <c r="E629" s="53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</row>
    <row r="630" spans="1:32" ht="19.5" customHeight="1" x14ac:dyDescent="0.25">
      <c r="A630" s="53"/>
      <c r="B630" s="53"/>
      <c r="C630" s="53"/>
      <c r="D630" s="53"/>
      <c r="E630" s="53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</row>
    <row r="631" spans="1:32" ht="19.5" customHeight="1" x14ac:dyDescent="0.25">
      <c r="A631" s="53"/>
      <c r="B631" s="53"/>
      <c r="C631" s="53"/>
      <c r="D631" s="53"/>
      <c r="E631" s="53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</row>
    <row r="632" spans="1:32" ht="19.5" customHeight="1" x14ac:dyDescent="0.25">
      <c r="A632" s="53"/>
      <c r="B632" s="53"/>
      <c r="C632" s="53"/>
      <c r="D632" s="53"/>
      <c r="E632" s="53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</row>
    <row r="633" spans="1:32" ht="19.5" customHeight="1" x14ac:dyDescent="0.25">
      <c r="A633" s="53"/>
      <c r="B633" s="53"/>
      <c r="C633" s="53"/>
      <c r="D633" s="53"/>
      <c r="E633" s="53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</row>
    <row r="634" spans="1:32" ht="19.5" customHeight="1" x14ac:dyDescent="0.25">
      <c r="A634" s="53"/>
      <c r="B634" s="53"/>
      <c r="C634" s="53"/>
      <c r="D634" s="53"/>
      <c r="E634" s="53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</row>
    <row r="635" spans="1:32" ht="19.5" customHeight="1" x14ac:dyDescent="0.25">
      <c r="A635" s="53"/>
      <c r="B635" s="53"/>
      <c r="C635" s="53"/>
      <c r="D635" s="53"/>
      <c r="E635" s="53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</row>
    <row r="636" spans="1:32" ht="19.5" customHeight="1" x14ac:dyDescent="0.25">
      <c r="A636" s="53"/>
      <c r="B636" s="53"/>
      <c r="C636" s="53"/>
      <c r="D636" s="53"/>
      <c r="E636" s="53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</row>
    <row r="637" spans="1:32" ht="19.5" customHeight="1" x14ac:dyDescent="0.25">
      <c r="A637" s="53"/>
      <c r="B637" s="53"/>
      <c r="C637" s="53"/>
      <c r="D637" s="53"/>
      <c r="E637" s="53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</row>
    <row r="638" spans="1:32" ht="19.5" customHeight="1" x14ac:dyDescent="0.25">
      <c r="A638" s="53"/>
      <c r="B638" s="53"/>
      <c r="C638" s="53"/>
      <c r="D638" s="53"/>
      <c r="E638" s="53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</row>
    <row r="639" spans="1:32" ht="19.5" customHeight="1" x14ac:dyDescent="0.25">
      <c r="A639" s="53"/>
      <c r="B639" s="53"/>
      <c r="C639" s="53"/>
      <c r="D639" s="53"/>
      <c r="E639" s="53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</row>
    <row r="640" spans="1:32" ht="19.5" customHeight="1" x14ac:dyDescent="0.25">
      <c r="A640" s="53"/>
      <c r="B640" s="53"/>
      <c r="C640" s="53"/>
      <c r="D640" s="53"/>
      <c r="E640" s="53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</row>
    <row r="641" spans="1:32" ht="19.5" customHeight="1" x14ac:dyDescent="0.25">
      <c r="A641" s="53"/>
      <c r="B641" s="53"/>
      <c r="C641" s="53"/>
      <c r="D641" s="53"/>
      <c r="E641" s="53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</row>
    <row r="642" spans="1:32" ht="19.5" customHeight="1" x14ac:dyDescent="0.25">
      <c r="A642" s="53"/>
      <c r="B642" s="53"/>
      <c r="C642" s="53"/>
      <c r="D642" s="53"/>
      <c r="E642" s="53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</row>
    <row r="643" spans="1:32" ht="19.5" customHeight="1" x14ac:dyDescent="0.25">
      <c r="A643" s="53"/>
      <c r="B643" s="53"/>
      <c r="C643" s="53"/>
      <c r="D643" s="53"/>
      <c r="E643" s="53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</row>
    <row r="644" spans="1:32" ht="19.5" customHeight="1" x14ac:dyDescent="0.25">
      <c r="A644" s="53"/>
      <c r="B644" s="53"/>
      <c r="C644" s="53"/>
      <c r="D644" s="53"/>
      <c r="E644" s="53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</row>
    <row r="645" spans="1:32" ht="19.5" customHeight="1" x14ac:dyDescent="0.25">
      <c r="A645" s="53"/>
      <c r="B645" s="53"/>
      <c r="C645" s="53"/>
      <c r="D645" s="53"/>
      <c r="E645" s="53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</row>
    <row r="646" spans="1:32" ht="19.5" customHeight="1" x14ac:dyDescent="0.25">
      <c r="A646" s="53"/>
      <c r="B646" s="53"/>
      <c r="C646" s="53"/>
      <c r="D646" s="53"/>
      <c r="E646" s="53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</row>
    <row r="647" spans="1:32" ht="19.5" customHeight="1" x14ac:dyDescent="0.25">
      <c r="A647" s="53"/>
      <c r="B647" s="53"/>
      <c r="C647" s="53"/>
      <c r="D647" s="53"/>
      <c r="E647" s="53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</row>
    <row r="648" spans="1:32" ht="19.5" customHeight="1" x14ac:dyDescent="0.25">
      <c r="A648" s="53"/>
      <c r="B648" s="53"/>
      <c r="C648" s="53"/>
      <c r="D648" s="53"/>
      <c r="E648" s="53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</row>
    <row r="649" spans="1:32" ht="19.5" customHeight="1" x14ac:dyDescent="0.25">
      <c r="A649" s="53"/>
      <c r="B649" s="53"/>
      <c r="C649" s="53"/>
      <c r="D649" s="53"/>
      <c r="E649" s="53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</row>
    <row r="650" spans="1:32" ht="19.5" customHeight="1" x14ac:dyDescent="0.25">
      <c r="A650" s="53"/>
      <c r="B650" s="53"/>
      <c r="C650" s="53"/>
      <c r="D650" s="53"/>
      <c r="E650" s="53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</row>
    <row r="651" spans="1:32" ht="19.5" customHeight="1" x14ac:dyDescent="0.25">
      <c r="A651" s="53"/>
      <c r="B651" s="53"/>
      <c r="C651" s="53"/>
      <c r="D651" s="53"/>
      <c r="E651" s="53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</row>
    <row r="652" spans="1:32" ht="19.5" customHeight="1" x14ac:dyDescent="0.25">
      <c r="A652" s="53"/>
      <c r="B652" s="53"/>
      <c r="C652" s="53"/>
      <c r="D652" s="53"/>
      <c r="E652" s="53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</row>
    <row r="653" spans="1:32" ht="19.5" customHeight="1" x14ac:dyDescent="0.25">
      <c r="A653" s="53"/>
      <c r="B653" s="53"/>
      <c r="C653" s="53"/>
      <c r="D653" s="53"/>
      <c r="E653" s="53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</row>
    <row r="654" spans="1:32" ht="19.5" customHeight="1" x14ac:dyDescent="0.25">
      <c r="A654" s="53"/>
      <c r="B654" s="53"/>
      <c r="C654" s="53"/>
      <c r="D654" s="53"/>
      <c r="E654" s="53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</row>
    <row r="655" spans="1:32" ht="19.5" customHeight="1" x14ac:dyDescent="0.25">
      <c r="A655" s="53"/>
      <c r="B655" s="53"/>
      <c r="C655" s="53"/>
      <c r="D655" s="53"/>
      <c r="E655" s="53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</row>
    <row r="656" spans="1:32" ht="19.5" customHeight="1" x14ac:dyDescent="0.25">
      <c r="A656" s="53"/>
      <c r="B656" s="53"/>
      <c r="C656" s="53"/>
      <c r="D656" s="53"/>
      <c r="E656" s="53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</row>
    <row r="657" spans="1:32" ht="19.5" customHeight="1" x14ac:dyDescent="0.25">
      <c r="A657" s="53"/>
      <c r="B657" s="53"/>
      <c r="C657" s="53"/>
      <c r="D657" s="53"/>
      <c r="E657" s="53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</row>
    <row r="658" spans="1:32" ht="19.5" customHeight="1" x14ac:dyDescent="0.25">
      <c r="A658" s="53"/>
      <c r="B658" s="53"/>
      <c r="C658" s="53"/>
      <c r="D658" s="53"/>
      <c r="E658" s="53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</row>
    <row r="659" spans="1:32" ht="19.5" customHeight="1" x14ac:dyDescent="0.25">
      <c r="A659" s="53"/>
      <c r="B659" s="53"/>
      <c r="C659" s="53"/>
      <c r="D659" s="53"/>
      <c r="E659" s="53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</row>
    <row r="660" spans="1:32" ht="19.5" customHeight="1" x14ac:dyDescent="0.25">
      <c r="A660" s="53"/>
      <c r="B660" s="53"/>
      <c r="C660" s="53"/>
      <c r="D660" s="53"/>
      <c r="E660" s="53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</row>
    <row r="661" spans="1:32" ht="19.5" customHeight="1" x14ac:dyDescent="0.25">
      <c r="A661" s="53"/>
      <c r="B661" s="53"/>
      <c r="C661" s="53"/>
      <c r="D661" s="53"/>
      <c r="E661" s="53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</row>
    <row r="662" spans="1:32" ht="19.5" customHeight="1" x14ac:dyDescent="0.25">
      <c r="A662" s="53"/>
      <c r="B662" s="53"/>
      <c r="C662" s="53"/>
      <c r="D662" s="53"/>
      <c r="E662" s="53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</row>
    <row r="663" spans="1:32" ht="19.5" customHeight="1" x14ac:dyDescent="0.25">
      <c r="A663" s="53"/>
      <c r="B663" s="53"/>
      <c r="C663" s="53"/>
      <c r="D663" s="53"/>
      <c r="E663" s="53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</row>
    <row r="664" spans="1:32" ht="19.5" customHeight="1" x14ac:dyDescent="0.25">
      <c r="A664" s="53"/>
      <c r="B664" s="53"/>
      <c r="C664" s="53"/>
      <c r="D664" s="53"/>
      <c r="E664" s="53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</row>
    <row r="665" spans="1:32" ht="19.5" customHeight="1" x14ac:dyDescent="0.25">
      <c r="A665" s="53"/>
      <c r="B665" s="53"/>
      <c r="C665" s="53"/>
      <c r="D665" s="53"/>
      <c r="E665" s="53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</row>
    <row r="666" spans="1:32" ht="19.5" customHeight="1" x14ac:dyDescent="0.25">
      <c r="A666" s="53"/>
      <c r="B666" s="53"/>
      <c r="C666" s="53"/>
      <c r="D666" s="53"/>
      <c r="E666" s="53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</row>
    <row r="667" spans="1:32" ht="19.5" customHeight="1" x14ac:dyDescent="0.25">
      <c r="A667" s="53"/>
      <c r="B667" s="53"/>
      <c r="C667" s="53"/>
      <c r="D667" s="53"/>
      <c r="E667" s="53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</row>
    <row r="668" spans="1:32" ht="19.5" customHeight="1" x14ac:dyDescent="0.25">
      <c r="A668" s="53"/>
      <c r="B668" s="53"/>
      <c r="C668" s="53"/>
      <c r="D668" s="53"/>
      <c r="E668" s="53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</row>
    <row r="669" spans="1:32" ht="19.5" customHeight="1" x14ac:dyDescent="0.25">
      <c r="A669" s="53"/>
      <c r="B669" s="53"/>
      <c r="C669" s="53"/>
      <c r="D669" s="53"/>
      <c r="E669" s="53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</row>
    <row r="670" spans="1:32" ht="19.5" customHeight="1" x14ac:dyDescent="0.25">
      <c r="A670" s="53"/>
      <c r="B670" s="53"/>
      <c r="C670" s="53"/>
      <c r="D670" s="53"/>
      <c r="E670" s="53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</row>
    <row r="671" spans="1:32" ht="19.5" customHeight="1" x14ac:dyDescent="0.25">
      <c r="A671" s="53"/>
      <c r="B671" s="53"/>
      <c r="C671" s="53"/>
      <c r="D671" s="53"/>
      <c r="E671" s="53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</row>
    <row r="672" spans="1:32" ht="19.5" customHeight="1" x14ac:dyDescent="0.25">
      <c r="A672" s="53"/>
      <c r="B672" s="53"/>
      <c r="C672" s="53"/>
      <c r="D672" s="53"/>
      <c r="E672" s="53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</row>
    <row r="673" spans="1:32" ht="19.5" customHeight="1" x14ac:dyDescent="0.25">
      <c r="A673" s="53"/>
      <c r="B673" s="53"/>
      <c r="C673" s="53"/>
      <c r="D673" s="53"/>
      <c r="E673" s="53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</row>
    <row r="674" spans="1:32" ht="19.5" customHeight="1" x14ac:dyDescent="0.25">
      <c r="A674" s="53"/>
      <c r="B674" s="53"/>
      <c r="C674" s="53"/>
      <c r="D674" s="53"/>
      <c r="E674" s="53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</row>
    <row r="675" spans="1:32" ht="19.5" customHeight="1" x14ac:dyDescent="0.25">
      <c r="A675" s="53"/>
      <c r="B675" s="53"/>
      <c r="C675" s="53"/>
      <c r="D675" s="53"/>
      <c r="E675" s="53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</row>
    <row r="676" spans="1:32" ht="19.5" customHeight="1" x14ac:dyDescent="0.25">
      <c r="A676" s="53"/>
      <c r="B676" s="53"/>
      <c r="C676" s="53"/>
      <c r="D676" s="53"/>
      <c r="E676" s="53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</row>
    <row r="677" spans="1:32" ht="19.5" customHeight="1" x14ac:dyDescent="0.25">
      <c r="A677" s="53"/>
      <c r="B677" s="53"/>
      <c r="C677" s="53"/>
      <c r="D677" s="53"/>
      <c r="E677" s="53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</row>
    <row r="678" spans="1:32" ht="19.5" customHeight="1" x14ac:dyDescent="0.25">
      <c r="A678" s="53"/>
      <c r="B678" s="53"/>
      <c r="C678" s="53"/>
      <c r="D678" s="53"/>
      <c r="E678" s="53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</row>
    <row r="679" spans="1:32" ht="19.5" customHeight="1" x14ac:dyDescent="0.25">
      <c r="A679" s="53"/>
      <c r="B679" s="53"/>
      <c r="C679" s="53"/>
      <c r="D679" s="53"/>
      <c r="E679" s="53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</row>
    <row r="680" spans="1:32" ht="19.5" customHeight="1" x14ac:dyDescent="0.25">
      <c r="A680" s="53"/>
      <c r="B680" s="53"/>
      <c r="C680" s="53"/>
      <c r="D680" s="53"/>
      <c r="E680" s="53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</row>
    <row r="681" spans="1:32" ht="19.5" customHeight="1" x14ac:dyDescent="0.25">
      <c r="A681" s="53"/>
      <c r="B681" s="53"/>
      <c r="C681" s="53"/>
      <c r="D681" s="53"/>
      <c r="E681" s="53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</row>
    <row r="682" spans="1:32" ht="19.5" customHeight="1" x14ac:dyDescent="0.25">
      <c r="A682" s="53"/>
      <c r="B682" s="53"/>
      <c r="C682" s="53"/>
      <c r="D682" s="53"/>
      <c r="E682" s="53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</row>
    <row r="683" spans="1:32" ht="19.5" customHeight="1" x14ac:dyDescent="0.25">
      <c r="A683" s="53"/>
      <c r="B683" s="53"/>
      <c r="C683" s="53"/>
      <c r="D683" s="53"/>
      <c r="E683" s="53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</row>
    <row r="684" spans="1:32" ht="19.5" customHeight="1" x14ac:dyDescent="0.25">
      <c r="A684" s="53"/>
      <c r="B684" s="53"/>
      <c r="C684" s="53"/>
      <c r="D684" s="53"/>
      <c r="E684" s="53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</row>
    <row r="685" spans="1:32" ht="19.5" customHeight="1" x14ac:dyDescent="0.25">
      <c r="A685" s="53"/>
      <c r="B685" s="53"/>
      <c r="C685" s="53"/>
      <c r="D685" s="53"/>
      <c r="E685" s="53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</row>
    <row r="686" spans="1:32" ht="19.5" customHeight="1" x14ac:dyDescent="0.25">
      <c r="A686" s="53"/>
      <c r="B686" s="53"/>
      <c r="C686" s="53"/>
      <c r="D686" s="53"/>
      <c r="E686" s="53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</row>
    <row r="687" spans="1:32" ht="19.5" customHeight="1" x14ac:dyDescent="0.25">
      <c r="A687" s="53"/>
      <c r="B687" s="53"/>
      <c r="C687" s="53"/>
      <c r="D687" s="53"/>
      <c r="E687" s="53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</row>
    <row r="688" spans="1:32" ht="19.5" customHeight="1" x14ac:dyDescent="0.25">
      <c r="A688" s="53"/>
      <c r="B688" s="53"/>
      <c r="C688" s="53"/>
      <c r="D688" s="53"/>
      <c r="E688" s="53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</row>
    <row r="689" spans="1:32" ht="19.5" customHeight="1" x14ac:dyDescent="0.25">
      <c r="A689" s="53"/>
      <c r="B689" s="53"/>
      <c r="C689" s="53"/>
      <c r="D689" s="53"/>
      <c r="E689" s="53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</row>
    <row r="690" spans="1:32" ht="19.5" customHeight="1" x14ac:dyDescent="0.25">
      <c r="A690" s="53"/>
      <c r="B690" s="53"/>
      <c r="C690" s="53"/>
      <c r="D690" s="53"/>
      <c r="E690" s="53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</row>
    <row r="691" spans="1:32" ht="19.5" customHeight="1" x14ac:dyDescent="0.25">
      <c r="A691" s="53"/>
      <c r="B691" s="53"/>
      <c r="C691" s="53"/>
      <c r="D691" s="53"/>
      <c r="E691" s="53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</row>
    <row r="692" spans="1:32" ht="19.5" customHeight="1" x14ac:dyDescent="0.25">
      <c r="A692" s="53"/>
      <c r="B692" s="53"/>
      <c r="C692" s="53"/>
      <c r="D692" s="53"/>
      <c r="E692" s="53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</row>
    <row r="693" spans="1:32" ht="19.5" customHeight="1" x14ac:dyDescent="0.25">
      <c r="A693" s="53"/>
      <c r="B693" s="53"/>
      <c r="C693" s="53"/>
      <c r="D693" s="53"/>
      <c r="E693" s="53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</row>
    <row r="694" spans="1:32" ht="19.5" customHeight="1" x14ac:dyDescent="0.25">
      <c r="A694" s="53"/>
      <c r="B694" s="53"/>
      <c r="C694" s="53"/>
      <c r="D694" s="53"/>
      <c r="E694" s="53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</row>
    <row r="695" spans="1:32" ht="19.5" customHeight="1" x14ac:dyDescent="0.25">
      <c r="A695" s="53"/>
      <c r="B695" s="53"/>
      <c r="C695" s="53"/>
      <c r="D695" s="53"/>
      <c r="E695" s="53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</row>
    <row r="696" spans="1:32" ht="19.5" customHeight="1" x14ac:dyDescent="0.25">
      <c r="A696" s="53"/>
      <c r="B696" s="53"/>
      <c r="C696" s="53"/>
      <c r="D696" s="53"/>
      <c r="E696" s="53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</row>
    <row r="697" spans="1:32" ht="19.5" customHeight="1" x14ac:dyDescent="0.25">
      <c r="A697" s="53"/>
      <c r="B697" s="53"/>
      <c r="C697" s="53"/>
      <c r="D697" s="53"/>
      <c r="E697" s="53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</row>
    <row r="698" spans="1:32" ht="19.5" customHeight="1" x14ac:dyDescent="0.25">
      <c r="A698" s="53"/>
      <c r="B698" s="53"/>
      <c r="C698" s="53"/>
      <c r="D698" s="53"/>
      <c r="E698" s="53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</row>
    <row r="699" spans="1:32" ht="19.5" customHeight="1" x14ac:dyDescent="0.25">
      <c r="A699" s="53"/>
      <c r="B699" s="53"/>
      <c r="C699" s="53"/>
      <c r="D699" s="53"/>
      <c r="E699" s="53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</row>
    <row r="700" spans="1:32" ht="19.5" customHeight="1" x14ac:dyDescent="0.25">
      <c r="A700" s="53"/>
      <c r="B700" s="53"/>
      <c r="C700" s="53"/>
      <c r="D700" s="53"/>
      <c r="E700" s="53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</row>
    <row r="701" spans="1:32" ht="19.5" customHeight="1" x14ac:dyDescent="0.25">
      <c r="A701" s="53"/>
      <c r="B701" s="53"/>
      <c r="C701" s="53"/>
      <c r="D701" s="53"/>
      <c r="E701" s="53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</row>
    <row r="702" spans="1:32" ht="19.5" customHeight="1" x14ac:dyDescent="0.25">
      <c r="A702" s="53"/>
      <c r="B702" s="53"/>
      <c r="C702" s="53"/>
      <c r="D702" s="53"/>
      <c r="E702" s="53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</row>
    <row r="703" spans="1:32" ht="19.5" customHeight="1" x14ac:dyDescent="0.25">
      <c r="A703" s="53"/>
      <c r="B703" s="53"/>
      <c r="C703" s="53"/>
      <c r="D703" s="53"/>
      <c r="E703" s="53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</row>
    <row r="704" spans="1:32" ht="19.5" customHeight="1" x14ac:dyDescent="0.25">
      <c r="A704" s="53"/>
      <c r="B704" s="53"/>
      <c r="C704" s="53"/>
      <c r="D704" s="53"/>
      <c r="E704" s="53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</row>
    <row r="705" spans="1:32" ht="19.5" customHeight="1" x14ac:dyDescent="0.25">
      <c r="A705" s="53"/>
      <c r="B705" s="53"/>
      <c r="C705" s="53"/>
      <c r="D705" s="53"/>
      <c r="E705" s="53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</row>
    <row r="706" spans="1:32" ht="19.5" customHeight="1" x14ac:dyDescent="0.25">
      <c r="A706" s="53"/>
      <c r="B706" s="53"/>
      <c r="C706" s="53"/>
      <c r="D706" s="53"/>
      <c r="E706" s="53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</row>
    <row r="707" spans="1:32" ht="19.5" customHeight="1" x14ac:dyDescent="0.25">
      <c r="A707" s="53"/>
      <c r="B707" s="53"/>
      <c r="C707" s="53"/>
      <c r="D707" s="53"/>
      <c r="E707" s="53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</row>
    <row r="708" spans="1:32" ht="19.5" customHeight="1" x14ac:dyDescent="0.25">
      <c r="A708" s="53"/>
      <c r="B708" s="53"/>
      <c r="C708" s="53"/>
      <c r="D708" s="53"/>
      <c r="E708" s="53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</row>
    <row r="709" spans="1:32" ht="19.5" customHeight="1" x14ac:dyDescent="0.25">
      <c r="A709" s="53"/>
      <c r="B709" s="53"/>
      <c r="C709" s="53"/>
      <c r="D709" s="53"/>
      <c r="E709" s="53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</row>
    <row r="710" spans="1:32" ht="19.5" customHeight="1" x14ac:dyDescent="0.25">
      <c r="A710" s="53"/>
      <c r="B710" s="53"/>
      <c r="C710" s="53"/>
      <c r="D710" s="53"/>
      <c r="E710" s="53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</row>
    <row r="711" spans="1:32" ht="19.5" customHeight="1" x14ac:dyDescent="0.25">
      <c r="A711" s="53"/>
      <c r="B711" s="53"/>
      <c r="C711" s="53"/>
      <c r="D711" s="53"/>
      <c r="E711" s="53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</row>
    <row r="712" spans="1:32" ht="19.5" customHeight="1" x14ac:dyDescent="0.25">
      <c r="A712" s="53"/>
      <c r="B712" s="53"/>
      <c r="C712" s="53"/>
      <c r="D712" s="53"/>
      <c r="E712" s="53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</row>
    <row r="713" spans="1:32" ht="19.5" customHeight="1" x14ac:dyDescent="0.25">
      <c r="A713" s="53"/>
      <c r="B713" s="53"/>
      <c r="C713" s="53"/>
      <c r="D713" s="53"/>
      <c r="E713" s="53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</row>
    <row r="714" spans="1:32" ht="19.5" customHeight="1" x14ac:dyDescent="0.25">
      <c r="A714" s="53"/>
      <c r="B714" s="53"/>
      <c r="C714" s="53"/>
      <c r="D714" s="53"/>
      <c r="E714" s="53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</row>
    <row r="715" spans="1:32" ht="19.5" customHeight="1" x14ac:dyDescent="0.25">
      <c r="A715" s="53"/>
      <c r="B715" s="53"/>
      <c r="C715" s="53"/>
      <c r="D715" s="53"/>
      <c r="E715" s="53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</row>
    <row r="716" spans="1:32" ht="19.5" customHeight="1" x14ac:dyDescent="0.25">
      <c r="A716" s="53"/>
      <c r="B716" s="53"/>
      <c r="C716" s="53"/>
      <c r="D716" s="53"/>
      <c r="E716" s="53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</row>
    <row r="717" spans="1:32" ht="19.5" customHeight="1" x14ac:dyDescent="0.25">
      <c r="A717" s="53"/>
      <c r="B717" s="53"/>
      <c r="C717" s="53"/>
      <c r="D717" s="53"/>
      <c r="E717" s="53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</row>
    <row r="718" spans="1:32" ht="19.5" customHeight="1" x14ac:dyDescent="0.25">
      <c r="A718" s="53"/>
      <c r="B718" s="53"/>
      <c r="C718" s="53"/>
      <c r="D718" s="53"/>
      <c r="E718" s="53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</row>
    <row r="719" spans="1:32" ht="19.5" customHeight="1" x14ac:dyDescent="0.25">
      <c r="A719" s="53"/>
      <c r="B719" s="53"/>
      <c r="C719" s="53"/>
      <c r="D719" s="53"/>
      <c r="E719" s="53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</row>
    <row r="720" spans="1:32" ht="19.5" customHeight="1" x14ac:dyDescent="0.25">
      <c r="A720" s="53"/>
      <c r="B720" s="53"/>
      <c r="C720" s="53"/>
      <c r="D720" s="53"/>
      <c r="E720" s="53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</row>
    <row r="721" spans="1:32" ht="19.5" customHeight="1" x14ac:dyDescent="0.25">
      <c r="A721" s="53"/>
      <c r="B721" s="53"/>
      <c r="C721" s="53"/>
      <c r="D721" s="53"/>
      <c r="E721" s="53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</row>
    <row r="722" spans="1:32" ht="19.5" customHeight="1" x14ac:dyDescent="0.25">
      <c r="A722" s="53"/>
      <c r="B722" s="53"/>
      <c r="C722" s="53"/>
      <c r="D722" s="53"/>
      <c r="E722" s="53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</row>
    <row r="723" spans="1:32" ht="19.5" customHeight="1" x14ac:dyDescent="0.25">
      <c r="A723" s="53"/>
      <c r="B723" s="53"/>
      <c r="C723" s="53"/>
      <c r="D723" s="53"/>
      <c r="E723" s="53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</row>
    <row r="724" spans="1:32" ht="19.5" customHeight="1" x14ac:dyDescent="0.25">
      <c r="A724" s="53"/>
      <c r="B724" s="53"/>
      <c r="C724" s="53"/>
      <c r="D724" s="53"/>
      <c r="E724" s="53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</row>
    <row r="725" spans="1:32" ht="19.5" customHeight="1" x14ac:dyDescent="0.25">
      <c r="A725" s="53"/>
      <c r="B725" s="53"/>
      <c r="C725" s="53"/>
      <c r="D725" s="53"/>
      <c r="E725" s="53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</row>
    <row r="726" spans="1:32" ht="19.5" customHeight="1" x14ac:dyDescent="0.25">
      <c r="A726" s="53"/>
      <c r="B726" s="53"/>
      <c r="C726" s="53"/>
      <c r="D726" s="53"/>
      <c r="E726" s="53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</row>
    <row r="727" spans="1:32" ht="19.5" customHeight="1" x14ac:dyDescent="0.25">
      <c r="A727" s="53"/>
      <c r="B727" s="53"/>
      <c r="C727" s="53"/>
      <c r="D727" s="53"/>
      <c r="E727" s="53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</row>
    <row r="728" spans="1:32" ht="19.5" customHeight="1" x14ac:dyDescent="0.25">
      <c r="A728" s="53"/>
      <c r="B728" s="53"/>
      <c r="C728" s="53"/>
      <c r="D728" s="53"/>
      <c r="E728" s="53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</row>
    <row r="729" spans="1:32" ht="19.5" customHeight="1" x14ac:dyDescent="0.25">
      <c r="A729" s="53"/>
      <c r="B729" s="53"/>
      <c r="C729" s="53"/>
      <c r="D729" s="53"/>
      <c r="E729" s="53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</row>
    <row r="730" spans="1:32" ht="19.5" customHeight="1" x14ac:dyDescent="0.25">
      <c r="A730" s="53"/>
      <c r="B730" s="53"/>
      <c r="C730" s="53"/>
      <c r="D730" s="53"/>
      <c r="E730" s="53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</row>
    <row r="731" spans="1:32" ht="19.5" customHeight="1" x14ac:dyDescent="0.25">
      <c r="A731" s="53"/>
      <c r="B731" s="53"/>
      <c r="C731" s="53"/>
      <c r="D731" s="53"/>
      <c r="E731" s="53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</row>
    <row r="732" spans="1:32" ht="19.5" customHeight="1" x14ac:dyDescent="0.25">
      <c r="A732" s="53"/>
      <c r="B732" s="53"/>
      <c r="C732" s="53"/>
      <c r="D732" s="53"/>
      <c r="E732" s="53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</row>
    <row r="733" spans="1:32" ht="19.5" customHeight="1" x14ac:dyDescent="0.25">
      <c r="A733" s="53"/>
      <c r="B733" s="53"/>
      <c r="C733" s="53"/>
      <c r="D733" s="53"/>
      <c r="E733" s="53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</row>
    <row r="734" spans="1:32" ht="19.5" customHeight="1" x14ac:dyDescent="0.25">
      <c r="A734" s="53"/>
      <c r="B734" s="53"/>
      <c r="C734" s="53"/>
      <c r="D734" s="53"/>
      <c r="E734" s="53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</row>
    <row r="735" spans="1:32" ht="19.5" customHeight="1" x14ac:dyDescent="0.25">
      <c r="A735" s="53"/>
      <c r="B735" s="53"/>
      <c r="C735" s="53"/>
      <c r="D735" s="53"/>
      <c r="E735" s="53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</row>
    <row r="736" spans="1:32" ht="19.5" customHeight="1" x14ac:dyDescent="0.25">
      <c r="A736" s="53"/>
      <c r="B736" s="53"/>
      <c r="C736" s="53"/>
      <c r="D736" s="53"/>
      <c r="E736" s="53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</row>
    <row r="737" spans="1:32" ht="19.5" customHeight="1" x14ac:dyDescent="0.25">
      <c r="A737" s="53"/>
      <c r="B737" s="53"/>
      <c r="C737" s="53"/>
      <c r="D737" s="53"/>
      <c r="E737" s="53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</row>
    <row r="738" spans="1:32" ht="19.5" customHeight="1" x14ac:dyDescent="0.25">
      <c r="A738" s="53"/>
      <c r="B738" s="53"/>
      <c r="C738" s="53"/>
      <c r="D738" s="53"/>
      <c r="E738" s="53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</row>
    <row r="739" spans="1:32" ht="19.5" customHeight="1" x14ac:dyDescent="0.25">
      <c r="A739" s="53"/>
      <c r="B739" s="53"/>
      <c r="C739" s="53"/>
      <c r="D739" s="53"/>
      <c r="E739" s="53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</row>
    <row r="740" spans="1:32" ht="19.5" customHeight="1" x14ac:dyDescent="0.25">
      <c r="A740" s="53"/>
      <c r="B740" s="53"/>
      <c r="C740" s="53"/>
      <c r="D740" s="53"/>
      <c r="E740" s="53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</row>
    <row r="741" spans="1:32" ht="19.5" customHeight="1" x14ac:dyDescent="0.25">
      <c r="A741" s="53"/>
      <c r="B741" s="53"/>
      <c r="C741" s="53"/>
      <c r="D741" s="53"/>
      <c r="E741" s="53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</row>
    <row r="742" spans="1:32" ht="19.5" customHeight="1" x14ac:dyDescent="0.25">
      <c r="A742" s="53"/>
      <c r="B742" s="53"/>
      <c r="C742" s="53"/>
      <c r="D742" s="53"/>
      <c r="E742" s="53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</row>
    <row r="743" spans="1:32" ht="19.5" customHeight="1" x14ac:dyDescent="0.25">
      <c r="A743" s="53"/>
      <c r="B743" s="53"/>
      <c r="C743" s="53"/>
      <c r="D743" s="53"/>
      <c r="E743" s="53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</row>
    <row r="744" spans="1:32" ht="19.5" customHeight="1" x14ac:dyDescent="0.25">
      <c r="A744" s="53"/>
      <c r="B744" s="53"/>
      <c r="C744" s="53"/>
      <c r="D744" s="53"/>
      <c r="E744" s="53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</row>
    <row r="745" spans="1:32" ht="19.5" customHeight="1" x14ac:dyDescent="0.25">
      <c r="A745" s="53"/>
      <c r="B745" s="53"/>
      <c r="C745" s="53"/>
      <c r="D745" s="53"/>
      <c r="E745" s="53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</row>
    <row r="746" spans="1:32" ht="19.5" customHeight="1" x14ac:dyDescent="0.25">
      <c r="A746" s="53"/>
      <c r="B746" s="53"/>
      <c r="C746" s="53"/>
      <c r="D746" s="53"/>
      <c r="E746" s="53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</row>
    <row r="747" spans="1:32" ht="19.5" customHeight="1" x14ac:dyDescent="0.25">
      <c r="A747" s="53"/>
      <c r="B747" s="53"/>
      <c r="C747" s="53"/>
      <c r="D747" s="53"/>
      <c r="E747" s="53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</row>
    <row r="748" spans="1:32" ht="19.5" customHeight="1" x14ac:dyDescent="0.25">
      <c r="A748" s="53"/>
      <c r="B748" s="53"/>
      <c r="C748" s="53"/>
      <c r="D748" s="53"/>
      <c r="E748" s="53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</row>
    <row r="749" spans="1:32" ht="19.5" customHeight="1" x14ac:dyDescent="0.25">
      <c r="A749" s="53"/>
      <c r="B749" s="53"/>
      <c r="C749" s="53"/>
      <c r="D749" s="53"/>
      <c r="E749" s="53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</row>
    <row r="750" spans="1:32" ht="19.5" customHeight="1" x14ac:dyDescent="0.25">
      <c r="A750" s="53"/>
      <c r="B750" s="53"/>
      <c r="C750" s="53"/>
      <c r="D750" s="53"/>
      <c r="E750" s="53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</row>
    <row r="751" spans="1:32" ht="19.5" customHeight="1" x14ac:dyDescent="0.25">
      <c r="A751" s="53"/>
      <c r="B751" s="53"/>
      <c r="C751" s="53"/>
      <c r="D751" s="53"/>
      <c r="E751" s="53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</row>
    <row r="752" spans="1:32" ht="19.5" customHeight="1" x14ac:dyDescent="0.25">
      <c r="A752" s="53"/>
      <c r="B752" s="53"/>
      <c r="C752" s="53"/>
      <c r="D752" s="53"/>
      <c r="E752" s="53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</row>
    <row r="753" spans="1:32" ht="19.5" customHeight="1" x14ac:dyDescent="0.25">
      <c r="A753" s="53"/>
      <c r="B753" s="53"/>
      <c r="C753" s="53"/>
      <c r="D753" s="53"/>
      <c r="E753" s="53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</row>
    <row r="754" spans="1:32" ht="19.5" customHeight="1" x14ac:dyDescent="0.25">
      <c r="A754" s="53"/>
      <c r="B754" s="53"/>
      <c r="C754" s="53"/>
      <c r="D754" s="53"/>
      <c r="E754" s="53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</row>
    <row r="755" spans="1:32" ht="19.5" customHeight="1" x14ac:dyDescent="0.25">
      <c r="A755" s="53"/>
      <c r="B755" s="53"/>
      <c r="C755" s="53"/>
      <c r="D755" s="53"/>
      <c r="E755" s="53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</row>
    <row r="756" spans="1:32" ht="19.5" customHeight="1" x14ac:dyDescent="0.25">
      <c r="A756" s="53"/>
      <c r="B756" s="53"/>
      <c r="C756" s="53"/>
      <c r="D756" s="53"/>
      <c r="E756" s="53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</row>
    <row r="757" spans="1:32" ht="19.5" customHeight="1" x14ac:dyDescent="0.25">
      <c r="A757" s="53"/>
      <c r="B757" s="53"/>
      <c r="C757" s="53"/>
      <c r="D757" s="53"/>
      <c r="E757" s="53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</row>
    <row r="758" spans="1:32" ht="19.5" customHeight="1" x14ac:dyDescent="0.25">
      <c r="A758" s="53"/>
      <c r="B758" s="53"/>
      <c r="C758" s="53"/>
      <c r="D758" s="53"/>
      <c r="E758" s="53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</row>
    <row r="759" spans="1:32" ht="19.5" customHeight="1" x14ac:dyDescent="0.25">
      <c r="A759" s="53"/>
      <c r="B759" s="53"/>
      <c r="C759" s="53"/>
      <c r="D759" s="53"/>
      <c r="E759" s="53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</row>
    <row r="760" spans="1:32" ht="19.5" customHeight="1" x14ac:dyDescent="0.25">
      <c r="A760" s="53"/>
      <c r="B760" s="53"/>
      <c r="C760" s="53"/>
      <c r="D760" s="53"/>
      <c r="E760" s="53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</row>
    <row r="761" spans="1:32" ht="19.5" customHeight="1" x14ac:dyDescent="0.25">
      <c r="A761" s="53"/>
      <c r="B761" s="53"/>
      <c r="C761" s="53"/>
      <c r="D761" s="53"/>
      <c r="E761" s="53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</row>
    <row r="762" spans="1:32" ht="19.5" customHeight="1" x14ac:dyDescent="0.25">
      <c r="A762" s="53"/>
      <c r="B762" s="53"/>
      <c r="C762" s="53"/>
      <c r="D762" s="53"/>
      <c r="E762" s="53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</row>
    <row r="763" spans="1:32" ht="19.5" customHeight="1" x14ac:dyDescent="0.25">
      <c r="A763" s="53"/>
      <c r="B763" s="53"/>
      <c r="C763" s="53"/>
      <c r="D763" s="53"/>
      <c r="E763" s="53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</row>
    <row r="764" spans="1:32" ht="19.5" customHeight="1" x14ac:dyDescent="0.25">
      <c r="A764" s="53"/>
      <c r="B764" s="53"/>
      <c r="C764" s="53"/>
      <c r="D764" s="53"/>
      <c r="E764" s="53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</row>
    <row r="765" spans="1:32" ht="19.5" customHeight="1" x14ac:dyDescent="0.25">
      <c r="A765" s="53"/>
      <c r="B765" s="53"/>
      <c r="C765" s="53"/>
      <c r="D765" s="53"/>
      <c r="E765" s="53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</row>
    <row r="766" spans="1:32" ht="19.5" customHeight="1" x14ac:dyDescent="0.25">
      <c r="A766" s="53"/>
      <c r="B766" s="53"/>
      <c r="C766" s="53"/>
      <c r="D766" s="53"/>
      <c r="E766" s="53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</row>
    <row r="767" spans="1:32" ht="19.5" customHeight="1" x14ac:dyDescent="0.25">
      <c r="A767" s="53"/>
      <c r="B767" s="53"/>
      <c r="C767" s="53"/>
      <c r="D767" s="53"/>
      <c r="E767" s="53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</row>
    <row r="768" spans="1:32" ht="19.5" customHeight="1" x14ac:dyDescent="0.25">
      <c r="A768" s="53"/>
      <c r="B768" s="53"/>
      <c r="C768" s="53"/>
      <c r="D768" s="53"/>
      <c r="E768" s="53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</row>
    <row r="769" spans="1:32" ht="19.5" customHeight="1" x14ac:dyDescent="0.25">
      <c r="A769" s="53"/>
      <c r="B769" s="53"/>
      <c r="C769" s="53"/>
      <c r="D769" s="53"/>
      <c r="E769" s="53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</row>
    <row r="770" spans="1:32" ht="19.5" customHeight="1" x14ac:dyDescent="0.25">
      <c r="A770" s="53"/>
      <c r="B770" s="53"/>
      <c r="C770" s="53"/>
      <c r="D770" s="53"/>
      <c r="E770" s="53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</row>
    <row r="771" spans="1:32" ht="19.5" customHeight="1" x14ac:dyDescent="0.25">
      <c r="A771" s="53"/>
      <c r="B771" s="53"/>
      <c r="C771" s="53"/>
      <c r="D771" s="53"/>
      <c r="E771" s="53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</row>
    <row r="772" spans="1:32" ht="19.5" customHeight="1" x14ac:dyDescent="0.25">
      <c r="A772" s="53"/>
      <c r="B772" s="53"/>
      <c r="C772" s="53"/>
      <c r="D772" s="53"/>
      <c r="E772" s="53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</row>
    <row r="773" spans="1:32" ht="19.5" customHeight="1" x14ac:dyDescent="0.25">
      <c r="A773" s="53"/>
      <c r="B773" s="53"/>
      <c r="C773" s="53"/>
      <c r="D773" s="53"/>
      <c r="E773" s="53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</row>
    <row r="774" spans="1:32" ht="19.5" customHeight="1" x14ac:dyDescent="0.25">
      <c r="A774" s="53"/>
      <c r="B774" s="53"/>
      <c r="C774" s="53"/>
      <c r="D774" s="53"/>
      <c r="E774" s="53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</row>
    <row r="775" spans="1:32" ht="19.5" customHeight="1" x14ac:dyDescent="0.25">
      <c r="A775" s="53"/>
      <c r="B775" s="53"/>
      <c r="C775" s="53"/>
      <c r="D775" s="53"/>
      <c r="E775" s="53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</row>
    <row r="776" spans="1:32" ht="19.5" customHeight="1" x14ac:dyDescent="0.25">
      <c r="A776" s="53"/>
      <c r="B776" s="53"/>
      <c r="C776" s="53"/>
      <c r="D776" s="53"/>
      <c r="E776" s="53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</row>
    <row r="777" spans="1:32" ht="19.5" customHeight="1" x14ac:dyDescent="0.25">
      <c r="A777" s="53"/>
      <c r="B777" s="53"/>
      <c r="C777" s="53"/>
      <c r="D777" s="53"/>
      <c r="E777" s="53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</row>
    <row r="778" spans="1:32" ht="19.5" customHeight="1" x14ac:dyDescent="0.25">
      <c r="A778" s="53"/>
      <c r="B778" s="53"/>
      <c r="C778" s="53"/>
      <c r="D778" s="53"/>
      <c r="E778" s="53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</row>
    <row r="779" spans="1:32" ht="19.5" customHeight="1" x14ac:dyDescent="0.25">
      <c r="A779" s="53"/>
      <c r="B779" s="53"/>
      <c r="C779" s="53"/>
      <c r="D779" s="53"/>
      <c r="E779" s="53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</row>
    <row r="780" spans="1:32" ht="19.5" customHeight="1" x14ac:dyDescent="0.25">
      <c r="A780" s="53"/>
      <c r="B780" s="53"/>
      <c r="C780" s="53"/>
      <c r="D780" s="53"/>
      <c r="E780" s="53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</row>
    <row r="781" spans="1:32" ht="19.5" customHeight="1" x14ac:dyDescent="0.25">
      <c r="A781" s="53"/>
      <c r="B781" s="53"/>
      <c r="C781" s="53"/>
      <c r="D781" s="53"/>
      <c r="E781" s="53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</row>
    <row r="782" spans="1:32" ht="19.5" customHeight="1" x14ac:dyDescent="0.25">
      <c r="A782" s="53"/>
      <c r="B782" s="53"/>
      <c r="C782" s="53"/>
      <c r="D782" s="53"/>
      <c r="E782" s="53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</row>
    <row r="783" spans="1:32" ht="19.5" customHeight="1" x14ac:dyDescent="0.25">
      <c r="A783" s="53"/>
      <c r="B783" s="53"/>
      <c r="C783" s="53"/>
      <c r="D783" s="53"/>
      <c r="E783" s="53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</row>
    <row r="784" spans="1:32" ht="19.5" customHeight="1" x14ac:dyDescent="0.25">
      <c r="A784" s="53"/>
      <c r="B784" s="53"/>
      <c r="C784" s="53"/>
      <c r="D784" s="53"/>
      <c r="E784" s="53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</row>
    <row r="785" spans="1:32" ht="19.5" customHeight="1" x14ac:dyDescent="0.25">
      <c r="A785" s="53"/>
      <c r="B785" s="53"/>
      <c r="C785" s="53"/>
      <c r="D785" s="53"/>
      <c r="E785" s="53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</row>
    <row r="786" spans="1:32" ht="19.5" customHeight="1" x14ac:dyDescent="0.25">
      <c r="A786" s="53"/>
      <c r="B786" s="53"/>
      <c r="C786" s="53"/>
      <c r="D786" s="53"/>
      <c r="E786" s="53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</row>
    <row r="787" spans="1:32" ht="19.5" customHeight="1" x14ac:dyDescent="0.25">
      <c r="A787" s="53"/>
      <c r="B787" s="53"/>
      <c r="C787" s="53"/>
      <c r="D787" s="53"/>
      <c r="E787" s="53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</row>
    <row r="788" spans="1:32" ht="19.5" customHeight="1" x14ac:dyDescent="0.25">
      <c r="A788" s="53"/>
      <c r="B788" s="53"/>
      <c r="C788" s="53"/>
      <c r="D788" s="53"/>
      <c r="E788" s="53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</row>
    <row r="789" spans="1:32" ht="19.5" customHeight="1" x14ac:dyDescent="0.25">
      <c r="A789" s="53"/>
      <c r="B789" s="53"/>
      <c r="C789" s="53"/>
      <c r="D789" s="53"/>
      <c r="E789" s="53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</row>
    <row r="790" spans="1:32" ht="19.5" customHeight="1" x14ac:dyDescent="0.25">
      <c r="A790" s="53"/>
      <c r="B790" s="53"/>
      <c r="C790" s="53"/>
      <c r="D790" s="53"/>
      <c r="E790" s="53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</row>
    <row r="791" spans="1:32" ht="19.5" customHeight="1" x14ac:dyDescent="0.25">
      <c r="A791" s="53"/>
      <c r="B791" s="53"/>
      <c r="C791" s="53"/>
      <c r="D791" s="53"/>
      <c r="E791" s="53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</row>
    <row r="792" spans="1:32" ht="19.5" customHeight="1" x14ac:dyDescent="0.25">
      <c r="A792" s="53"/>
      <c r="B792" s="53"/>
      <c r="C792" s="53"/>
      <c r="D792" s="53"/>
      <c r="E792" s="53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</row>
    <row r="793" spans="1:32" ht="19.5" customHeight="1" x14ac:dyDescent="0.25">
      <c r="A793" s="53"/>
      <c r="B793" s="53"/>
      <c r="C793" s="53"/>
      <c r="D793" s="53"/>
      <c r="E793" s="53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</row>
    <row r="794" spans="1:32" ht="19.5" customHeight="1" x14ac:dyDescent="0.25">
      <c r="A794" s="53"/>
      <c r="B794" s="53"/>
      <c r="C794" s="53"/>
      <c r="D794" s="53"/>
      <c r="E794" s="53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</row>
    <row r="795" spans="1:32" ht="19.5" customHeight="1" x14ac:dyDescent="0.25">
      <c r="A795" s="53"/>
      <c r="B795" s="53"/>
      <c r="C795" s="53"/>
      <c r="D795" s="53"/>
      <c r="E795" s="53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</row>
    <row r="796" spans="1:32" ht="19.5" customHeight="1" x14ac:dyDescent="0.25">
      <c r="A796" s="53"/>
      <c r="B796" s="53"/>
      <c r="C796" s="53"/>
      <c r="D796" s="53"/>
      <c r="E796" s="53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</row>
    <row r="797" spans="1:32" ht="19.5" customHeight="1" x14ac:dyDescent="0.25">
      <c r="A797" s="53"/>
      <c r="B797" s="53"/>
      <c r="C797" s="53"/>
      <c r="D797" s="53"/>
      <c r="E797" s="53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</row>
    <row r="798" spans="1:32" ht="19.5" customHeight="1" x14ac:dyDescent="0.25">
      <c r="A798" s="53"/>
      <c r="B798" s="53"/>
      <c r="C798" s="53"/>
      <c r="D798" s="53"/>
      <c r="E798" s="53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</row>
    <row r="799" spans="1:32" ht="19.5" customHeight="1" x14ac:dyDescent="0.25">
      <c r="A799" s="53"/>
      <c r="B799" s="53"/>
      <c r="C799" s="53"/>
      <c r="D799" s="53"/>
      <c r="E799" s="53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</row>
    <row r="800" spans="1:32" ht="19.5" customHeight="1" x14ac:dyDescent="0.25">
      <c r="A800" s="53"/>
      <c r="B800" s="53"/>
      <c r="C800" s="53"/>
      <c r="D800" s="53"/>
      <c r="E800" s="53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</row>
    <row r="801" spans="1:32" ht="19.5" customHeight="1" x14ac:dyDescent="0.25">
      <c r="A801" s="53"/>
      <c r="B801" s="53"/>
      <c r="C801" s="53"/>
      <c r="D801" s="53"/>
      <c r="E801" s="53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</row>
    <row r="802" spans="1:32" ht="19.5" customHeight="1" x14ac:dyDescent="0.25">
      <c r="A802" s="53"/>
      <c r="B802" s="53"/>
      <c r="C802" s="53"/>
      <c r="D802" s="53"/>
      <c r="E802" s="53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</row>
    <row r="803" spans="1:32" ht="19.5" customHeight="1" x14ac:dyDescent="0.25">
      <c r="A803" s="53"/>
      <c r="B803" s="53"/>
      <c r="C803" s="53"/>
      <c r="D803" s="53"/>
      <c r="E803" s="53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</row>
    <row r="804" spans="1:32" ht="19.5" customHeight="1" x14ac:dyDescent="0.25">
      <c r="A804" s="53"/>
      <c r="B804" s="53"/>
      <c r="C804" s="53"/>
      <c r="D804" s="53"/>
      <c r="E804" s="53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</row>
    <row r="805" spans="1:32" ht="19.5" customHeight="1" x14ac:dyDescent="0.25">
      <c r="A805" s="53"/>
      <c r="B805" s="53"/>
      <c r="C805" s="53"/>
      <c r="D805" s="53"/>
      <c r="E805" s="53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</row>
    <row r="806" spans="1:32" ht="19.5" customHeight="1" x14ac:dyDescent="0.25">
      <c r="A806" s="53"/>
      <c r="B806" s="53"/>
      <c r="C806" s="53"/>
      <c r="D806" s="53"/>
      <c r="E806" s="53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</row>
    <row r="807" spans="1:32" ht="19.5" customHeight="1" x14ac:dyDescent="0.25">
      <c r="A807" s="53"/>
      <c r="B807" s="53"/>
      <c r="C807" s="53"/>
      <c r="D807" s="53"/>
      <c r="E807" s="53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</row>
    <row r="808" spans="1:32" ht="19.5" customHeight="1" x14ac:dyDescent="0.25">
      <c r="A808" s="53"/>
      <c r="B808" s="53"/>
      <c r="C808" s="53"/>
      <c r="D808" s="53"/>
      <c r="E808" s="53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</row>
    <row r="809" spans="1:32" ht="19.5" customHeight="1" x14ac:dyDescent="0.25">
      <c r="A809" s="53"/>
      <c r="B809" s="53"/>
      <c r="C809" s="53"/>
      <c r="D809" s="53"/>
      <c r="E809" s="53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</row>
    <row r="810" spans="1:32" ht="19.5" customHeight="1" x14ac:dyDescent="0.25">
      <c r="A810" s="53"/>
      <c r="B810" s="53"/>
      <c r="C810" s="53"/>
      <c r="D810" s="53"/>
      <c r="E810" s="53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</row>
    <row r="811" spans="1:32" ht="19.5" customHeight="1" x14ac:dyDescent="0.25">
      <c r="A811" s="53"/>
      <c r="B811" s="53"/>
      <c r="C811" s="53"/>
      <c r="D811" s="53"/>
      <c r="E811" s="53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</row>
    <row r="812" spans="1:32" ht="19.5" customHeight="1" x14ac:dyDescent="0.25">
      <c r="A812" s="53"/>
      <c r="B812" s="53"/>
      <c r="C812" s="53"/>
      <c r="D812" s="53"/>
      <c r="E812" s="53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</row>
    <row r="813" spans="1:32" ht="19.5" customHeight="1" x14ac:dyDescent="0.25">
      <c r="A813" s="53"/>
      <c r="B813" s="53"/>
      <c r="C813" s="53"/>
      <c r="D813" s="53"/>
      <c r="E813" s="53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</row>
    <row r="814" spans="1:32" ht="19.5" customHeight="1" x14ac:dyDescent="0.25">
      <c r="A814" s="53"/>
      <c r="B814" s="53"/>
      <c r="C814" s="53"/>
      <c r="D814" s="53"/>
      <c r="E814" s="53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</row>
    <row r="815" spans="1:32" ht="19.5" customHeight="1" x14ac:dyDescent="0.25">
      <c r="A815" s="53"/>
      <c r="B815" s="53"/>
      <c r="C815" s="53"/>
      <c r="D815" s="53"/>
      <c r="E815" s="53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</row>
    <row r="816" spans="1:32" ht="19.5" customHeight="1" x14ac:dyDescent="0.25">
      <c r="A816" s="53"/>
      <c r="B816" s="53"/>
      <c r="C816" s="53"/>
      <c r="D816" s="53"/>
      <c r="E816" s="53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</row>
    <row r="817" spans="1:32" ht="19.5" customHeight="1" x14ac:dyDescent="0.25">
      <c r="A817" s="53"/>
      <c r="B817" s="53"/>
      <c r="C817" s="53"/>
      <c r="D817" s="53"/>
      <c r="E817" s="53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</row>
    <row r="818" spans="1:32" ht="19.5" customHeight="1" x14ac:dyDescent="0.25">
      <c r="A818" s="53"/>
      <c r="B818" s="53"/>
      <c r="C818" s="53"/>
      <c r="D818" s="53"/>
      <c r="E818" s="53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</row>
    <row r="819" spans="1:32" ht="19.5" customHeight="1" x14ac:dyDescent="0.25">
      <c r="A819" s="53"/>
      <c r="B819" s="53"/>
      <c r="C819" s="53"/>
      <c r="D819" s="53"/>
      <c r="E819" s="53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</row>
    <row r="820" spans="1:32" ht="19.5" customHeight="1" x14ac:dyDescent="0.25">
      <c r="A820" s="53"/>
      <c r="B820" s="53"/>
      <c r="C820" s="53"/>
      <c r="D820" s="53"/>
      <c r="E820" s="53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</row>
    <row r="821" spans="1:32" ht="19.5" customHeight="1" x14ac:dyDescent="0.25">
      <c r="A821" s="53"/>
      <c r="B821" s="53"/>
      <c r="C821" s="53"/>
      <c r="D821" s="53"/>
      <c r="E821" s="53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</row>
    <row r="822" spans="1:32" ht="19.5" customHeight="1" x14ac:dyDescent="0.25">
      <c r="A822" s="53"/>
      <c r="B822" s="53"/>
      <c r="C822" s="53"/>
      <c r="D822" s="53"/>
      <c r="E822" s="53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</row>
    <row r="823" spans="1:32" ht="19.5" customHeight="1" x14ac:dyDescent="0.25">
      <c r="A823" s="53"/>
      <c r="B823" s="53"/>
      <c r="C823" s="53"/>
      <c r="D823" s="53"/>
      <c r="E823" s="53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</row>
    <row r="824" spans="1:32" ht="19.5" customHeight="1" x14ac:dyDescent="0.25">
      <c r="A824" s="53"/>
      <c r="B824" s="53"/>
      <c r="C824" s="53"/>
      <c r="D824" s="53"/>
      <c r="E824" s="53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</row>
    <row r="825" spans="1:32" ht="19.5" customHeight="1" x14ac:dyDescent="0.25">
      <c r="A825" s="53"/>
      <c r="B825" s="53"/>
      <c r="C825" s="53"/>
      <c r="D825" s="53"/>
      <c r="E825" s="53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</row>
    <row r="826" spans="1:32" ht="19.5" customHeight="1" x14ac:dyDescent="0.25">
      <c r="A826" s="53"/>
      <c r="B826" s="53"/>
      <c r="C826" s="53"/>
      <c r="D826" s="53"/>
      <c r="E826" s="53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</row>
    <row r="827" spans="1:32" ht="19.5" customHeight="1" x14ac:dyDescent="0.25">
      <c r="A827" s="53"/>
      <c r="B827" s="53"/>
      <c r="C827" s="53"/>
      <c r="D827" s="53"/>
      <c r="E827" s="53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</row>
    <row r="828" spans="1:32" ht="19.5" customHeight="1" x14ac:dyDescent="0.25">
      <c r="A828" s="53"/>
      <c r="B828" s="53"/>
      <c r="C828" s="53"/>
      <c r="D828" s="53"/>
      <c r="E828" s="53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</row>
    <row r="829" spans="1:32" ht="19.5" customHeight="1" x14ac:dyDescent="0.25">
      <c r="A829" s="53"/>
      <c r="B829" s="53"/>
      <c r="C829" s="53"/>
      <c r="D829" s="53"/>
      <c r="E829" s="53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</row>
    <row r="830" spans="1:32" ht="19.5" customHeight="1" x14ac:dyDescent="0.25">
      <c r="A830" s="53"/>
      <c r="B830" s="53"/>
      <c r="C830" s="53"/>
      <c r="D830" s="53"/>
      <c r="E830" s="53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</row>
    <row r="831" spans="1:32" ht="19.5" customHeight="1" x14ac:dyDescent="0.25">
      <c r="A831" s="53"/>
      <c r="B831" s="53"/>
      <c r="C831" s="53"/>
      <c r="D831" s="53"/>
      <c r="E831" s="53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</row>
    <row r="832" spans="1:32" ht="19.5" customHeight="1" x14ac:dyDescent="0.25">
      <c r="A832" s="53"/>
      <c r="B832" s="53"/>
      <c r="C832" s="53"/>
      <c r="D832" s="53"/>
      <c r="E832" s="53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</row>
    <row r="833" spans="1:32" ht="19.5" customHeight="1" x14ac:dyDescent="0.25">
      <c r="A833" s="53"/>
      <c r="B833" s="53"/>
      <c r="C833" s="53"/>
      <c r="D833" s="53"/>
      <c r="E833" s="53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</row>
    <row r="834" spans="1:32" ht="19.5" customHeight="1" x14ac:dyDescent="0.25">
      <c r="A834" s="53"/>
      <c r="B834" s="53"/>
      <c r="C834" s="53"/>
      <c r="D834" s="53"/>
      <c r="E834" s="53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</row>
    <row r="835" spans="1:32" ht="19.5" customHeight="1" x14ac:dyDescent="0.25">
      <c r="A835" s="53"/>
      <c r="B835" s="53"/>
      <c r="C835" s="53"/>
      <c r="D835" s="53"/>
      <c r="E835" s="53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</row>
    <row r="836" spans="1:32" ht="19.5" customHeight="1" x14ac:dyDescent="0.25">
      <c r="A836" s="53"/>
      <c r="B836" s="53"/>
      <c r="C836" s="53"/>
      <c r="D836" s="53"/>
      <c r="E836" s="53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</row>
    <row r="837" spans="1:32" ht="19.5" customHeight="1" x14ac:dyDescent="0.25">
      <c r="A837" s="53"/>
      <c r="B837" s="53"/>
      <c r="C837" s="53"/>
      <c r="D837" s="53"/>
      <c r="E837" s="53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</row>
    <row r="838" spans="1:32" ht="19.5" customHeight="1" x14ac:dyDescent="0.25">
      <c r="A838" s="53"/>
      <c r="B838" s="53"/>
      <c r="C838" s="53"/>
      <c r="D838" s="53"/>
      <c r="E838" s="53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</row>
    <row r="839" spans="1:32" ht="19.5" customHeight="1" x14ac:dyDescent="0.25">
      <c r="A839" s="53"/>
      <c r="B839" s="53"/>
      <c r="C839" s="53"/>
      <c r="D839" s="53"/>
      <c r="E839" s="53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</row>
    <row r="840" spans="1:32" ht="19.5" customHeight="1" x14ac:dyDescent="0.25">
      <c r="A840" s="53"/>
      <c r="B840" s="53"/>
      <c r="C840" s="53"/>
      <c r="D840" s="53"/>
      <c r="E840" s="53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</row>
    <row r="841" spans="1:32" ht="19.5" customHeight="1" x14ac:dyDescent="0.25">
      <c r="A841" s="53"/>
      <c r="B841" s="53"/>
      <c r="C841" s="53"/>
      <c r="D841" s="53"/>
      <c r="E841" s="53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</row>
    <row r="842" spans="1:32" ht="19.5" customHeight="1" x14ac:dyDescent="0.25">
      <c r="A842" s="53"/>
      <c r="B842" s="53"/>
      <c r="C842" s="53"/>
      <c r="D842" s="53"/>
      <c r="E842" s="53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</row>
    <row r="843" spans="1:32" ht="19.5" customHeight="1" x14ac:dyDescent="0.25">
      <c r="A843" s="53"/>
      <c r="B843" s="53"/>
      <c r="C843" s="53"/>
      <c r="D843" s="53"/>
      <c r="E843" s="53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</row>
    <row r="844" spans="1:32" ht="19.5" customHeight="1" x14ac:dyDescent="0.25">
      <c r="A844" s="53"/>
      <c r="B844" s="53"/>
      <c r="C844" s="53"/>
      <c r="D844" s="53"/>
      <c r="E844" s="53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</row>
    <row r="845" spans="1:32" ht="19.5" customHeight="1" x14ac:dyDescent="0.25">
      <c r="A845" s="53"/>
      <c r="B845" s="53"/>
      <c r="C845" s="53"/>
      <c r="D845" s="53"/>
      <c r="E845" s="53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</row>
    <row r="846" spans="1:32" ht="19.5" customHeight="1" x14ac:dyDescent="0.25">
      <c r="A846" s="53"/>
      <c r="B846" s="53"/>
      <c r="C846" s="53"/>
      <c r="D846" s="53"/>
      <c r="E846" s="53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</row>
    <row r="847" spans="1:32" ht="19.5" customHeight="1" x14ac:dyDescent="0.25">
      <c r="A847" s="53"/>
      <c r="B847" s="53"/>
      <c r="C847" s="53"/>
      <c r="D847" s="53"/>
      <c r="E847" s="53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</row>
    <row r="848" spans="1:32" ht="19.5" customHeight="1" x14ac:dyDescent="0.25">
      <c r="A848" s="53"/>
      <c r="B848" s="53"/>
      <c r="C848" s="53"/>
      <c r="D848" s="53"/>
      <c r="E848" s="53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</row>
    <row r="849" spans="1:32" ht="19.5" customHeight="1" x14ac:dyDescent="0.25">
      <c r="A849" s="53"/>
      <c r="B849" s="53"/>
      <c r="C849" s="53"/>
      <c r="D849" s="53"/>
      <c r="E849" s="53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</row>
    <row r="850" spans="1:32" ht="19.5" customHeight="1" x14ac:dyDescent="0.25">
      <c r="A850" s="53"/>
      <c r="B850" s="53"/>
      <c r="C850" s="53"/>
      <c r="D850" s="53"/>
      <c r="E850" s="53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</row>
    <row r="851" spans="1:32" ht="19.5" customHeight="1" x14ac:dyDescent="0.25">
      <c r="A851" s="53"/>
      <c r="B851" s="53"/>
      <c r="C851" s="53"/>
      <c r="D851" s="53"/>
      <c r="E851" s="53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</row>
    <row r="852" spans="1:32" ht="19.5" customHeight="1" x14ac:dyDescent="0.25">
      <c r="A852" s="53"/>
      <c r="B852" s="53"/>
      <c r="C852" s="53"/>
      <c r="D852" s="53"/>
      <c r="E852" s="53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</row>
    <row r="853" spans="1:32" ht="19.5" customHeight="1" x14ac:dyDescent="0.25">
      <c r="A853" s="53"/>
      <c r="B853" s="53"/>
      <c r="C853" s="53"/>
      <c r="D853" s="53"/>
      <c r="E853" s="53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</row>
    <row r="854" spans="1:32" ht="19.5" customHeight="1" x14ac:dyDescent="0.25">
      <c r="A854" s="53"/>
      <c r="B854" s="53"/>
      <c r="C854" s="53"/>
      <c r="D854" s="53"/>
      <c r="E854" s="53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</row>
    <row r="855" spans="1:32" ht="19.5" customHeight="1" x14ac:dyDescent="0.25">
      <c r="A855" s="53"/>
      <c r="B855" s="53"/>
      <c r="C855" s="53"/>
      <c r="D855" s="53"/>
      <c r="E855" s="53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</row>
    <row r="856" spans="1:32" ht="19.5" customHeight="1" x14ac:dyDescent="0.25">
      <c r="A856" s="53"/>
      <c r="B856" s="53"/>
      <c r="C856" s="53"/>
      <c r="D856" s="53"/>
      <c r="E856" s="53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</row>
    <row r="857" spans="1:32" ht="19.5" customHeight="1" x14ac:dyDescent="0.25">
      <c r="A857" s="53"/>
      <c r="B857" s="53"/>
      <c r="C857" s="53"/>
      <c r="D857" s="53"/>
      <c r="E857" s="53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</row>
    <row r="858" spans="1:32" ht="19.5" customHeight="1" x14ac:dyDescent="0.25">
      <c r="A858" s="53"/>
      <c r="B858" s="53"/>
      <c r="C858" s="53"/>
      <c r="D858" s="53"/>
      <c r="E858" s="53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</row>
    <row r="859" spans="1:32" ht="19.5" customHeight="1" x14ac:dyDescent="0.25">
      <c r="A859" s="53"/>
      <c r="B859" s="53"/>
      <c r="C859" s="53"/>
      <c r="D859" s="53"/>
      <c r="E859" s="53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</row>
    <row r="860" spans="1:32" ht="19.5" customHeight="1" x14ac:dyDescent="0.25">
      <c r="A860" s="53"/>
      <c r="B860" s="53"/>
      <c r="C860" s="53"/>
      <c r="D860" s="53"/>
      <c r="E860" s="53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</row>
    <row r="861" spans="1:32" ht="19.5" customHeight="1" x14ac:dyDescent="0.25">
      <c r="A861" s="53"/>
      <c r="B861" s="53"/>
      <c r="C861" s="53"/>
      <c r="D861" s="53"/>
      <c r="E861" s="53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</row>
    <row r="862" spans="1:32" ht="19.5" customHeight="1" x14ac:dyDescent="0.25">
      <c r="A862" s="53"/>
      <c r="B862" s="53"/>
      <c r="C862" s="53"/>
      <c r="D862" s="53"/>
      <c r="E862" s="53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</row>
    <row r="863" spans="1:32" ht="19.5" customHeight="1" x14ac:dyDescent="0.25">
      <c r="A863" s="53"/>
      <c r="B863" s="53"/>
      <c r="C863" s="53"/>
      <c r="D863" s="53"/>
      <c r="E863" s="53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</row>
    <row r="864" spans="1:32" ht="19.5" customHeight="1" x14ac:dyDescent="0.25">
      <c r="A864" s="53"/>
      <c r="B864" s="53"/>
      <c r="C864" s="53"/>
      <c r="D864" s="53"/>
      <c r="E864" s="53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</row>
    <row r="865" spans="1:32" ht="19.5" customHeight="1" x14ac:dyDescent="0.25">
      <c r="A865" s="53"/>
      <c r="B865" s="53"/>
      <c r="C865" s="53"/>
      <c r="D865" s="53"/>
      <c r="E865" s="53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</row>
    <row r="866" spans="1:32" ht="19.5" customHeight="1" x14ac:dyDescent="0.25">
      <c r="A866" s="53"/>
      <c r="B866" s="53"/>
      <c r="C866" s="53"/>
      <c r="D866" s="53"/>
      <c r="E866" s="53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</row>
    <row r="867" spans="1:32" ht="19.5" customHeight="1" x14ac:dyDescent="0.25">
      <c r="A867" s="53"/>
      <c r="B867" s="53"/>
      <c r="C867" s="53"/>
      <c r="D867" s="53"/>
      <c r="E867" s="53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</row>
    <row r="868" spans="1:32" ht="19.5" customHeight="1" x14ac:dyDescent="0.25">
      <c r="A868" s="53"/>
      <c r="B868" s="53"/>
      <c r="C868" s="53"/>
      <c r="D868" s="53"/>
      <c r="E868" s="53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</row>
    <row r="869" spans="1:32" ht="19.5" customHeight="1" x14ac:dyDescent="0.25">
      <c r="A869" s="53"/>
      <c r="B869" s="53"/>
      <c r="C869" s="53"/>
      <c r="D869" s="53"/>
      <c r="E869" s="53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</row>
    <row r="870" spans="1:32" ht="19.5" customHeight="1" x14ac:dyDescent="0.25">
      <c r="A870" s="53"/>
      <c r="B870" s="53"/>
      <c r="C870" s="53"/>
      <c r="D870" s="53"/>
      <c r="E870" s="53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</row>
    <row r="871" spans="1:32" ht="19.5" customHeight="1" x14ac:dyDescent="0.25">
      <c r="A871" s="53"/>
      <c r="B871" s="53"/>
      <c r="C871" s="53"/>
      <c r="D871" s="53"/>
      <c r="E871" s="53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</row>
    <row r="872" spans="1:32" ht="19.5" customHeight="1" x14ac:dyDescent="0.25">
      <c r="A872" s="53"/>
      <c r="B872" s="53"/>
      <c r="C872" s="53"/>
      <c r="D872" s="53"/>
      <c r="E872" s="53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</row>
    <row r="873" spans="1:32" ht="19.5" customHeight="1" x14ac:dyDescent="0.25">
      <c r="A873" s="53"/>
      <c r="B873" s="53"/>
      <c r="C873" s="53"/>
      <c r="D873" s="53"/>
      <c r="E873" s="53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</row>
    <row r="874" spans="1:32" ht="19.5" customHeight="1" x14ac:dyDescent="0.25">
      <c r="A874" s="53"/>
      <c r="B874" s="53"/>
      <c r="C874" s="53"/>
      <c r="D874" s="53"/>
      <c r="E874" s="53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</row>
    <row r="875" spans="1:32" ht="19.5" customHeight="1" x14ac:dyDescent="0.25">
      <c r="A875" s="53"/>
      <c r="B875" s="53"/>
      <c r="C875" s="53"/>
      <c r="D875" s="53"/>
      <c r="E875" s="53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</row>
    <row r="876" spans="1:32" ht="19.5" customHeight="1" x14ac:dyDescent="0.25">
      <c r="A876" s="53"/>
      <c r="B876" s="53"/>
      <c r="C876" s="53"/>
      <c r="D876" s="53"/>
      <c r="E876" s="53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</row>
    <row r="877" spans="1:32" ht="19.5" customHeight="1" x14ac:dyDescent="0.25">
      <c r="A877" s="53"/>
      <c r="B877" s="53"/>
      <c r="C877" s="53"/>
      <c r="D877" s="53"/>
      <c r="E877" s="53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</row>
    <row r="878" spans="1:32" ht="19.5" customHeight="1" x14ac:dyDescent="0.25">
      <c r="A878" s="53"/>
      <c r="B878" s="53"/>
      <c r="C878" s="53"/>
      <c r="D878" s="53"/>
      <c r="E878" s="53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</row>
    <row r="879" spans="1:32" ht="19.5" customHeight="1" x14ac:dyDescent="0.25">
      <c r="A879" s="53"/>
      <c r="B879" s="53"/>
      <c r="C879" s="53"/>
      <c r="D879" s="53"/>
      <c r="E879" s="53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</row>
    <row r="880" spans="1:32" ht="19.5" customHeight="1" x14ac:dyDescent="0.25">
      <c r="A880" s="53"/>
      <c r="B880" s="53"/>
      <c r="C880" s="53"/>
      <c r="D880" s="53"/>
      <c r="E880" s="53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</row>
    <row r="881" spans="1:32" ht="19.5" customHeight="1" x14ac:dyDescent="0.25">
      <c r="A881" s="53"/>
      <c r="B881" s="53"/>
      <c r="C881" s="53"/>
      <c r="D881" s="53"/>
      <c r="E881" s="53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</row>
    <row r="882" spans="1:32" ht="19.5" customHeight="1" x14ac:dyDescent="0.25">
      <c r="A882" s="53"/>
      <c r="B882" s="53"/>
      <c r="C882" s="53"/>
      <c r="D882" s="53"/>
      <c r="E882" s="53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</row>
    <row r="883" spans="1:32" ht="19.5" customHeight="1" x14ac:dyDescent="0.25">
      <c r="A883" s="53"/>
      <c r="B883" s="53"/>
      <c r="C883" s="53"/>
      <c r="D883" s="53"/>
      <c r="E883" s="53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</row>
    <row r="884" spans="1:32" ht="19.5" customHeight="1" x14ac:dyDescent="0.25">
      <c r="A884" s="53"/>
      <c r="B884" s="53"/>
      <c r="C884" s="53"/>
      <c r="D884" s="53"/>
      <c r="E884" s="53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</row>
    <row r="885" spans="1:32" ht="19.5" customHeight="1" x14ac:dyDescent="0.25">
      <c r="A885" s="53"/>
      <c r="B885" s="53"/>
      <c r="C885" s="53"/>
      <c r="D885" s="53"/>
      <c r="E885" s="53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</row>
    <row r="886" spans="1:32" ht="19.5" customHeight="1" x14ac:dyDescent="0.25">
      <c r="A886" s="53"/>
      <c r="B886" s="53"/>
      <c r="C886" s="53"/>
      <c r="D886" s="53"/>
      <c r="E886" s="53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</row>
    <row r="887" spans="1:32" ht="19.5" customHeight="1" x14ac:dyDescent="0.25">
      <c r="A887" s="53"/>
      <c r="B887" s="53"/>
      <c r="C887" s="53"/>
      <c r="D887" s="53"/>
      <c r="E887" s="53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</row>
    <row r="888" spans="1:32" ht="19.5" customHeight="1" x14ac:dyDescent="0.25">
      <c r="A888" s="53"/>
      <c r="B888" s="53"/>
      <c r="C888" s="53"/>
      <c r="D888" s="53"/>
      <c r="E888" s="53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</row>
    <row r="889" spans="1:32" ht="19.5" customHeight="1" x14ac:dyDescent="0.25">
      <c r="A889" s="53"/>
      <c r="B889" s="53"/>
      <c r="C889" s="53"/>
      <c r="D889" s="53"/>
      <c r="E889" s="53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</row>
    <row r="890" spans="1:32" ht="19.5" customHeight="1" x14ac:dyDescent="0.25">
      <c r="A890" s="53"/>
      <c r="B890" s="53"/>
      <c r="C890" s="53"/>
      <c r="D890" s="53"/>
      <c r="E890" s="53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</row>
    <row r="891" spans="1:32" ht="19.5" customHeight="1" x14ac:dyDescent="0.25">
      <c r="A891" s="53"/>
      <c r="B891" s="53"/>
      <c r="C891" s="53"/>
      <c r="D891" s="53"/>
      <c r="E891" s="53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</row>
    <row r="892" spans="1:32" ht="19.5" customHeight="1" x14ac:dyDescent="0.25">
      <c r="A892" s="53"/>
      <c r="B892" s="53"/>
      <c r="C892" s="53"/>
      <c r="D892" s="53"/>
      <c r="E892" s="53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</row>
    <row r="893" spans="1:32" ht="19.5" customHeight="1" x14ac:dyDescent="0.25">
      <c r="A893" s="53"/>
      <c r="B893" s="53"/>
      <c r="C893" s="53"/>
      <c r="D893" s="53"/>
      <c r="E893" s="53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</row>
    <row r="894" spans="1:32" ht="19.5" customHeight="1" x14ac:dyDescent="0.25">
      <c r="A894" s="53"/>
      <c r="B894" s="53"/>
      <c r="C894" s="53"/>
      <c r="D894" s="53"/>
      <c r="E894" s="53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</row>
    <row r="895" spans="1:32" ht="19.5" customHeight="1" x14ac:dyDescent="0.25">
      <c r="A895" s="53"/>
      <c r="B895" s="53"/>
      <c r="C895" s="53"/>
      <c r="D895" s="53"/>
      <c r="E895" s="53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</row>
    <row r="896" spans="1:32" ht="19.5" customHeight="1" x14ac:dyDescent="0.25">
      <c r="A896" s="53"/>
      <c r="B896" s="53"/>
      <c r="C896" s="53"/>
      <c r="D896" s="53"/>
      <c r="E896" s="53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</row>
    <row r="897" spans="1:32" ht="19.5" customHeight="1" x14ac:dyDescent="0.25">
      <c r="A897" s="53"/>
      <c r="B897" s="53"/>
      <c r="C897" s="53"/>
      <c r="D897" s="53"/>
      <c r="E897" s="53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</row>
    <row r="898" spans="1:32" ht="19.5" customHeight="1" x14ac:dyDescent="0.25">
      <c r="A898" s="53"/>
      <c r="B898" s="53"/>
      <c r="C898" s="53"/>
      <c r="D898" s="53"/>
      <c r="E898" s="53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</row>
    <row r="899" spans="1:32" ht="19.5" customHeight="1" x14ac:dyDescent="0.25">
      <c r="A899" s="53"/>
      <c r="B899" s="53"/>
      <c r="C899" s="53"/>
      <c r="D899" s="53"/>
      <c r="E899" s="53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</row>
    <row r="900" spans="1:32" ht="19.5" customHeight="1" x14ac:dyDescent="0.25">
      <c r="A900" s="53"/>
      <c r="B900" s="53"/>
      <c r="C900" s="53"/>
      <c r="D900" s="53"/>
      <c r="E900" s="53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</row>
    <row r="901" spans="1:32" ht="19.5" customHeight="1" x14ac:dyDescent="0.25">
      <c r="A901" s="53"/>
      <c r="B901" s="53"/>
      <c r="C901" s="53"/>
      <c r="D901" s="53"/>
      <c r="E901" s="53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</row>
    <row r="902" spans="1:32" ht="19.5" customHeight="1" x14ac:dyDescent="0.25">
      <c r="A902" s="53"/>
      <c r="B902" s="53"/>
      <c r="C902" s="53"/>
      <c r="D902" s="53"/>
      <c r="E902" s="53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</row>
    <row r="903" spans="1:32" ht="19.5" customHeight="1" x14ac:dyDescent="0.25">
      <c r="A903" s="53"/>
      <c r="B903" s="53"/>
      <c r="C903" s="53"/>
      <c r="D903" s="53"/>
      <c r="E903" s="53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</row>
    <row r="904" spans="1:32" ht="19.5" customHeight="1" x14ac:dyDescent="0.25">
      <c r="A904" s="53"/>
      <c r="B904" s="53"/>
      <c r="C904" s="53"/>
      <c r="D904" s="53"/>
      <c r="E904" s="53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</row>
    <row r="905" spans="1:32" ht="19.5" customHeight="1" x14ac:dyDescent="0.25">
      <c r="A905" s="53"/>
      <c r="B905" s="53"/>
      <c r="C905" s="53"/>
      <c r="D905" s="53"/>
      <c r="E905" s="53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</row>
    <row r="906" spans="1:32" ht="19.5" customHeight="1" x14ac:dyDescent="0.25">
      <c r="A906" s="53"/>
      <c r="B906" s="53"/>
      <c r="C906" s="53"/>
      <c r="D906" s="53"/>
      <c r="E906" s="53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</row>
    <row r="907" spans="1:32" ht="19.5" customHeight="1" x14ac:dyDescent="0.25">
      <c r="A907" s="53"/>
      <c r="B907" s="53"/>
      <c r="C907" s="53"/>
      <c r="D907" s="53"/>
      <c r="E907" s="53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</row>
    <row r="908" spans="1:32" ht="19.5" customHeight="1" x14ac:dyDescent="0.25">
      <c r="A908" s="53"/>
      <c r="B908" s="53"/>
      <c r="C908" s="53"/>
      <c r="D908" s="53"/>
      <c r="E908" s="53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</row>
    <row r="909" spans="1:32" ht="19.5" customHeight="1" x14ac:dyDescent="0.25">
      <c r="A909" s="53"/>
      <c r="B909" s="53"/>
      <c r="C909" s="53"/>
      <c r="D909" s="53"/>
      <c r="E909" s="53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</row>
    <row r="910" spans="1:32" ht="19.5" customHeight="1" x14ac:dyDescent="0.25">
      <c r="A910" s="53"/>
      <c r="B910" s="53"/>
      <c r="C910" s="53"/>
      <c r="D910" s="53"/>
      <c r="E910" s="53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</row>
    <row r="911" spans="1:32" ht="19.5" customHeight="1" x14ac:dyDescent="0.25">
      <c r="A911" s="53"/>
      <c r="B911" s="53"/>
      <c r="C911" s="53"/>
      <c r="D911" s="53"/>
      <c r="E911" s="53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</row>
    <row r="912" spans="1:32" ht="19.5" customHeight="1" x14ac:dyDescent="0.25">
      <c r="A912" s="53"/>
      <c r="B912" s="53"/>
      <c r="C912" s="53"/>
      <c r="D912" s="53"/>
      <c r="E912" s="53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</row>
    <row r="913" spans="1:32" ht="19.5" customHeight="1" x14ac:dyDescent="0.25">
      <c r="A913" s="53"/>
      <c r="B913" s="53"/>
      <c r="C913" s="53"/>
      <c r="D913" s="53"/>
      <c r="E913" s="53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</row>
    <row r="914" spans="1:32" ht="19.5" customHeight="1" x14ac:dyDescent="0.25">
      <c r="A914" s="53"/>
      <c r="B914" s="53"/>
      <c r="C914" s="53"/>
      <c r="D914" s="53"/>
      <c r="E914" s="53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</row>
    <row r="915" spans="1:32" ht="19.5" customHeight="1" x14ac:dyDescent="0.25">
      <c r="A915" s="53"/>
      <c r="B915" s="53"/>
      <c r="C915" s="53"/>
      <c r="D915" s="53"/>
      <c r="E915" s="53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</row>
    <row r="916" spans="1:32" ht="19.5" customHeight="1" x14ac:dyDescent="0.25">
      <c r="A916" s="53"/>
      <c r="B916" s="53"/>
      <c r="C916" s="53"/>
      <c r="D916" s="53"/>
      <c r="E916" s="53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</row>
    <row r="917" spans="1:32" ht="19.5" customHeight="1" x14ac:dyDescent="0.25">
      <c r="A917" s="53"/>
      <c r="B917" s="53"/>
      <c r="C917" s="53"/>
      <c r="D917" s="53"/>
      <c r="E917" s="53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</row>
    <row r="918" spans="1:32" ht="19.5" customHeight="1" x14ac:dyDescent="0.25">
      <c r="A918" s="53"/>
      <c r="B918" s="53"/>
      <c r="C918" s="53"/>
      <c r="D918" s="53"/>
      <c r="E918" s="53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</row>
    <row r="919" spans="1:32" ht="19.5" customHeight="1" x14ac:dyDescent="0.25">
      <c r="A919" s="53"/>
      <c r="B919" s="53"/>
      <c r="C919" s="53"/>
      <c r="D919" s="53"/>
      <c r="E919" s="53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</row>
    <row r="920" spans="1:32" ht="19.5" customHeight="1" x14ac:dyDescent="0.25">
      <c r="A920" s="53"/>
      <c r="B920" s="53"/>
      <c r="C920" s="53"/>
      <c r="D920" s="53"/>
      <c r="E920" s="53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</row>
    <row r="921" spans="1:32" ht="19.5" customHeight="1" x14ac:dyDescent="0.25">
      <c r="A921" s="53"/>
      <c r="B921" s="53"/>
      <c r="C921" s="53"/>
      <c r="D921" s="53"/>
      <c r="E921" s="53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</row>
    <row r="922" spans="1:32" ht="19.5" customHeight="1" x14ac:dyDescent="0.25">
      <c r="A922" s="53"/>
      <c r="B922" s="53"/>
      <c r="C922" s="53"/>
      <c r="D922" s="53"/>
      <c r="E922" s="53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</row>
    <row r="923" spans="1:32" ht="19.5" customHeight="1" x14ac:dyDescent="0.25">
      <c r="A923" s="53"/>
      <c r="B923" s="53"/>
      <c r="C923" s="53"/>
      <c r="D923" s="53"/>
      <c r="E923" s="53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</row>
    <row r="924" spans="1:32" ht="19.5" customHeight="1" x14ac:dyDescent="0.25">
      <c r="A924" s="53"/>
      <c r="B924" s="53"/>
      <c r="C924" s="53"/>
      <c r="D924" s="53"/>
      <c r="E924" s="53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</row>
    <row r="925" spans="1:32" ht="19.5" customHeight="1" x14ac:dyDescent="0.25">
      <c r="A925" s="53"/>
      <c r="B925" s="53"/>
      <c r="C925" s="53"/>
      <c r="D925" s="53"/>
      <c r="E925" s="53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</row>
    <row r="926" spans="1:32" ht="19.5" customHeight="1" x14ac:dyDescent="0.25">
      <c r="A926" s="53"/>
      <c r="B926" s="53"/>
      <c r="C926" s="53"/>
      <c r="D926" s="53"/>
      <c r="E926" s="53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</row>
    <row r="927" spans="1:32" ht="19.5" customHeight="1" x14ac:dyDescent="0.25">
      <c r="A927" s="53"/>
      <c r="B927" s="53"/>
      <c r="C927" s="53"/>
      <c r="D927" s="53"/>
      <c r="E927" s="53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</row>
    <row r="928" spans="1:32" ht="19.5" customHeight="1" x14ac:dyDescent="0.25">
      <c r="A928" s="53"/>
      <c r="B928" s="53"/>
      <c r="C928" s="53"/>
      <c r="D928" s="53"/>
      <c r="E928" s="53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</row>
    <row r="929" spans="1:32" ht="19.5" customHeight="1" x14ac:dyDescent="0.25">
      <c r="A929" s="53"/>
      <c r="B929" s="53"/>
      <c r="C929" s="53"/>
      <c r="D929" s="53"/>
      <c r="E929" s="53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</row>
    <row r="930" spans="1:32" ht="19.5" customHeight="1" x14ac:dyDescent="0.25">
      <c r="A930" s="53"/>
      <c r="B930" s="53"/>
      <c r="C930" s="53"/>
      <c r="D930" s="53"/>
      <c r="E930" s="53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</row>
    <row r="931" spans="1:32" ht="19.5" customHeight="1" x14ac:dyDescent="0.25">
      <c r="A931" s="53"/>
      <c r="B931" s="53"/>
      <c r="C931" s="53"/>
      <c r="D931" s="53"/>
      <c r="E931" s="53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</row>
    <row r="932" spans="1:32" ht="19.5" customHeight="1" x14ac:dyDescent="0.25">
      <c r="A932" s="53"/>
      <c r="B932" s="53"/>
      <c r="C932" s="53"/>
      <c r="D932" s="53"/>
      <c r="E932" s="53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</row>
    <row r="933" spans="1:32" ht="19.5" customHeight="1" x14ac:dyDescent="0.25">
      <c r="A933" s="53"/>
      <c r="B933" s="53"/>
      <c r="C933" s="53"/>
      <c r="D933" s="53"/>
      <c r="E933" s="53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</row>
    <row r="934" spans="1:32" ht="19.5" customHeight="1" x14ac:dyDescent="0.25">
      <c r="A934" s="53"/>
      <c r="B934" s="53"/>
      <c r="C934" s="53"/>
      <c r="D934" s="53"/>
      <c r="E934" s="53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</row>
    <row r="935" spans="1:32" ht="19.5" customHeight="1" x14ac:dyDescent="0.25">
      <c r="A935" s="53"/>
      <c r="B935" s="53"/>
      <c r="C935" s="53"/>
      <c r="D935" s="53"/>
      <c r="E935" s="53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</row>
    <row r="936" spans="1:32" ht="19.5" customHeight="1" x14ac:dyDescent="0.25">
      <c r="A936" s="53"/>
      <c r="B936" s="53"/>
      <c r="C936" s="53"/>
      <c r="D936" s="53"/>
      <c r="E936" s="53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</row>
    <row r="937" spans="1:32" ht="19.5" customHeight="1" x14ac:dyDescent="0.25">
      <c r="A937" s="53"/>
      <c r="B937" s="53"/>
      <c r="C937" s="53"/>
      <c r="D937" s="53"/>
      <c r="E937" s="53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</row>
    <row r="938" spans="1:32" ht="19.5" customHeight="1" x14ac:dyDescent="0.25">
      <c r="A938" s="53"/>
      <c r="B938" s="53"/>
      <c r="C938" s="53"/>
      <c r="D938" s="53"/>
      <c r="E938" s="53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</row>
    <row r="939" spans="1:32" ht="19.5" customHeight="1" x14ac:dyDescent="0.25">
      <c r="A939" s="53"/>
      <c r="B939" s="53"/>
      <c r="C939" s="53"/>
      <c r="D939" s="53"/>
      <c r="E939" s="53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</row>
    <row r="940" spans="1:32" ht="19.5" customHeight="1" x14ac:dyDescent="0.25">
      <c r="A940" s="53"/>
      <c r="B940" s="53"/>
      <c r="C940" s="53"/>
      <c r="D940" s="53"/>
      <c r="E940" s="53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</row>
    <row r="941" spans="1:32" ht="19.5" customHeight="1" x14ac:dyDescent="0.25">
      <c r="A941" s="53"/>
      <c r="B941" s="53"/>
      <c r="C941" s="53"/>
      <c r="D941" s="53"/>
      <c r="E941" s="53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</row>
    <row r="942" spans="1:32" ht="19.5" customHeight="1" x14ac:dyDescent="0.25">
      <c r="A942" s="53"/>
      <c r="B942" s="53"/>
      <c r="C942" s="53"/>
      <c r="D942" s="53"/>
      <c r="E942" s="53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</row>
    <row r="943" spans="1:32" ht="19.5" customHeight="1" x14ac:dyDescent="0.25">
      <c r="A943" s="53"/>
      <c r="B943" s="53"/>
      <c r="C943" s="53"/>
      <c r="D943" s="53"/>
      <c r="E943" s="53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</row>
    <row r="944" spans="1:32" ht="19.5" customHeight="1" x14ac:dyDescent="0.25">
      <c r="A944" s="53"/>
      <c r="B944" s="53"/>
      <c r="C944" s="53"/>
      <c r="D944" s="53"/>
      <c r="E944" s="53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</row>
    <row r="945" spans="1:32" ht="19.5" customHeight="1" x14ac:dyDescent="0.25">
      <c r="A945" s="53"/>
      <c r="B945" s="53"/>
      <c r="C945" s="53"/>
      <c r="D945" s="53"/>
      <c r="E945" s="53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</row>
    <row r="946" spans="1:32" ht="19.5" customHeight="1" x14ac:dyDescent="0.25">
      <c r="A946" s="53"/>
      <c r="B946" s="53"/>
      <c r="C946" s="53"/>
      <c r="D946" s="53"/>
      <c r="E946" s="53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</row>
    <row r="947" spans="1:32" ht="19.5" customHeight="1" x14ac:dyDescent="0.25">
      <c r="A947" s="53"/>
      <c r="B947" s="53"/>
      <c r="C947" s="53"/>
      <c r="D947" s="53"/>
      <c r="E947" s="53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</row>
    <row r="948" spans="1:32" ht="19.5" customHeight="1" x14ac:dyDescent="0.25">
      <c r="A948" s="53"/>
      <c r="B948" s="53"/>
      <c r="C948" s="53"/>
      <c r="D948" s="53"/>
      <c r="E948" s="53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</row>
    <row r="949" spans="1:32" ht="19.5" customHeight="1" x14ac:dyDescent="0.25">
      <c r="A949" s="53"/>
      <c r="B949" s="53"/>
      <c r="C949" s="53"/>
      <c r="D949" s="53"/>
      <c r="E949" s="53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</row>
    <row r="950" spans="1:32" ht="19.5" customHeight="1" x14ac:dyDescent="0.25">
      <c r="A950" s="53"/>
      <c r="B950" s="53"/>
      <c r="C950" s="53"/>
      <c r="D950" s="53"/>
      <c r="E950" s="53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</row>
    <row r="951" spans="1:32" ht="19.5" customHeight="1" x14ac:dyDescent="0.25">
      <c r="A951" s="53"/>
      <c r="B951" s="53"/>
      <c r="C951" s="53"/>
      <c r="D951" s="53"/>
      <c r="E951" s="53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</row>
    <row r="952" spans="1:32" ht="19.5" customHeight="1" x14ac:dyDescent="0.25">
      <c r="A952" s="53"/>
      <c r="B952" s="53"/>
      <c r="C952" s="53"/>
      <c r="D952" s="53"/>
      <c r="E952" s="53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</row>
    <row r="953" spans="1:32" ht="19.5" customHeight="1" x14ac:dyDescent="0.25">
      <c r="A953" s="53"/>
      <c r="B953" s="53"/>
      <c r="C953" s="53"/>
      <c r="D953" s="53"/>
      <c r="E953" s="53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</row>
    <row r="954" spans="1:32" ht="19.5" customHeight="1" x14ac:dyDescent="0.25">
      <c r="A954" s="53"/>
      <c r="B954" s="53"/>
      <c r="C954" s="53"/>
      <c r="D954" s="53"/>
      <c r="E954" s="53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</row>
    <row r="955" spans="1:32" ht="19.5" customHeight="1" x14ac:dyDescent="0.25">
      <c r="A955" s="53"/>
      <c r="B955" s="53"/>
      <c r="C955" s="53"/>
      <c r="D955" s="53"/>
      <c r="E955" s="53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</row>
    <row r="956" spans="1:32" ht="19.5" customHeight="1" x14ac:dyDescent="0.25">
      <c r="A956" s="53"/>
      <c r="B956" s="53"/>
      <c r="C956" s="53"/>
      <c r="D956" s="53"/>
      <c r="E956" s="53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</row>
    <row r="957" spans="1:32" ht="19.5" customHeight="1" x14ac:dyDescent="0.25">
      <c r="A957" s="53"/>
      <c r="B957" s="53"/>
      <c r="C957" s="53"/>
      <c r="D957" s="53"/>
      <c r="E957" s="53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</row>
    <row r="958" spans="1:32" ht="19.5" customHeight="1" x14ac:dyDescent="0.25">
      <c r="A958" s="53"/>
      <c r="B958" s="53"/>
      <c r="C958" s="53"/>
      <c r="D958" s="53"/>
      <c r="E958" s="53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</row>
    <row r="959" spans="1:32" ht="19.5" customHeight="1" x14ac:dyDescent="0.25">
      <c r="A959" s="53"/>
      <c r="B959" s="53"/>
      <c r="C959" s="53"/>
      <c r="D959" s="53"/>
      <c r="E959" s="53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</row>
    <row r="960" spans="1:32" ht="19.5" customHeight="1" x14ac:dyDescent="0.25">
      <c r="A960" s="53"/>
      <c r="B960" s="53"/>
      <c r="C960" s="53"/>
      <c r="D960" s="53"/>
      <c r="E960" s="53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</row>
    <row r="961" spans="1:32" ht="19.5" customHeight="1" x14ac:dyDescent="0.25">
      <c r="A961" s="53"/>
      <c r="B961" s="53"/>
      <c r="C961" s="53"/>
      <c r="D961" s="53"/>
      <c r="E961" s="53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</row>
    <row r="962" spans="1:32" ht="19.5" customHeight="1" x14ac:dyDescent="0.25">
      <c r="A962" s="53"/>
      <c r="B962" s="53"/>
      <c r="C962" s="53"/>
      <c r="D962" s="53"/>
      <c r="E962" s="53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</row>
    <row r="963" spans="1:32" ht="19.5" customHeight="1" x14ac:dyDescent="0.25">
      <c r="A963" s="53"/>
      <c r="B963" s="53"/>
      <c r="C963" s="53"/>
      <c r="D963" s="53"/>
      <c r="E963" s="53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</row>
    <row r="964" spans="1:32" ht="19.5" customHeight="1" x14ac:dyDescent="0.25">
      <c r="A964" s="53"/>
      <c r="B964" s="53"/>
      <c r="C964" s="53"/>
      <c r="D964" s="53"/>
      <c r="E964" s="53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</row>
    <row r="965" spans="1:32" ht="19.5" customHeight="1" x14ac:dyDescent="0.25">
      <c r="A965" s="53"/>
      <c r="B965" s="53"/>
      <c r="C965" s="53"/>
      <c r="D965" s="53"/>
      <c r="E965" s="53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</row>
    <row r="966" spans="1:32" ht="19.5" customHeight="1" x14ac:dyDescent="0.25">
      <c r="A966" s="53"/>
      <c r="B966" s="53"/>
      <c r="C966" s="53"/>
      <c r="D966" s="53"/>
      <c r="E966" s="53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</row>
    <row r="967" spans="1:32" ht="19.5" customHeight="1" x14ac:dyDescent="0.25">
      <c r="A967" s="53"/>
      <c r="B967" s="53"/>
      <c r="C967" s="53"/>
      <c r="D967" s="53"/>
      <c r="E967" s="53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</row>
    <row r="968" spans="1:32" ht="19.5" customHeight="1" x14ac:dyDescent="0.25">
      <c r="A968" s="53"/>
      <c r="B968" s="53"/>
      <c r="C968" s="53"/>
      <c r="D968" s="53"/>
      <c r="E968" s="53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</row>
    <row r="969" spans="1:32" ht="19.5" customHeight="1" x14ac:dyDescent="0.25">
      <c r="A969" s="53"/>
      <c r="B969" s="53"/>
      <c r="C969" s="53"/>
      <c r="D969" s="53"/>
      <c r="E969" s="53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</row>
    <row r="970" spans="1:32" ht="19.5" customHeight="1" x14ac:dyDescent="0.25">
      <c r="A970" s="53"/>
      <c r="B970" s="53"/>
      <c r="C970" s="53"/>
      <c r="D970" s="53"/>
      <c r="E970" s="53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</row>
    <row r="971" spans="1:32" ht="19.5" customHeight="1" x14ac:dyDescent="0.25">
      <c r="A971" s="53"/>
      <c r="B971" s="53"/>
      <c r="C971" s="53"/>
      <c r="D971" s="53"/>
      <c r="E971" s="53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</row>
    <row r="972" spans="1:32" ht="19.5" customHeight="1" x14ac:dyDescent="0.25">
      <c r="A972" s="53"/>
      <c r="B972" s="53"/>
      <c r="C972" s="53"/>
      <c r="D972" s="53"/>
      <c r="E972" s="53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</row>
    <row r="973" spans="1:32" ht="19.5" customHeight="1" x14ac:dyDescent="0.25">
      <c r="A973" s="53"/>
      <c r="B973" s="53"/>
      <c r="C973" s="53"/>
      <c r="D973" s="53"/>
      <c r="E973" s="53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</row>
    <row r="974" spans="1:32" ht="19.5" customHeight="1" x14ac:dyDescent="0.25">
      <c r="A974" s="53"/>
      <c r="B974" s="53"/>
      <c r="C974" s="53"/>
      <c r="D974" s="53"/>
      <c r="E974" s="53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</row>
    <row r="975" spans="1:32" ht="19.5" customHeight="1" x14ac:dyDescent="0.25">
      <c r="A975" s="53"/>
      <c r="B975" s="53"/>
      <c r="C975" s="53"/>
      <c r="D975" s="53"/>
      <c r="E975" s="53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</row>
    <row r="976" spans="1:32" ht="19.5" customHeight="1" x14ac:dyDescent="0.25">
      <c r="A976" s="53"/>
      <c r="B976" s="53"/>
      <c r="C976" s="53"/>
      <c r="D976" s="53"/>
      <c r="E976" s="53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</row>
    <row r="977" spans="1:32" ht="19.5" customHeight="1" x14ac:dyDescent="0.25">
      <c r="A977" s="53"/>
      <c r="B977" s="53"/>
      <c r="C977" s="53"/>
      <c r="D977" s="53"/>
      <c r="E977" s="53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</row>
    <row r="978" spans="1:32" ht="19.5" customHeight="1" x14ac:dyDescent="0.25">
      <c r="A978" s="53"/>
      <c r="B978" s="53"/>
      <c r="C978" s="53"/>
      <c r="D978" s="53"/>
      <c r="E978" s="53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</row>
    <row r="979" spans="1:32" ht="19.5" customHeight="1" x14ac:dyDescent="0.25">
      <c r="A979" s="53"/>
      <c r="B979" s="53"/>
      <c r="C979" s="53"/>
      <c r="D979" s="53"/>
      <c r="E979" s="53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</row>
    <row r="980" spans="1:32" ht="19.5" customHeight="1" x14ac:dyDescent="0.25">
      <c r="A980" s="53"/>
      <c r="B980" s="53"/>
      <c r="C980" s="53"/>
      <c r="D980" s="53"/>
      <c r="E980" s="53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</row>
    <row r="981" spans="1:32" ht="19.5" customHeight="1" x14ac:dyDescent="0.25">
      <c r="A981" s="53"/>
      <c r="B981" s="53"/>
      <c r="C981" s="53"/>
      <c r="D981" s="53"/>
      <c r="E981" s="53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</row>
    <row r="982" spans="1:32" ht="19.5" customHeight="1" x14ac:dyDescent="0.25">
      <c r="A982" s="53"/>
      <c r="B982" s="53"/>
      <c r="C982" s="53"/>
      <c r="D982" s="53"/>
      <c r="E982" s="53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</row>
    <row r="983" spans="1:32" ht="19.5" customHeight="1" x14ac:dyDescent="0.25">
      <c r="A983" s="53"/>
      <c r="B983" s="53"/>
      <c r="C983" s="53"/>
      <c r="D983" s="53"/>
      <c r="E983" s="53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</row>
    <row r="984" spans="1:32" ht="19.5" customHeight="1" x14ac:dyDescent="0.25">
      <c r="A984" s="53"/>
      <c r="B984" s="53"/>
      <c r="C984" s="53"/>
      <c r="D984" s="53"/>
      <c r="E984" s="53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</row>
    <row r="985" spans="1:32" ht="19.5" customHeight="1" x14ac:dyDescent="0.25">
      <c r="A985" s="53"/>
      <c r="B985" s="53"/>
      <c r="C985" s="53"/>
      <c r="D985" s="53"/>
      <c r="E985" s="53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</row>
    <row r="986" spans="1:32" ht="19.5" customHeight="1" x14ac:dyDescent="0.25">
      <c r="A986" s="53"/>
      <c r="B986" s="53"/>
      <c r="C986" s="53"/>
      <c r="D986" s="53"/>
      <c r="E986" s="53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</row>
    <row r="987" spans="1:32" ht="19.5" customHeight="1" x14ac:dyDescent="0.25">
      <c r="A987" s="53"/>
      <c r="B987" s="53"/>
      <c r="C987" s="53"/>
      <c r="D987" s="53"/>
      <c r="E987" s="53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</row>
    <row r="988" spans="1:32" ht="19.5" customHeight="1" x14ac:dyDescent="0.25">
      <c r="A988" s="53"/>
      <c r="B988" s="53"/>
      <c r="C988" s="53"/>
      <c r="D988" s="53"/>
      <c r="E988" s="53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</row>
    <row r="989" spans="1:32" ht="19.5" customHeight="1" x14ac:dyDescent="0.25">
      <c r="A989" s="53"/>
      <c r="B989" s="53"/>
      <c r="C989" s="53"/>
      <c r="D989" s="53"/>
      <c r="E989" s="53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</row>
    <row r="990" spans="1:32" ht="19.5" customHeight="1" x14ac:dyDescent="0.25">
      <c r="A990" s="53"/>
      <c r="B990" s="53"/>
      <c r="C990" s="53"/>
      <c r="D990" s="53"/>
      <c r="E990" s="53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</row>
    <row r="991" spans="1:32" ht="19.5" customHeight="1" x14ac:dyDescent="0.25">
      <c r="A991" s="53"/>
      <c r="B991" s="53"/>
      <c r="C991" s="53"/>
      <c r="D991" s="53"/>
      <c r="E991" s="53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</row>
    <row r="992" spans="1:32" ht="19.5" customHeight="1" x14ac:dyDescent="0.25">
      <c r="A992" s="53"/>
      <c r="B992" s="53"/>
      <c r="C992" s="53"/>
      <c r="D992" s="53"/>
      <c r="E992" s="53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</row>
    <row r="993" spans="1:32" ht="19.5" customHeight="1" x14ac:dyDescent="0.25">
      <c r="A993" s="53"/>
      <c r="B993" s="53"/>
      <c r="C993" s="53"/>
      <c r="D993" s="53"/>
      <c r="E993" s="53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</row>
    <row r="994" spans="1:32" ht="19.5" customHeight="1" x14ac:dyDescent="0.25">
      <c r="A994" s="53"/>
      <c r="B994" s="53"/>
      <c r="C994" s="53"/>
      <c r="D994" s="53"/>
      <c r="E994" s="53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</row>
    <row r="995" spans="1:32" ht="19.5" customHeight="1" x14ac:dyDescent="0.25">
      <c r="A995" s="53"/>
      <c r="B995" s="53"/>
      <c r="C995" s="53"/>
      <c r="D995" s="53"/>
      <c r="E995" s="53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</row>
    <row r="996" spans="1:32" ht="19.5" customHeight="1" x14ac:dyDescent="0.25">
      <c r="A996" s="53"/>
      <c r="B996" s="53"/>
      <c r="C996" s="53"/>
      <c r="D996" s="53"/>
      <c r="E996" s="53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</row>
    <row r="997" spans="1:32" ht="19.5" customHeight="1" x14ac:dyDescent="0.25">
      <c r="A997" s="53"/>
      <c r="B997" s="53"/>
      <c r="C997" s="53"/>
      <c r="D997" s="53"/>
      <c r="E997" s="53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</row>
    <row r="998" spans="1:32" ht="19.5" customHeight="1" x14ac:dyDescent="0.25">
      <c r="A998" s="53"/>
      <c r="B998" s="53"/>
      <c r="C998" s="53"/>
      <c r="D998" s="53"/>
      <c r="E998" s="53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</row>
    <row r="999" spans="1:32" ht="19.5" customHeight="1" x14ac:dyDescent="0.25">
      <c r="A999" s="53"/>
      <c r="B999" s="53"/>
      <c r="C999" s="53"/>
      <c r="D999" s="53"/>
      <c r="E999" s="53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</row>
    <row r="1000" spans="1:32" ht="19.5" customHeight="1" x14ac:dyDescent="0.25">
      <c r="A1000" s="53"/>
      <c r="B1000" s="53"/>
      <c r="C1000" s="53"/>
      <c r="D1000" s="53"/>
      <c r="E1000" s="53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</row>
    <row r="1001" spans="1:32" ht="19.5" customHeight="1" x14ac:dyDescent="0.25">
      <c r="A1001" s="53"/>
      <c r="B1001" s="53"/>
      <c r="C1001" s="53"/>
      <c r="D1001" s="53"/>
      <c r="E1001" s="53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</row>
  </sheetData>
  <mergeCells count="5">
    <mergeCell ref="A1:D1"/>
    <mergeCell ref="G1:J1"/>
    <mergeCell ref="M1:P1"/>
    <mergeCell ref="S1:V1"/>
    <mergeCell ref="Y1:AB1"/>
  </mergeCells>
  <hyperlinks>
    <hyperlink ref="AA3" r:id="rId1"/>
    <hyperlink ref="AA4" r:id="rId2"/>
    <hyperlink ref="AA5" r:id="rId3"/>
    <hyperlink ref="AA6" r:id="rId4"/>
    <hyperlink ref="AA7" r:id="rId5"/>
    <hyperlink ref="AA8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 x14ac:dyDescent="0.25"/>
  <cols>
    <col min="1" max="1" width="48.109375" customWidth="1"/>
    <col min="2" max="2" width="4.21875" customWidth="1"/>
    <col min="5" max="5" width="16.109375" customWidth="1"/>
    <col min="6" max="6" width="11.33203125" customWidth="1"/>
    <col min="7" max="7" width="14.77734375" customWidth="1"/>
    <col min="8" max="8" width="12.6640625" customWidth="1"/>
    <col min="9" max="9" width="11.33203125" customWidth="1"/>
  </cols>
  <sheetData>
    <row r="1" spans="1:24" ht="21" customHeight="1" x14ac:dyDescent="0.25">
      <c r="A1" s="74" t="s">
        <v>680</v>
      </c>
      <c r="B1" s="75">
        <f>COUNTIF(('Onboarded Stores'!A2:A1007), "&lt;&gt;")</f>
        <v>126</v>
      </c>
      <c r="C1" s="76"/>
      <c r="D1" s="76"/>
      <c r="E1" s="77" t="s">
        <v>681</v>
      </c>
      <c r="F1" s="78" t="s">
        <v>682</v>
      </c>
      <c r="G1" s="152" t="s">
        <v>683</v>
      </c>
      <c r="H1" s="78" t="s">
        <v>4</v>
      </c>
      <c r="I1" s="78" t="s">
        <v>682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21" customHeight="1" x14ac:dyDescent="0.25">
      <c r="A2" s="74" t="s">
        <v>684</v>
      </c>
      <c r="B2" s="79">
        <f>SUMIF(('Onboarded Chain'!C3:C1001), "&lt;&gt;")</f>
        <v>72</v>
      </c>
      <c r="C2" s="76"/>
      <c r="D2" s="76"/>
      <c r="E2" s="80" t="s">
        <v>16</v>
      </c>
      <c r="F2" s="81">
        <f>COUNTIF(('Onboarded Stores'!B2:B1007), "Shivajinagar")</f>
        <v>7</v>
      </c>
      <c r="G2" s="148"/>
      <c r="H2" s="82" t="s">
        <v>188</v>
      </c>
      <c r="I2" s="83">
        <f>COUNTIF(('Onboarded Stores'!D2:D1018), "Beauty&amp;Spa")</f>
        <v>1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ht="21" customHeight="1" x14ac:dyDescent="0.25">
      <c r="A3" s="84" t="s">
        <v>685</v>
      </c>
      <c r="B3" s="85">
        <f>SUM(B1:B2)</f>
        <v>198</v>
      </c>
      <c r="C3" s="76"/>
      <c r="D3" s="76"/>
      <c r="E3" s="80" t="s">
        <v>38</v>
      </c>
      <c r="F3" s="81">
        <f>COUNTIF(('Onboarded Stores'!B2:B1007), "Narhe")</f>
        <v>12</v>
      </c>
      <c r="G3" s="148"/>
      <c r="H3" s="82" t="s">
        <v>274</v>
      </c>
      <c r="I3" s="83">
        <f>COUNTIF(('Onboarded Stores'!D1:D1014), "Bakery")</f>
        <v>1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</row>
    <row r="4" spans="1:24" ht="21" customHeight="1" x14ac:dyDescent="0.25">
      <c r="A4" s="76"/>
      <c r="B4" s="76"/>
      <c r="C4" s="76"/>
      <c r="D4" s="76"/>
      <c r="E4" s="86" t="s">
        <v>89</v>
      </c>
      <c r="F4" s="81">
        <f>COUNTIF(('Onboarded Stores'!B2:B1007), "Sahkarnagar")</f>
        <v>2</v>
      </c>
      <c r="G4" s="76"/>
      <c r="H4" s="82" t="s">
        <v>97</v>
      </c>
      <c r="I4" s="83">
        <f>COUNTIF(('Onboarded Stores'!D2:D1015), "Cafe")</f>
        <v>1</v>
      </c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</row>
    <row r="5" spans="1:24" ht="21" customHeight="1" x14ac:dyDescent="0.25">
      <c r="A5" s="74" t="s">
        <v>686</v>
      </c>
      <c r="B5" s="87">
        <v>111</v>
      </c>
      <c r="C5" s="76"/>
      <c r="D5" s="76"/>
      <c r="E5" s="86" t="s">
        <v>100</v>
      </c>
      <c r="F5" s="81">
        <f>COUNTIF(('Onboarded Stores'!B2:B1007), "Pimple Saudaghar")</f>
        <v>1</v>
      </c>
      <c r="G5" s="76"/>
      <c r="H5" s="88" t="s">
        <v>182</v>
      </c>
      <c r="I5" s="83">
        <f>COUNTIF(('Onboarded Stores'!D3:D1016), "Food Shop")</f>
        <v>8</v>
      </c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</row>
    <row r="6" spans="1:24" ht="21" customHeight="1" x14ac:dyDescent="0.25">
      <c r="A6" s="76"/>
      <c r="B6" s="76"/>
      <c r="C6" s="76"/>
      <c r="D6" s="76"/>
      <c r="E6" s="86" t="s">
        <v>95</v>
      </c>
      <c r="F6" s="81">
        <f>COUNTIF(('Onboarded Stores'!B2:B1007), "Balewadi")</f>
        <v>1</v>
      </c>
      <c r="G6" s="76"/>
      <c r="H6" s="86" t="s">
        <v>63</v>
      </c>
      <c r="I6" s="83">
        <f>COUNTIF(('Onboarded Stores'!D2:D1017), "Dairy")</f>
        <v>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 spans="1:24" ht="21" customHeight="1" x14ac:dyDescent="0.25">
      <c r="A7" s="74" t="s">
        <v>687</v>
      </c>
      <c r="B7" s="89">
        <v>45</v>
      </c>
      <c r="C7" s="76"/>
      <c r="D7" s="76"/>
      <c r="E7" s="86" t="s">
        <v>107</v>
      </c>
      <c r="F7" s="81">
        <f>COUNTIF(('Onboarded Stores'!B2:B1007), "Maharshi Nagar")</f>
        <v>1</v>
      </c>
      <c r="G7" s="76"/>
      <c r="H7" s="86" t="s">
        <v>375</v>
      </c>
      <c r="I7" s="83">
        <f>COUNTIF(('Onboarded Stores'!D2:D1016), "Gourmet Shop")</f>
        <v>10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</row>
    <row r="8" spans="1:24" ht="21" customHeight="1" x14ac:dyDescent="0.25">
      <c r="A8" s="74" t="s">
        <v>688</v>
      </c>
      <c r="B8" s="89">
        <v>18</v>
      </c>
      <c r="C8" s="90"/>
      <c r="D8" s="90"/>
      <c r="E8" s="86" t="s">
        <v>103</v>
      </c>
      <c r="F8" s="81">
        <f>COUNTIF(('Onboarded Stores'!B2:B1007), "Kondhwa")</f>
        <v>1</v>
      </c>
      <c r="G8" s="76"/>
      <c r="H8" s="86" t="s">
        <v>689</v>
      </c>
      <c r="I8" s="83">
        <f>COUNTIF(('Onboarded Stores'!D3:D1010), "Gym")</f>
        <v>6</v>
      </c>
      <c r="J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</row>
    <row r="9" spans="1:24" ht="21" customHeight="1" x14ac:dyDescent="0.25">
      <c r="A9" s="91"/>
      <c r="B9" s="90"/>
      <c r="C9" s="90"/>
      <c r="D9" s="90"/>
      <c r="E9" s="80" t="s">
        <v>114</v>
      </c>
      <c r="F9" s="81">
        <f>COUNTIF(('Onboarded Stores'!B2:B1007), "Manajinagar")</f>
        <v>3</v>
      </c>
      <c r="G9" s="92"/>
      <c r="H9" s="82" t="s">
        <v>35</v>
      </c>
      <c r="I9" s="83">
        <f>COUNTIF(('Onboarded Stores'!D2:D1011), "Juicebar")</f>
        <v>1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</row>
    <row r="10" spans="1:24" ht="21" customHeight="1" x14ac:dyDescent="0.25">
      <c r="A10" s="91"/>
      <c r="B10" s="90"/>
      <c r="C10" s="90"/>
      <c r="D10" s="90"/>
      <c r="E10" s="80" t="s">
        <v>126</v>
      </c>
      <c r="F10" s="81">
        <f>COUNTIF(('Onboarded Stores'!B2:B1007), "Vijaynagar Colony")</f>
        <v>1</v>
      </c>
      <c r="G10" s="92"/>
      <c r="H10" s="82" t="s">
        <v>45</v>
      </c>
      <c r="I10" s="83">
        <f>COUNTIF(('Onboarded Stores'!D2:D1008), "Medical")</f>
        <v>61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</row>
    <row r="11" spans="1:24" ht="21" customHeight="1" x14ac:dyDescent="0.25">
      <c r="A11" s="76"/>
      <c r="B11" s="76"/>
      <c r="C11" s="76"/>
      <c r="D11" s="76"/>
      <c r="E11" s="80" t="s">
        <v>111</v>
      </c>
      <c r="F11" s="81">
        <f>COUNTIF(('Onboarded Stores'!B2:B1007), "Bibvewadi")</f>
        <v>1</v>
      </c>
      <c r="G11" s="92"/>
      <c r="H11" s="86" t="s">
        <v>209</v>
      </c>
      <c r="I11" s="83">
        <f>COUNTIF(('Onboarded Stores'!D4:D1011), "Nutritious Shop")</f>
        <v>2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</row>
    <row r="12" spans="1:24" ht="21" customHeight="1" x14ac:dyDescent="0.25">
      <c r="A12" s="76"/>
      <c r="B12" s="76"/>
      <c r="C12" s="76"/>
      <c r="D12" s="76"/>
      <c r="E12" s="80" t="s">
        <v>449</v>
      </c>
      <c r="F12" s="81">
        <f>COUNTIF(('Onboarded Stores'!B2:B1007), "Kasba Peth")</f>
        <v>1</v>
      </c>
      <c r="G12" s="92"/>
      <c r="H12" s="82" t="s">
        <v>18</v>
      </c>
      <c r="I12" s="83">
        <f>COUNTIF(('Onboarded Stores'!D2:D1011), "Paanshop")</f>
        <v>3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</row>
    <row r="13" spans="1:24" ht="21" customHeight="1" x14ac:dyDescent="0.25">
      <c r="A13" s="76"/>
      <c r="B13" s="76"/>
      <c r="C13" s="76"/>
      <c r="D13" s="76"/>
      <c r="E13" s="93" t="s">
        <v>456</v>
      </c>
      <c r="F13" s="81">
        <f>COUNTIF(('Onboarded Stores'!B2:B1007), "Bhandarkar Road")</f>
        <v>1</v>
      </c>
      <c r="G13" s="92"/>
      <c r="H13" s="82" t="s">
        <v>81</v>
      </c>
      <c r="I13" s="83">
        <f>COUNTIF(('Onboarded Stores'!D2:D1011), "Salon")</f>
        <v>2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spans="1:24" ht="21" customHeight="1" x14ac:dyDescent="0.25">
      <c r="A14" s="76"/>
      <c r="B14" s="76"/>
      <c r="C14" s="76"/>
      <c r="D14" s="76"/>
      <c r="E14" s="80" t="s">
        <v>140</v>
      </c>
      <c r="F14" s="81">
        <f>COUNTIF(('Onboarded Stores'!B2:B1007), "Karve Road")</f>
        <v>2</v>
      </c>
      <c r="G14" s="92"/>
      <c r="H14" s="82" t="s">
        <v>690</v>
      </c>
      <c r="I14" s="83">
        <f>COUNTIF(('Onboarded Stores'!D2:D1010), "Snacks Center")</f>
        <v>2</v>
      </c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</row>
    <row r="15" spans="1:24" ht="21" customHeight="1" x14ac:dyDescent="0.25">
      <c r="A15" s="76"/>
      <c r="B15" s="76"/>
      <c r="C15" s="76"/>
      <c r="D15" s="76"/>
      <c r="E15" s="80" t="s">
        <v>143</v>
      </c>
      <c r="F15" s="81">
        <f>COUNTIF(('Onboarded Stores'!B2:B1007), "Aranyeshwar Park")</f>
        <v>3</v>
      </c>
      <c r="G15" s="76"/>
      <c r="H15" s="82" t="s">
        <v>76</v>
      </c>
      <c r="I15" s="83">
        <f>COUNTIF(('Onboarded Stores'!D2:D1011), "Stationary")</f>
        <v>1</v>
      </c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</row>
    <row r="16" spans="1:24" ht="21" customHeight="1" x14ac:dyDescent="0.25">
      <c r="A16" s="76"/>
      <c r="B16" s="76"/>
      <c r="C16" s="76"/>
      <c r="D16" s="76"/>
      <c r="E16" s="80" t="s">
        <v>149</v>
      </c>
      <c r="F16" s="81">
        <f>COUNTIF(('Onboarded Stores'!B2:B1007), "Parvati")</f>
        <v>5</v>
      </c>
      <c r="G16" s="76"/>
      <c r="H16" s="82" t="s">
        <v>691</v>
      </c>
      <c r="I16" s="83">
        <f>COUNTIF(('Onboarded Stores'!D2:D1007), "Mart")</f>
        <v>21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</row>
    <row r="17" spans="1:24" ht="21" customHeight="1" x14ac:dyDescent="0.25">
      <c r="A17" s="76"/>
      <c r="B17" s="76"/>
      <c r="C17" s="76"/>
      <c r="D17" s="76"/>
      <c r="E17" s="80" t="s">
        <v>155</v>
      </c>
      <c r="F17" s="81">
        <f>COUNTIF(('Onboarded Stores'!B2:B1007), "Gokulnagar")</f>
        <v>2</v>
      </c>
      <c r="G17" s="76"/>
      <c r="H17" s="82" t="s">
        <v>433</v>
      </c>
      <c r="I17" s="83">
        <f>COUNTIF(('Onboarded Stores'!D2:D1009), "Vegetable")</f>
        <v>1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</row>
    <row r="18" spans="1:24" ht="21" customHeight="1" x14ac:dyDescent="0.25">
      <c r="A18" s="76"/>
      <c r="B18" s="76"/>
      <c r="C18" s="76"/>
      <c r="D18" s="76"/>
      <c r="E18" s="86" t="s">
        <v>166</v>
      </c>
      <c r="F18" s="81">
        <f>COUNTIF(('Onboarded Stores'!B2:B1007), "Balajinagar")</f>
        <v>5</v>
      </c>
      <c r="G18" s="76"/>
      <c r="H18" s="82" t="s">
        <v>343</v>
      </c>
      <c r="I18" s="83">
        <f>COUNTIF(('Onboarded Stores'!D3:D1010), "Sweet Mart")</f>
        <v>2</v>
      </c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</row>
    <row r="19" spans="1:24" ht="21" customHeight="1" x14ac:dyDescent="0.25">
      <c r="A19" s="76"/>
      <c r="B19" s="76"/>
      <c r="C19" s="76"/>
      <c r="D19" s="76"/>
      <c r="E19" s="86" t="s">
        <v>197</v>
      </c>
      <c r="F19" s="81">
        <f>COUNTIF(('Onboarded Stores'!B2:B1008), "Erandwane")</f>
        <v>1</v>
      </c>
      <c r="G19" s="76"/>
      <c r="H19" s="86" t="s">
        <v>357</v>
      </c>
      <c r="I19" s="83">
        <f>COUNTIF(('Onboarded Stores'!D4:D1011), "Pet Care")</f>
        <v>1</v>
      </c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 spans="1:24" ht="21" customHeight="1" x14ac:dyDescent="0.25">
      <c r="A20" s="76"/>
      <c r="B20" s="76"/>
      <c r="C20" s="76"/>
      <c r="D20" s="76"/>
      <c r="E20" s="86" t="s">
        <v>193</v>
      </c>
      <c r="F20" s="81">
        <f>COUNTIF(('Onboarded Stores'!B2:B1009), "Aundh")</f>
        <v>8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 ht="21" customHeight="1" x14ac:dyDescent="0.25">
      <c r="A21" s="76"/>
      <c r="B21" s="76"/>
      <c r="C21" s="76"/>
      <c r="D21" s="76"/>
      <c r="E21" s="86" t="s">
        <v>214</v>
      </c>
      <c r="F21" s="81">
        <f>COUNTIF(('Onboarded Stores'!B2:B1010), "Old Sangvi")</f>
        <v>1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</row>
    <row r="22" spans="1:24" ht="21" customHeight="1" x14ac:dyDescent="0.25">
      <c r="A22" s="76"/>
      <c r="B22" s="76"/>
      <c r="C22" s="76"/>
      <c r="D22" s="76"/>
      <c r="E22" s="86" t="s">
        <v>220</v>
      </c>
      <c r="F22" s="81">
        <f>COUNTIF(('Onboarded Stores'!B2:B1011), "Vishrantwadi")</f>
        <v>1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</row>
    <row r="23" spans="1:24" ht="21" customHeight="1" x14ac:dyDescent="0.25">
      <c r="A23" s="76"/>
      <c r="B23" s="76"/>
      <c r="C23" s="76"/>
      <c r="D23" s="76"/>
      <c r="E23" s="86" t="s">
        <v>244</v>
      </c>
      <c r="F23" s="81">
        <f>COUNTIF(('Onboarded Stores'!B2:B1012), "Model Colony")</f>
        <v>3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</row>
    <row r="24" spans="1:24" ht="21" customHeight="1" x14ac:dyDescent="0.25">
      <c r="A24" s="76"/>
      <c r="B24" s="76"/>
      <c r="C24" s="76"/>
      <c r="D24" s="76"/>
      <c r="E24" s="86" t="s">
        <v>251</v>
      </c>
      <c r="F24" s="81">
        <f>COUNTIF(('Onboarded Stores'!B2:B1013), "Law College Road")</f>
        <v>1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</row>
    <row r="25" spans="1:24" ht="21" customHeight="1" x14ac:dyDescent="0.25">
      <c r="A25" s="76"/>
      <c r="B25" s="76"/>
      <c r="C25" s="76"/>
      <c r="D25" s="76"/>
      <c r="E25" s="86" t="s">
        <v>207</v>
      </c>
      <c r="F25" s="81">
        <f>COUNTIF(('Onboarded Stores'!B2:B1014), "Baner")</f>
        <v>3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</row>
    <row r="26" spans="1:24" ht="21" customHeight="1" x14ac:dyDescent="0.25">
      <c r="A26" s="76"/>
      <c r="B26" s="76"/>
      <c r="C26" s="76"/>
      <c r="D26" s="76"/>
      <c r="E26" s="86" t="s">
        <v>256</v>
      </c>
      <c r="F26" s="81">
        <f>COUNTIF(('Onboarded Stores'!B2:B1015), "Somwar Peth")</f>
        <v>2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 ht="21" customHeight="1" x14ac:dyDescent="0.25">
      <c r="A27" s="76"/>
      <c r="B27" s="76"/>
      <c r="C27" s="76"/>
      <c r="D27" s="76"/>
      <c r="E27" s="86" t="s">
        <v>260</v>
      </c>
      <c r="F27" s="81">
        <f>COUNTIF(('Onboarded Stores'!B2:B1016), "Sadashiv Peth")</f>
        <v>1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 ht="21" customHeight="1" x14ac:dyDescent="0.25">
      <c r="A28" s="76"/>
      <c r="B28" s="76"/>
      <c r="C28" s="76"/>
      <c r="D28" s="76"/>
      <c r="E28" s="86" t="s">
        <v>264</v>
      </c>
      <c r="F28" s="81">
        <f>COUNTIF(('Onboarded Stores'!B2:B1017), "Bajirao Road")</f>
        <v>1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</row>
    <row r="29" spans="1:24" ht="21" customHeight="1" x14ac:dyDescent="0.25">
      <c r="A29" s="76"/>
      <c r="B29" s="76"/>
      <c r="C29" s="76"/>
      <c r="D29" s="76"/>
      <c r="E29" s="86" t="s">
        <v>267</v>
      </c>
      <c r="F29" s="81">
        <f>COUNTIF(('Onboarded Stores'!B2:B1018), "Warje")</f>
        <v>4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</row>
    <row r="30" spans="1:24" ht="21" customHeight="1" x14ac:dyDescent="0.25">
      <c r="A30" s="76"/>
      <c r="B30" s="76"/>
      <c r="C30" s="76"/>
      <c r="D30" s="76"/>
      <c r="E30" s="86" t="s">
        <v>272</v>
      </c>
      <c r="F30" s="81">
        <f>COUNTIF(('Onboarded Stores'!B2:B1019), "Mangalwar Peth")</f>
        <v>4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</row>
    <row r="31" spans="1:24" ht="21" customHeight="1" x14ac:dyDescent="0.25">
      <c r="A31" s="76"/>
      <c r="B31" s="76"/>
      <c r="C31" s="76"/>
      <c r="D31" s="76"/>
      <c r="E31" s="86" t="s">
        <v>276</v>
      </c>
      <c r="F31" s="81">
        <f>COUNTIF(('Onboarded Stores'!B2:B1020), "Deccan Gymkhana")</f>
        <v>1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</row>
    <row r="32" spans="1:24" ht="21" customHeight="1" x14ac:dyDescent="0.25">
      <c r="A32" s="76"/>
      <c r="B32" s="76"/>
      <c r="C32" s="76"/>
      <c r="D32" s="76"/>
      <c r="E32" s="86" t="s">
        <v>282</v>
      </c>
      <c r="F32" s="81">
        <f>COUNTIF(('Onboarded Stores'!B2:B1021), "Shaniwar Peth")</f>
        <v>1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4" ht="21" customHeight="1" x14ac:dyDescent="0.25">
      <c r="A33" s="76"/>
      <c r="B33" s="76"/>
      <c r="C33" s="76"/>
      <c r="D33" s="76"/>
      <c r="E33" s="86" t="s">
        <v>287</v>
      </c>
      <c r="F33" s="81">
        <f>COUNTIF(('Onboarded Stores'!B2:B1022), "Someshwarwadi")</f>
        <v>5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</row>
    <row r="34" spans="1:24" ht="21" customHeight="1" x14ac:dyDescent="0.25">
      <c r="A34" s="76"/>
      <c r="B34" s="76"/>
      <c r="C34" s="76"/>
      <c r="D34" s="76"/>
      <c r="E34" s="86" t="s">
        <v>300</v>
      </c>
      <c r="F34" s="81">
        <f>COUNTIF(('Onboarded Stores'!B2:B1023), "Vanaz")</f>
        <v>1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</row>
    <row r="35" spans="1:24" ht="21" customHeight="1" x14ac:dyDescent="0.25">
      <c r="A35" s="76"/>
      <c r="B35" s="76"/>
      <c r="C35" s="76"/>
      <c r="D35" s="76"/>
      <c r="E35" s="86" t="s">
        <v>316</v>
      </c>
      <c r="F35" s="81">
        <f>COUNTIF(('Onboarded Stores'!B2:B1024), "Nal Stop")</f>
        <v>5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</row>
    <row r="36" spans="1:24" ht="21" customHeight="1" x14ac:dyDescent="0.25">
      <c r="A36" s="76"/>
      <c r="B36" s="76"/>
      <c r="C36" s="76"/>
      <c r="D36" s="76"/>
      <c r="E36" s="86" t="s">
        <v>506</v>
      </c>
      <c r="F36" s="81">
        <f>COUNTIF(('Onboarded Stores'!B2:B1025), "Shivaji Maharaj Statue")</f>
        <v>1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</row>
    <row r="37" spans="1:24" ht="21" customHeight="1" x14ac:dyDescent="0.25">
      <c r="A37" s="76"/>
      <c r="B37" s="76"/>
      <c r="C37" s="76"/>
      <c r="D37" s="76"/>
      <c r="E37" s="86" t="s">
        <v>306</v>
      </c>
      <c r="F37" s="81">
        <f>COUNTIF(('Onboarded Stores'!B2:B1026), "Mayur Colony")</f>
        <v>4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</row>
    <row r="38" spans="1:24" ht="21" customHeight="1" x14ac:dyDescent="0.25">
      <c r="A38" s="76"/>
      <c r="B38" s="76"/>
      <c r="C38" s="76"/>
      <c r="D38" s="76"/>
      <c r="E38" s="86" t="s">
        <v>303</v>
      </c>
      <c r="F38" s="81">
        <f>COUNTIF(('Onboarded Stores'!B3:B1027), "Paud Road")</f>
        <v>6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</row>
    <row r="39" spans="1:24" ht="21" customHeight="1" x14ac:dyDescent="0.25">
      <c r="A39" s="76"/>
      <c r="B39" s="76"/>
      <c r="C39" s="76"/>
      <c r="D39" s="76"/>
      <c r="E39" s="86" t="s">
        <v>327</v>
      </c>
      <c r="F39" s="81">
        <f>COUNTIF(('Onboarded Stores'!B4:B1028), "Tilak Road")</f>
        <v>1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</row>
    <row r="40" spans="1:24" ht="21" customHeight="1" x14ac:dyDescent="0.25">
      <c r="A40" s="76"/>
      <c r="B40" s="76"/>
      <c r="C40" s="76"/>
      <c r="D40" s="76"/>
      <c r="E40" s="86" t="s">
        <v>513</v>
      </c>
      <c r="F40" s="81">
        <f>COUNTIF(('Onboarded Stores'!B5:B1029), "Karve Nagar")</f>
        <v>1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</row>
    <row r="41" spans="1:24" ht="21" customHeight="1" x14ac:dyDescent="0.25">
      <c r="A41" s="76"/>
      <c r="B41" s="76"/>
      <c r="C41" s="76"/>
      <c r="D41" s="76"/>
      <c r="E41" s="86" t="s">
        <v>348</v>
      </c>
      <c r="F41" s="81">
        <f>COUNTIF(('Onboarded Stores'!B6:B1030), "Vanaz Corner")</f>
        <v>1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</row>
    <row r="42" spans="1:24" ht="21" customHeight="1" x14ac:dyDescent="0.25">
      <c r="A42" s="76"/>
      <c r="B42" s="76"/>
      <c r="C42" s="76"/>
      <c r="D42" s="76"/>
      <c r="E42" s="86" t="s">
        <v>521</v>
      </c>
      <c r="F42" s="81">
        <f>COUNTIF(('Onboarded Stores'!B7:B1031), "Pratik Nagar")</f>
        <v>1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</row>
    <row r="43" spans="1:24" ht="21" customHeight="1" x14ac:dyDescent="0.25">
      <c r="A43" s="76"/>
      <c r="B43" s="76"/>
      <c r="C43" s="76"/>
      <c r="D43" s="76"/>
      <c r="E43" s="86" t="s">
        <v>339</v>
      </c>
      <c r="F43" s="81">
        <f>COUNTIF(('Onboarded Stores'!B8:B1032), "D P Road")</f>
        <v>2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</row>
    <row r="44" spans="1:24" ht="21" customHeight="1" x14ac:dyDescent="0.25">
      <c r="A44" s="76"/>
      <c r="B44" s="76"/>
      <c r="C44" s="76"/>
      <c r="D44" s="76"/>
      <c r="E44" s="86" t="s">
        <v>345</v>
      </c>
      <c r="F44" s="81">
        <f>COUNTIF(('Onboarded Stores'!B9:B1033), "Kothrud")</f>
        <v>1</v>
      </c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</row>
    <row r="45" spans="1:24" ht="21" customHeight="1" x14ac:dyDescent="0.25">
      <c r="A45" s="76"/>
      <c r="B45" s="76"/>
      <c r="C45" s="76"/>
      <c r="D45" s="76"/>
      <c r="E45" s="86" t="s">
        <v>371</v>
      </c>
      <c r="F45" s="81">
        <f>COUNTIF(('Onboarded Stores'!B10:B1034), "Shivtirth Nagar")</f>
        <v>1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</row>
    <row r="46" spans="1:24" ht="21" customHeight="1" x14ac:dyDescent="0.25">
      <c r="A46" s="76"/>
      <c r="B46" s="76"/>
      <c r="C46" s="76"/>
      <c r="D46" s="76"/>
      <c r="E46" s="86" t="s">
        <v>367</v>
      </c>
      <c r="F46" s="81">
        <f>COUNTIF(('Onboarded Stores'!B11:B1035), "Bhelkenagar")</f>
        <v>5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</row>
    <row r="47" spans="1:24" ht="21" customHeight="1" x14ac:dyDescent="0.25">
      <c r="A47" s="76"/>
      <c r="B47" s="76"/>
      <c r="C47" s="76"/>
      <c r="D47" s="76"/>
      <c r="E47" s="86" t="s">
        <v>410</v>
      </c>
      <c r="F47" s="81">
        <f>COUNTIF(('Onboarded Stores'!B12:B1036), "Dattawadi")</f>
        <v>1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 spans="1:24" ht="21" customHeight="1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</row>
    <row r="49" spans="1:24" ht="21" customHeight="1" x14ac:dyDescent="0.2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 spans="1:24" ht="21" customHeight="1" x14ac:dyDescent="0.2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</row>
    <row r="51" spans="1:24" ht="21" customHeight="1" x14ac:dyDescent="0.2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</row>
    <row r="52" spans="1:24" ht="21" customHeight="1" x14ac:dyDescent="0.2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</row>
    <row r="53" spans="1:24" ht="21" customHeigh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</row>
    <row r="54" spans="1:24" ht="21" customHeight="1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</row>
    <row r="55" spans="1:24" ht="21" customHeight="1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</row>
    <row r="56" spans="1:24" ht="21" customHeight="1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</row>
    <row r="57" spans="1:24" ht="21" customHeight="1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</row>
    <row r="58" spans="1:24" ht="21" customHeight="1" x14ac:dyDescent="0.2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</row>
    <row r="59" spans="1:24" ht="21" customHeight="1" x14ac:dyDescent="0.2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</row>
    <row r="60" spans="1:24" ht="21" customHeight="1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</row>
    <row r="61" spans="1:24" ht="21" customHeight="1" x14ac:dyDescent="0.2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</row>
    <row r="62" spans="1:24" ht="21" customHeight="1" x14ac:dyDescent="0.2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</row>
    <row r="63" spans="1:24" ht="21" customHeight="1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</row>
    <row r="64" spans="1:24" ht="21" customHeight="1" x14ac:dyDescent="0.2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</row>
    <row r="65" spans="1:24" ht="21" customHeight="1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 spans="1:24" ht="21" customHeigh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</row>
    <row r="67" spans="1:24" ht="21" customHeight="1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</row>
    <row r="68" spans="1:24" ht="21" customHeight="1" x14ac:dyDescent="0.2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</row>
    <row r="69" spans="1:24" ht="21" customHeight="1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</row>
    <row r="70" spans="1:24" ht="21" customHeigh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</row>
    <row r="71" spans="1:24" ht="21" customHeight="1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</row>
    <row r="72" spans="1:24" ht="21" customHeight="1" x14ac:dyDescent="0.2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</row>
    <row r="73" spans="1:24" ht="21" customHeight="1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</row>
    <row r="74" spans="1:24" ht="21" customHeight="1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</row>
    <row r="75" spans="1:24" ht="21" customHeight="1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 spans="1:24" ht="21" customHeight="1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</row>
    <row r="77" spans="1:24" ht="21" customHeight="1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 spans="1:24" ht="21" customHeight="1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</row>
    <row r="79" spans="1:24" ht="21" customHeight="1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 spans="1:24" ht="21" customHeight="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</row>
    <row r="81" spans="1:24" ht="21" customHeight="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</row>
    <row r="82" spans="1:24" ht="21" customHeight="1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</row>
    <row r="83" spans="1:24" ht="21" customHeight="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</row>
    <row r="84" spans="1:24" ht="21" customHeight="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</row>
    <row r="85" spans="1:24" ht="21" customHeight="1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</row>
    <row r="86" spans="1:24" ht="21" customHeight="1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</row>
    <row r="87" spans="1:24" ht="21" customHeigh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</row>
    <row r="88" spans="1:24" ht="21" customHeight="1" x14ac:dyDescent="0.2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</row>
    <row r="89" spans="1:24" ht="21" customHeight="1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</row>
    <row r="90" spans="1:24" ht="21" customHeight="1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</row>
    <row r="91" spans="1:24" ht="21" customHeight="1" x14ac:dyDescent="0.2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</row>
    <row r="92" spans="1:24" ht="21" customHeight="1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</row>
    <row r="93" spans="1:24" ht="21" customHeight="1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</row>
    <row r="94" spans="1:24" ht="21" customHeight="1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</row>
    <row r="95" spans="1:24" ht="21" customHeight="1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</row>
    <row r="96" spans="1:24" ht="21" customHeight="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</row>
    <row r="97" spans="1:24" ht="21" customHeight="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</row>
    <row r="98" spans="1:24" ht="21" customHeight="1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</row>
    <row r="99" spans="1:24" ht="21" customHeight="1" x14ac:dyDescent="0.2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</row>
    <row r="100" spans="1:24" ht="21" customHeight="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</row>
    <row r="101" spans="1:24" ht="21" customHeight="1" x14ac:dyDescent="0.2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</row>
    <row r="102" spans="1:24" ht="21" customHeight="1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</row>
    <row r="103" spans="1:24" ht="21" customHeight="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</row>
    <row r="104" spans="1:24" ht="21" customHeigh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</row>
    <row r="105" spans="1:24" ht="21" customHeight="1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</row>
    <row r="106" spans="1:24" ht="21" customHeight="1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</row>
    <row r="107" spans="1:24" ht="21" customHeight="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</row>
    <row r="108" spans="1:24" ht="21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</row>
    <row r="109" spans="1:24" ht="21" customHeight="1" x14ac:dyDescent="0.2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</row>
    <row r="110" spans="1:24" ht="21" customHeight="1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</row>
    <row r="111" spans="1:24" ht="21" customHeight="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</row>
    <row r="112" spans="1:24" ht="21" customHeight="1" x14ac:dyDescent="0.2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</row>
    <row r="113" spans="1:24" ht="21" customHeight="1" x14ac:dyDescent="0.2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</row>
    <row r="114" spans="1:24" ht="21" customHeight="1" x14ac:dyDescent="0.2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</row>
    <row r="115" spans="1:24" ht="21" customHeight="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</row>
    <row r="116" spans="1:24" ht="21" customHeight="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</row>
    <row r="117" spans="1:24" ht="21" customHeight="1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</row>
    <row r="118" spans="1:24" ht="21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</row>
    <row r="119" spans="1:24" ht="21" customHeigh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</row>
    <row r="120" spans="1:24" ht="21" customHeight="1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</row>
    <row r="121" spans="1:24" ht="21" customHeigh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</row>
    <row r="122" spans="1:24" ht="21" customHeight="1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</row>
    <row r="123" spans="1:24" ht="21" customHeight="1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</row>
    <row r="124" spans="1:24" ht="21" customHeight="1" x14ac:dyDescent="0.2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</row>
    <row r="125" spans="1:24" ht="21" customHeight="1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</row>
    <row r="126" spans="1:24" ht="21" customHeight="1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</row>
    <row r="127" spans="1:24" ht="21" customHeight="1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</row>
    <row r="128" spans="1:24" ht="21" customHeight="1" x14ac:dyDescent="0.2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</row>
    <row r="129" spans="1:24" ht="21" customHeight="1" x14ac:dyDescent="0.2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</row>
    <row r="130" spans="1:24" ht="21" customHeight="1" x14ac:dyDescent="0.2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</row>
    <row r="131" spans="1:24" ht="21" customHeight="1" x14ac:dyDescent="0.2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</row>
    <row r="132" spans="1:24" ht="21" customHeight="1" x14ac:dyDescent="0.2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 spans="1:24" ht="21" customHeight="1" x14ac:dyDescent="0.2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 spans="1:24" ht="21" customHeight="1" x14ac:dyDescent="0.2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</row>
    <row r="135" spans="1:24" ht="21" customHeight="1" x14ac:dyDescent="0.2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</row>
    <row r="136" spans="1:24" ht="21" customHeight="1" x14ac:dyDescent="0.2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</row>
    <row r="137" spans="1:24" ht="21" customHeight="1" x14ac:dyDescent="0.2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</row>
    <row r="138" spans="1:24" ht="21" customHeigh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</row>
    <row r="139" spans="1:24" ht="21" customHeight="1" x14ac:dyDescent="0.2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</row>
    <row r="140" spans="1:24" ht="21" customHeight="1" x14ac:dyDescent="0.2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</row>
    <row r="141" spans="1:24" ht="21" customHeight="1" x14ac:dyDescent="0.2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24" ht="21" customHeight="1" x14ac:dyDescent="0.2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24" ht="21" customHeight="1" x14ac:dyDescent="0.2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24" ht="21" customHeight="1" x14ac:dyDescent="0.25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1:24" ht="21" customHeight="1" x14ac:dyDescent="0.2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1:24" ht="21" customHeight="1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1:24" ht="21" customHeight="1" x14ac:dyDescent="0.2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1:24" ht="21" customHeight="1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</row>
    <row r="149" spans="1:24" ht="21" customHeight="1" x14ac:dyDescent="0.2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</row>
    <row r="150" spans="1:24" ht="21" customHeight="1" x14ac:dyDescent="0.2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</row>
    <row r="151" spans="1:24" ht="21" customHeight="1" x14ac:dyDescent="0.25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</row>
    <row r="152" spans="1:24" ht="21" customHeight="1" x14ac:dyDescent="0.25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 spans="1:24" ht="21" customHeight="1" x14ac:dyDescent="0.2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 spans="1:24" ht="21" customHeight="1" x14ac:dyDescent="0.25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</row>
    <row r="155" spans="1:24" ht="21" customHeight="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</row>
    <row r="156" spans="1:24" ht="21" customHeight="1" x14ac:dyDescent="0.2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</row>
    <row r="157" spans="1:24" ht="21" customHeight="1" x14ac:dyDescent="0.2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</row>
    <row r="158" spans="1:24" ht="21" customHeight="1" x14ac:dyDescent="0.2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</row>
    <row r="159" spans="1:24" ht="21" customHeight="1" x14ac:dyDescent="0.25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 spans="1:24" ht="21" customHeight="1" x14ac:dyDescent="0.25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</row>
    <row r="161" spans="1:24" ht="21" customHeight="1" x14ac:dyDescent="0.25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</row>
    <row r="162" spans="1:24" ht="21" customHeight="1" x14ac:dyDescent="0.25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</row>
    <row r="163" spans="1:24" ht="21" customHeight="1" x14ac:dyDescent="0.25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</row>
    <row r="164" spans="1:24" ht="21" customHeight="1" x14ac:dyDescent="0.25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</row>
    <row r="165" spans="1:24" ht="21" customHeight="1" x14ac:dyDescent="0.2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</row>
    <row r="166" spans="1:24" ht="21" customHeight="1" x14ac:dyDescent="0.2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</row>
    <row r="167" spans="1:24" ht="21" customHeight="1" x14ac:dyDescent="0.2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</row>
    <row r="168" spans="1:24" ht="21" customHeight="1" x14ac:dyDescent="0.25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</row>
    <row r="169" spans="1:24" ht="21" customHeight="1" x14ac:dyDescent="0.2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</row>
    <row r="170" spans="1:24" ht="21" customHeight="1" x14ac:dyDescent="0.25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</row>
    <row r="171" spans="1:24" ht="21" customHeight="1" x14ac:dyDescent="0.2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</row>
    <row r="172" spans="1:24" ht="21" customHeight="1" x14ac:dyDescent="0.25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 spans="1:24" ht="21" customHeight="1" x14ac:dyDescent="0.25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 spans="1:24" ht="21" customHeight="1" x14ac:dyDescent="0.2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</row>
    <row r="175" spans="1:24" ht="21" customHeight="1" x14ac:dyDescent="0.2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</row>
    <row r="176" spans="1:24" ht="21" customHeight="1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</row>
    <row r="177" spans="1:24" ht="21" customHeight="1" x14ac:dyDescent="0.2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</row>
    <row r="178" spans="1:24" ht="21" customHeight="1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</row>
    <row r="179" spans="1:24" ht="21" customHeight="1" x14ac:dyDescent="0.2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</row>
    <row r="180" spans="1:24" ht="21" customHeight="1" x14ac:dyDescent="0.2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</row>
    <row r="181" spans="1:24" ht="21" customHeight="1" x14ac:dyDescent="0.2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 spans="1:24" ht="21" customHeight="1" x14ac:dyDescent="0.2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</row>
    <row r="183" spans="1:24" ht="21" customHeight="1" x14ac:dyDescent="0.25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</row>
    <row r="184" spans="1:24" ht="21" customHeight="1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</row>
    <row r="185" spans="1:24" ht="21" customHeight="1" x14ac:dyDescent="0.2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</row>
    <row r="186" spans="1:24" ht="21" customHeight="1" x14ac:dyDescent="0.2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</row>
    <row r="187" spans="1:24" ht="21" customHeight="1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</row>
    <row r="188" spans="1:24" ht="21" customHeight="1" x14ac:dyDescent="0.2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</row>
    <row r="189" spans="1:24" ht="21" customHeight="1" x14ac:dyDescent="0.25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</row>
    <row r="190" spans="1:24" ht="21" customHeight="1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</row>
    <row r="191" spans="1:24" ht="21" customHeight="1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</row>
    <row r="192" spans="1:24" ht="21" customHeight="1" x14ac:dyDescent="0.25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 spans="1:24" ht="21" customHeight="1" x14ac:dyDescent="0.2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 spans="1:24" ht="21" customHeight="1" x14ac:dyDescent="0.25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</row>
    <row r="195" spans="1:24" ht="21" customHeight="1" x14ac:dyDescent="0.2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</row>
    <row r="196" spans="1:24" ht="21" customHeight="1" x14ac:dyDescent="0.2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</row>
    <row r="197" spans="1:24" ht="21" customHeight="1" x14ac:dyDescent="0.25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</row>
    <row r="198" spans="1:24" ht="21" customHeight="1" x14ac:dyDescent="0.25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</row>
    <row r="199" spans="1:24" ht="21" customHeight="1" x14ac:dyDescent="0.25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</row>
    <row r="200" spans="1:24" ht="21" customHeight="1" x14ac:dyDescent="0.25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</row>
    <row r="201" spans="1:24" ht="21" customHeight="1" x14ac:dyDescent="0.2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</row>
    <row r="202" spans="1:24" ht="21" customHeight="1" x14ac:dyDescent="0.25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</row>
    <row r="203" spans="1:24" ht="21" customHeight="1" x14ac:dyDescent="0.2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 spans="1:24" ht="21" customHeight="1" x14ac:dyDescent="0.2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</row>
    <row r="205" spans="1:24" ht="21" customHeight="1" x14ac:dyDescent="0.2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</row>
    <row r="206" spans="1:24" ht="21" customHeight="1" x14ac:dyDescent="0.25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</row>
    <row r="207" spans="1:24" ht="21" customHeight="1" x14ac:dyDescent="0.2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</row>
    <row r="208" spans="1:24" ht="21" customHeight="1" x14ac:dyDescent="0.25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</row>
    <row r="209" spans="1:24" ht="21" customHeight="1" x14ac:dyDescent="0.25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</row>
    <row r="210" spans="1:24" ht="21" customHeight="1" x14ac:dyDescent="0.2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</row>
    <row r="211" spans="1:24" ht="21" customHeight="1" x14ac:dyDescent="0.2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</row>
    <row r="212" spans="1:24" ht="21" customHeight="1" x14ac:dyDescent="0.2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 spans="1:24" ht="21" customHeight="1" x14ac:dyDescent="0.2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 spans="1:24" ht="21" customHeight="1" x14ac:dyDescent="0.2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</row>
    <row r="215" spans="1:24" ht="21" customHeight="1" x14ac:dyDescent="0.2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</row>
    <row r="216" spans="1:24" ht="21" customHeight="1" x14ac:dyDescent="0.2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</row>
    <row r="217" spans="1:24" ht="21" customHeight="1" x14ac:dyDescent="0.25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</row>
    <row r="218" spans="1:24" ht="21" customHeight="1" x14ac:dyDescent="0.25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</row>
    <row r="219" spans="1:24" ht="21" customHeight="1" x14ac:dyDescent="0.25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</row>
    <row r="220" spans="1:24" ht="21" customHeight="1" x14ac:dyDescent="0.25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</row>
    <row r="221" spans="1:24" ht="21" customHeight="1" x14ac:dyDescent="0.25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</row>
    <row r="222" spans="1:24" ht="21" customHeight="1" x14ac:dyDescent="0.25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</row>
    <row r="223" spans="1:24" ht="21" customHeight="1" x14ac:dyDescent="0.25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</row>
    <row r="224" spans="1:24" ht="21" customHeight="1" x14ac:dyDescent="0.25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</row>
    <row r="225" spans="1:24" ht="21" customHeight="1" x14ac:dyDescent="0.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 spans="1:24" ht="21" customHeight="1" x14ac:dyDescent="0.25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</row>
    <row r="227" spans="1:24" ht="21" customHeight="1" x14ac:dyDescent="0.25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</row>
    <row r="228" spans="1:24" ht="21" customHeight="1" x14ac:dyDescent="0.25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</row>
    <row r="229" spans="1:24" ht="21" customHeight="1" x14ac:dyDescent="0.25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</row>
    <row r="230" spans="1:24" ht="21" customHeight="1" x14ac:dyDescent="0.25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</row>
    <row r="231" spans="1:24" ht="21" customHeight="1" x14ac:dyDescent="0.25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</row>
    <row r="232" spans="1:24" ht="21" customHeight="1" x14ac:dyDescent="0.25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</row>
    <row r="233" spans="1:24" ht="21" customHeight="1" x14ac:dyDescent="0.25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</row>
    <row r="234" spans="1:24" ht="21" customHeight="1" x14ac:dyDescent="0.25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</row>
    <row r="235" spans="1:24" ht="21" customHeight="1" x14ac:dyDescent="0.2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</row>
    <row r="236" spans="1:24" ht="21" customHeight="1" x14ac:dyDescent="0.25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</row>
    <row r="237" spans="1:24" ht="21" customHeight="1" x14ac:dyDescent="0.25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</row>
    <row r="238" spans="1:24" ht="21" customHeight="1" x14ac:dyDescent="0.25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</row>
    <row r="239" spans="1:24" ht="21" customHeight="1" x14ac:dyDescent="0.25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</row>
    <row r="240" spans="1:24" ht="21" customHeight="1" x14ac:dyDescent="0.25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</row>
    <row r="241" spans="1:24" ht="21" customHeight="1" x14ac:dyDescent="0.25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</row>
    <row r="242" spans="1:24" ht="21" customHeight="1" x14ac:dyDescent="0.2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</row>
    <row r="243" spans="1:24" ht="21" customHeight="1" x14ac:dyDescent="0.2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</row>
    <row r="244" spans="1:24" ht="21" customHeight="1" x14ac:dyDescent="0.25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</row>
    <row r="245" spans="1:24" ht="21" customHeight="1" x14ac:dyDescent="0.2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</row>
    <row r="246" spans="1:24" ht="21" customHeight="1" x14ac:dyDescent="0.25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</row>
    <row r="247" spans="1:24" ht="21" customHeight="1" x14ac:dyDescent="0.25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 spans="1:24" ht="21" customHeight="1" x14ac:dyDescent="0.25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</row>
    <row r="249" spans="1:24" ht="21" customHeight="1" x14ac:dyDescent="0.25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</row>
    <row r="250" spans="1:24" ht="21" customHeight="1" x14ac:dyDescent="0.25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</row>
    <row r="251" spans="1:24" ht="21" customHeight="1" x14ac:dyDescent="0.25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</row>
    <row r="252" spans="1:24" ht="21" customHeight="1" x14ac:dyDescent="0.25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</row>
    <row r="253" spans="1:24" ht="21" customHeight="1" x14ac:dyDescent="0.25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</row>
    <row r="254" spans="1:24" ht="21" customHeight="1" x14ac:dyDescent="0.25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</row>
    <row r="255" spans="1:24" ht="21" customHeight="1" x14ac:dyDescent="0.2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</row>
    <row r="256" spans="1:24" ht="21" customHeight="1" x14ac:dyDescent="0.25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</row>
    <row r="257" spans="1:24" ht="21" customHeight="1" x14ac:dyDescent="0.25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</row>
    <row r="258" spans="1:24" ht="21" customHeight="1" x14ac:dyDescent="0.25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</row>
    <row r="259" spans="1:24" ht="21" customHeight="1" x14ac:dyDescent="0.25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</row>
    <row r="260" spans="1:24" ht="21" customHeight="1" x14ac:dyDescent="0.2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</row>
    <row r="261" spans="1:24" ht="21" customHeight="1" x14ac:dyDescent="0.2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</row>
    <row r="262" spans="1:24" ht="21" customHeight="1" x14ac:dyDescent="0.2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</row>
    <row r="263" spans="1:24" ht="21" customHeight="1" x14ac:dyDescent="0.2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</row>
    <row r="264" spans="1:24" ht="21" customHeight="1" x14ac:dyDescent="0.2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</row>
    <row r="265" spans="1:24" ht="21" customHeight="1" x14ac:dyDescent="0.2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</row>
    <row r="266" spans="1:24" ht="21" customHeight="1" x14ac:dyDescent="0.2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</row>
    <row r="267" spans="1:24" ht="21" customHeight="1" x14ac:dyDescent="0.2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</row>
    <row r="268" spans="1:24" ht="21" customHeight="1" x14ac:dyDescent="0.2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</row>
    <row r="269" spans="1:24" ht="21" customHeight="1" x14ac:dyDescent="0.2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</row>
    <row r="270" spans="1:24" ht="21" customHeight="1" x14ac:dyDescent="0.2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</row>
    <row r="271" spans="1:24" ht="21" customHeight="1" x14ac:dyDescent="0.2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</row>
    <row r="272" spans="1:24" ht="21" customHeight="1" x14ac:dyDescent="0.2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</row>
    <row r="273" spans="1:24" ht="21" customHeight="1" x14ac:dyDescent="0.2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</row>
    <row r="274" spans="1:24" ht="21" customHeight="1" x14ac:dyDescent="0.2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</row>
    <row r="275" spans="1:24" ht="21" customHeight="1" x14ac:dyDescent="0.2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</row>
    <row r="276" spans="1:24" ht="21" customHeight="1" x14ac:dyDescent="0.2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</row>
    <row r="277" spans="1:24" ht="21" customHeight="1" x14ac:dyDescent="0.2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</row>
    <row r="278" spans="1:24" ht="21" customHeight="1" x14ac:dyDescent="0.2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</row>
    <row r="279" spans="1:24" ht="21" customHeight="1" x14ac:dyDescent="0.2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</row>
    <row r="280" spans="1:24" ht="21" customHeight="1" x14ac:dyDescent="0.2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</row>
    <row r="281" spans="1:24" ht="21" customHeight="1" x14ac:dyDescent="0.2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</row>
    <row r="282" spans="1:24" ht="21" customHeight="1" x14ac:dyDescent="0.2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</row>
    <row r="283" spans="1:24" ht="21" customHeight="1" x14ac:dyDescent="0.2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</row>
    <row r="284" spans="1:24" ht="21" customHeight="1" x14ac:dyDescent="0.2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</row>
    <row r="285" spans="1:24" ht="21" customHeight="1" x14ac:dyDescent="0.2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</row>
    <row r="286" spans="1:24" ht="21" customHeight="1" x14ac:dyDescent="0.2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</row>
    <row r="287" spans="1:24" ht="21" customHeight="1" x14ac:dyDescent="0.2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 spans="1:24" ht="21" customHeight="1" x14ac:dyDescent="0.2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</row>
    <row r="289" spans="1:24" ht="21" customHeight="1" x14ac:dyDescent="0.2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</row>
    <row r="290" spans="1:24" ht="21" customHeight="1" x14ac:dyDescent="0.2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</row>
    <row r="291" spans="1:24" ht="21" customHeight="1" x14ac:dyDescent="0.2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</row>
    <row r="292" spans="1:24" ht="21" customHeight="1" x14ac:dyDescent="0.2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</row>
    <row r="293" spans="1:24" ht="21" customHeight="1" x14ac:dyDescent="0.2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</row>
    <row r="294" spans="1:24" ht="21" customHeight="1" x14ac:dyDescent="0.2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</row>
    <row r="295" spans="1:24" ht="21" customHeight="1" x14ac:dyDescent="0.2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</row>
    <row r="296" spans="1:24" ht="21" customHeight="1" x14ac:dyDescent="0.2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</row>
    <row r="297" spans="1:24" ht="21" customHeight="1" x14ac:dyDescent="0.2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</row>
    <row r="298" spans="1:24" ht="21" customHeight="1" x14ac:dyDescent="0.2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</row>
    <row r="299" spans="1:24" ht="21" customHeight="1" x14ac:dyDescent="0.2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</row>
    <row r="300" spans="1:24" ht="21" customHeight="1" x14ac:dyDescent="0.2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</row>
    <row r="301" spans="1:24" ht="21" customHeight="1" x14ac:dyDescent="0.2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</row>
    <row r="302" spans="1:24" ht="21" customHeight="1" x14ac:dyDescent="0.2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</row>
    <row r="303" spans="1:24" ht="21" customHeight="1" x14ac:dyDescent="0.2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</row>
    <row r="304" spans="1:24" ht="21" customHeight="1" x14ac:dyDescent="0.2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</row>
    <row r="305" spans="1:24" ht="21" customHeight="1" x14ac:dyDescent="0.2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</row>
    <row r="306" spans="1:24" ht="21" customHeight="1" x14ac:dyDescent="0.2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</row>
    <row r="307" spans="1:24" ht="21" customHeight="1" x14ac:dyDescent="0.2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</row>
    <row r="308" spans="1:24" ht="21" customHeight="1" x14ac:dyDescent="0.2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</row>
    <row r="309" spans="1:24" ht="21" customHeight="1" x14ac:dyDescent="0.2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</row>
    <row r="310" spans="1:24" ht="21" customHeight="1" x14ac:dyDescent="0.2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</row>
    <row r="311" spans="1:24" ht="21" customHeight="1" x14ac:dyDescent="0.2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</row>
    <row r="312" spans="1:24" ht="21" customHeight="1" x14ac:dyDescent="0.2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</row>
    <row r="313" spans="1:24" ht="21" customHeight="1" x14ac:dyDescent="0.2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</row>
    <row r="314" spans="1:24" ht="21" customHeight="1" x14ac:dyDescent="0.2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</row>
    <row r="315" spans="1:24" ht="21" customHeight="1" x14ac:dyDescent="0.2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</row>
    <row r="316" spans="1:24" ht="21" customHeight="1" x14ac:dyDescent="0.2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</row>
    <row r="317" spans="1:24" ht="21" customHeight="1" x14ac:dyDescent="0.2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</row>
    <row r="318" spans="1:24" ht="21" customHeight="1" x14ac:dyDescent="0.2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</row>
    <row r="319" spans="1:24" ht="21" customHeight="1" x14ac:dyDescent="0.2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</row>
    <row r="320" spans="1:24" ht="21" customHeight="1" x14ac:dyDescent="0.2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</row>
    <row r="321" spans="1:24" ht="21" customHeight="1" x14ac:dyDescent="0.2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 spans="1:24" ht="21" customHeight="1" x14ac:dyDescent="0.2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</row>
    <row r="323" spans="1:24" ht="21" customHeight="1" x14ac:dyDescent="0.2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 spans="1:24" ht="21" customHeight="1" x14ac:dyDescent="0.2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</row>
    <row r="325" spans="1:24" ht="21" customHeight="1" x14ac:dyDescent="0.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 spans="1:24" ht="21" customHeight="1" x14ac:dyDescent="0.2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</row>
    <row r="327" spans="1:24" ht="21" customHeight="1" x14ac:dyDescent="0.2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 spans="1:24" ht="21" customHeight="1" x14ac:dyDescent="0.2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</row>
    <row r="329" spans="1:24" ht="21" customHeight="1" x14ac:dyDescent="0.2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 spans="1:24" ht="21" customHeight="1" x14ac:dyDescent="0.2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</row>
    <row r="331" spans="1:24" ht="21" customHeight="1" x14ac:dyDescent="0.2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</row>
    <row r="332" spans="1:24" ht="21" customHeight="1" x14ac:dyDescent="0.2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</row>
    <row r="333" spans="1:24" ht="21" customHeight="1" x14ac:dyDescent="0.2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</row>
    <row r="334" spans="1:24" ht="21" customHeight="1" x14ac:dyDescent="0.2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</row>
    <row r="335" spans="1:24" ht="21" customHeight="1" x14ac:dyDescent="0.2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</row>
    <row r="336" spans="1:24" ht="21" customHeight="1" x14ac:dyDescent="0.2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</row>
    <row r="337" spans="1:24" ht="21" customHeight="1" x14ac:dyDescent="0.2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</row>
    <row r="338" spans="1:24" ht="21" customHeight="1" x14ac:dyDescent="0.2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</row>
    <row r="339" spans="1:24" ht="21" customHeight="1" x14ac:dyDescent="0.2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</row>
    <row r="340" spans="1:24" ht="21" customHeight="1" x14ac:dyDescent="0.2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</row>
    <row r="341" spans="1:24" ht="21" customHeight="1" x14ac:dyDescent="0.2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</row>
    <row r="342" spans="1:24" ht="21" customHeight="1" x14ac:dyDescent="0.2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</row>
    <row r="343" spans="1:24" ht="21" customHeight="1" x14ac:dyDescent="0.2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</row>
    <row r="344" spans="1:24" ht="21" customHeight="1" x14ac:dyDescent="0.2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</row>
    <row r="345" spans="1:24" ht="21" customHeight="1" x14ac:dyDescent="0.2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</row>
    <row r="346" spans="1:24" ht="21" customHeight="1" x14ac:dyDescent="0.2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</row>
    <row r="347" spans="1:24" ht="21" customHeight="1" x14ac:dyDescent="0.2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</row>
    <row r="348" spans="1:24" ht="21" customHeight="1" x14ac:dyDescent="0.2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</row>
    <row r="349" spans="1:24" ht="21" customHeight="1" x14ac:dyDescent="0.2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</row>
    <row r="350" spans="1:24" ht="21" customHeight="1" x14ac:dyDescent="0.2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</row>
    <row r="351" spans="1:24" ht="21" customHeight="1" x14ac:dyDescent="0.2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</row>
    <row r="352" spans="1:24" ht="21" customHeight="1" x14ac:dyDescent="0.2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</row>
    <row r="353" spans="1:24" ht="21" customHeight="1" x14ac:dyDescent="0.2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</row>
    <row r="354" spans="1:24" ht="21" customHeight="1" x14ac:dyDescent="0.2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</row>
    <row r="355" spans="1:24" ht="21" customHeight="1" x14ac:dyDescent="0.2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</row>
    <row r="356" spans="1:24" ht="21" customHeight="1" x14ac:dyDescent="0.2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</row>
    <row r="357" spans="1:24" ht="21" customHeight="1" x14ac:dyDescent="0.2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</row>
    <row r="358" spans="1:24" ht="21" customHeight="1" x14ac:dyDescent="0.2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</row>
    <row r="359" spans="1:24" ht="21" customHeight="1" x14ac:dyDescent="0.2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</row>
    <row r="360" spans="1:24" ht="21" customHeight="1" x14ac:dyDescent="0.2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</row>
    <row r="361" spans="1:24" ht="21" customHeight="1" x14ac:dyDescent="0.2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</row>
    <row r="362" spans="1:24" ht="21" customHeight="1" x14ac:dyDescent="0.2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</row>
    <row r="363" spans="1:24" ht="21" customHeight="1" x14ac:dyDescent="0.2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</row>
    <row r="364" spans="1:24" ht="21" customHeight="1" x14ac:dyDescent="0.2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</row>
    <row r="365" spans="1:24" ht="21" customHeight="1" x14ac:dyDescent="0.2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</row>
    <row r="366" spans="1:24" ht="21" customHeight="1" x14ac:dyDescent="0.2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</row>
    <row r="367" spans="1:24" ht="21" customHeight="1" x14ac:dyDescent="0.2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</row>
    <row r="368" spans="1:24" ht="21" customHeight="1" x14ac:dyDescent="0.2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</row>
    <row r="369" spans="1:24" ht="21" customHeight="1" x14ac:dyDescent="0.2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</row>
    <row r="370" spans="1:24" ht="21" customHeight="1" x14ac:dyDescent="0.2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</row>
    <row r="371" spans="1:24" ht="21" customHeight="1" x14ac:dyDescent="0.2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</row>
    <row r="372" spans="1:24" ht="21" customHeight="1" x14ac:dyDescent="0.2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</row>
    <row r="373" spans="1:24" ht="21" customHeight="1" x14ac:dyDescent="0.2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</row>
    <row r="374" spans="1:24" ht="21" customHeight="1" x14ac:dyDescent="0.2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</row>
    <row r="375" spans="1:24" ht="21" customHeight="1" x14ac:dyDescent="0.2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</row>
    <row r="376" spans="1:24" ht="21" customHeight="1" x14ac:dyDescent="0.2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</row>
    <row r="377" spans="1:24" ht="21" customHeight="1" x14ac:dyDescent="0.2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</row>
    <row r="378" spans="1:24" ht="21" customHeight="1" x14ac:dyDescent="0.2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</row>
    <row r="379" spans="1:24" ht="21" customHeight="1" x14ac:dyDescent="0.2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</row>
    <row r="380" spans="1:24" ht="21" customHeight="1" x14ac:dyDescent="0.2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</row>
    <row r="381" spans="1:24" ht="21" customHeight="1" x14ac:dyDescent="0.2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</row>
    <row r="382" spans="1:24" ht="21" customHeight="1" x14ac:dyDescent="0.2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</row>
    <row r="383" spans="1:24" ht="21" customHeight="1" x14ac:dyDescent="0.2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</row>
    <row r="384" spans="1:24" ht="21" customHeight="1" x14ac:dyDescent="0.2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</row>
    <row r="385" spans="1:24" ht="21" customHeight="1" x14ac:dyDescent="0.2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</row>
    <row r="386" spans="1:24" ht="21" customHeight="1" x14ac:dyDescent="0.2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</row>
    <row r="387" spans="1:24" ht="21" customHeight="1" x14ac:dyDescent="0.2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</row>
    <row r="388" spans="1:24" ht="21" customHeight="1" x14ac:dyDescent="0.2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</row>
    <row r="389" spans="1:24" ht="21" customHeight="1" x14ac:dyDescent="0.2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</row>
    <row r="390" spans="1:24" ht="21" customHeight="1" x14ac:dyDescent="0.2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</row>
    <row r="391" spans="1:24" ht="21" customHeight="1" x14ac:dyDescent="0.2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</row>
    <row r="392" spans="1:24" ht="21" customHeight="1" x14ac:dyDescent="0.2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</row>
    <row r="393" spans="1:24" ht="21" customHeight="1" x14ac:dyDescent="0.2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</row>
    <row r="394" spans="1:24" ht="21" customHeight="1" x14ac:dyDescent="0.2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</row>
    <row r="395" spans="1:24" ht="21" customHeight="1" x14ac:dyDescent="0.2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</row>
    <row r="396" spans="1:24" ht="21" customHeight="1" x14ac:dyDescent="0.2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</row>
    <row r="397" spans="1:24" ht="21" customHeight="1" x14ac:dyDescent="0.2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</row>
    <row r="398" spans="1:24" ht="21" customHeight="1" x14ac:dyDescent="0.2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</row>
    <row r="399" spans="1:24" ht="21" customHeight="1" x14ac:dyDescent="0.2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</row>
    <row r="400" spans="1:24" ht="21" customHeight="1" x14ac:dyDescent="0.2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</row>
    <row r="401" spans="1:24" ht="21" customHeight="1" x14ac:dyDescent="0.2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</row>
    <row r="402" spans="1:24" ht="21" customHeight="1" x14ac:dyDescent="0.2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</row>
    <row r="403" spans="1:24" ht="21" customHeight="1" x14ac:dyDescent="0.2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</row>
    <row r="404" spans="1:24" ht="21" customHeight="1" x14ac:dyDescent="0.2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</row>
    <row r="405" spans="1:24" ht="21" customHeight="1" x14ac:dyDescent="0.2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</row>
    <row r="406" spans="1:24" ht="21" customHeight="1" x14ac:dyDescent="0.2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</row>
    <row r="407" spans="1:24" ht="21" customHeight="1" x14ac:dyDescent="0.2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</row>
    <row r="408" spans="1:24" ht="21" customHeight="1" x14ac:dyDescent="0.2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</row>
    <row r="409" spans="1:24" ht="21" customHeight="1" x14ac:dyDescent="0.2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</row>
    <row r="410" spans="1:24" ht="21" customHeight="1" x14ac:dyDescent="0.2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</row>
    <row r="411" spans="1:24" ht="21" customHeight="1" x14ac:dyDescent="0.2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</row>
    <row r="412" spans="1:24" ht="21" customHeight="1" x14ac:dyDescent="0.2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</row>
    <row r="413" spans="1:24" ht="21" customHeight="1" x14ac:dyDescent="0.2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</row>
    <row r="414" spans="1:24" ht="21" customHeight="1" x14ac:dyDescent="0.2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</row>
    <row r="415" spans="1:24" ht="21" customHeight="1" x14ac:dyDescent="0.2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</row>
    <row r="416" spans="1:24" ht="21" customHeight="1" x14ac:dyDescent="0.2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</row>
    <row r="417" spans="1:24" ht="21" customHeight="1" x14ac:dyDescent="0.2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</row>
    <row r="418" spans="1:24" ht="21" customHeight="1" x14ac:dyDescent="0.2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</row>
    <row r="419" spans="1:24" ht="21" customHeight="1" x14ac:dyDescent="0.2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</row>
    <row r="420" spans="1:24" ht="21" customHeight="1" x14ac:dyDescent="0.2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</row>
    <row r="421" spans="1:24" ht="21" customHeight="1" x14ac:dyDescent="0.2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</row>
    <row r="422" spans="1:24" ht="21" customHeight="1" x14ac:dyDescent="0.2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</row>
    <row r="423" spans="1:24" ht="21" customHeight="1" x14ac:dyDescent="0.2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</row>
    <row r="424" spans="1:24" ht="21" customHeight="1" x14ac:dyDescent="0.2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</row>
    <row r="425" spans="1:24" ht="21" customHeight="1" x14ac:dyDescent="0.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</row>
    <row r="426" spans="1:24" ht="21" customHeight="1" x14ac:dyDescent="0.2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</row>
    <row r="427" spans="1:24" ht="21" customHeight="1" x14ac:dyDescent="0.2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</row>
    <row r="428" spans="1:24" ht="21" customHeight="1" x14ac:dyDescent="0.2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</row>
    <row r="429" spans="1:24" ht="21" customHeight="1" x14ac:dyDescent="0.2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</row>
    <row r="430" spans="1:24" ht="21" customHeight="1" x14ac:dyDescent="0.2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</row>
    <row r="431" spans="1:24" ht="21" customHeight="1" x14ac:dyDescent="0.2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</row>
    <row r="432" spans="1:24" ht="21" customHeight="1" x14ac:dyDescent="0.2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</row>
    <row r="433" spans="1:24" ht="21" customHeight="1" x14ac:dyDescent="0.2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</row>
    <row r="434" spans="1:24" ht="21" customHeight="1" x14ac:dyDescent="0.2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</row>
    <row r="435" spans="1:24" ht="21" customHeight="1" x14ac:dyDescent="0.2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</row>
    <row r="436" spans="1:24" ht="21" customHeight="1" x14ac:dyDescent="0.2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</row>
    <row r="437" spans="1:24" ht="21" customHeight="1" x14ac:dyDescent="0.2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</row>
    <row r="438" spans="1:24" ht="21" customHeight="1" x14ac:dyDescent="0.2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</row>
    <row r="439" spans="1:24" ht="21" customHeight="1" x14ac:dyDescent="0.2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</row>
    <row r="440" spans="1:24" ht="21" customHeight="1" x14ac:dyDescent="0.2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</row>
    <row r="441" spans="1:24" ht="21" customHeight="1" x14ac:dyDescent="0.2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</row>
    <row r="442" spans="1:24" ht="21" customHeight="1" x14ac:dyDescent="0.2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</row>
    <row r="443" spans="1:24" ht="21" customHeight="1" x14ac:dyDescent="0.2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</row>
    <row r="444" spans="1:24" ht="21" customHeight="1" x14ac:dyDescent="0.2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</row>
    <row r="445" spans="1:24" ht="21" customHeight="1" x14ac:dyDescent="0.2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</row>
    <row r="446" spans="1:24" ht="21" customHeight="1" x14ac:dyDescent="0.2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</row>
    <row r="447" spans="1:24" ht="21" customHeight="1" x14ac:dyDescent="0.2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</row>
    <row r="448" spans="1:24" ht="21" customHeight="1" x14ac:dyDescent="0.2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</row>
    <row r="449" spans="1:24" ht="21" customHeight="1" x14ac:dyDescent="0.2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</row>
    <row r="450" spans="1:24" ht="21" customHeight="1" x14ac:dyDescent="0.2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</row>
    <row r="451" spans="1:24" ht="21" customHeight="1" x14ac:dyDescent="0.2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</row>
    <row r="452" spans="1:24" ht="21" customHeight="1" x14ac:dyDescent="0.2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</row>
    <row r="453" spans="1:24" ht="21" customHeight="1" x14ac:dyDescent="0.2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</row>
    <row r="454" spans="1:24" ht="21" customHeight="1" x14ac:dyDescent="0.2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</row>
    <row r="455" spans="1:24" ht="21" customHeight="1" x14ac:dyDescent="0.2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</row>
    <row r="456" spans="1:24" ht="21" customHeight="1" x14ac:dyDescent="0.2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</row>
    <row r="457" spans="1:24" ht="21" customHeight="1" x14ac:dyDescent="0.2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</row>
    <row r="458" spans="1:24" ht="21" customHeight="1" x14ac:dyDescent="0.2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</row>
    <row r="459" spans="1:24" ht="21" customHeight="1" x14ac:dyDescent="0.2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</row>
    <row r="460" spans="1:24" ht="21" customHeight="1" x14ac:dyDescent="0.2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</row>
    <row r="461" spans="1:24" ht="21" customHeight="1" x14ac:dyDescent="0.2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</row>
    <row r="462" spans="1:24" ht="21" customHeight="1" x14ac:dyDescent="0.2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</row>
    <row r="463" spans="1:24" ht="21" customHeight="1" x14ac:dyDescent="0.2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</row>
    <row r="464" spans="1:24" ht="21" customHeight="1" x14ac:dyDescent="0.2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</row>
    <row r="465" spans="1:24" ht="21" customHeight="1" x14ac:dyDescent="0.2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</row>
    <row r="466" spans="1:24" ht="21" customHeight="1" x14ac:dyDescent="0.2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</row>
    <row r="467" spans="1:24" ht="21" customHeight="1" x14ac:dyDescent="0.2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</row>
    <row r="468" spans="1:24" ht="21" customHeight="1" x14ac:dyDescent="0.2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</row>
    <row r="469" spans="1:24" ht="21" customHeight="1" x14ac:dyDescent="0.2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</row>
    <row r="470" spans="1:24" ht="21" customHeight="1" x14ac:dyDescent="0.2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</row>
    <row r="471" spans="1:24" ht="21" customHeight="1" x14ac:dyDescent="0.2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</row>
    <row r="472" spans="1:24" ht="21" customHeight="1" x14ac:dyDescent="0.2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</row>
    <row r="473" spans="1:24" ht="21" customHeight="1" x14ac:dyDescent="0.2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</row>
    <row r="474" spans="1:24" ht="21" customHeight="1" x14ac:dyDescent="0.2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</row>
    <row r="475" spans="1:24" ht="21" customHeight="1" x14ac:dyDescent="0.2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</row>
    <row r="476" spans="1:24" ht="21" customHeight="1" x14ac:dyDescent="0.2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</row>
    <row r="477" spans="1:24" ht="21" customHeight="1" x14ac:dyDescent="0.2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</row>
    <row r="478" spans="1:24" ht="21" customHeight="1" x14ac:dyDescent="0.2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</row>
    <row r="479" spans="1:24" ht="21" customHeight="1" x14ac:dyDescent="0.2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</row>
    <row r="480" spans="1:24" ht="21" customHeight="1" x14ac:dyDescent="0.2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</row>
    <row r="481" spans="1:24" ht="21" customHeight="1" x14ac:dyDescent="0.2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</row>
    <row r="482" spans="1:24" ht="21" customHeight="1" x14ac:dyDescent="0.2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</row>
    <row r="483" spans="1:24" ht="21" customHeight="1" x14ac:dyDescent="0.2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</row>
    <row r="484" spans="1:24" ht="21" customHeight="1" x14ac:dyDescent="0.2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</row>
    <row r="485" spans="1:24" ht="21" customHeight="1" x14ac:dyDescent="0.2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</row>
    <row r="486" spans="1:24" ht="21" customHeight="1" x14ac:dyDescent="0.2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</row>
    <row r="487" spans="1:24" ht="21" customHeight="1" x14ac:dyDescent="0.2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</row>
    <row r="488" spans="1:24" ht="21" customHeight="1" x14ac:dyDescent="0.2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</row>
    <row r="489" spans="1:24" ht="21" customHeight="1" x14ac:dyDescent="0.2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</row>
    <row r="490" spans="1:24" ht="21" customHeight="1" x14ac:dyDescent="0.2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</row>
    <row r="491" spans="1:24" ht="21" customHeight="1" x14ac:dyDescent="0.2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</row>
    <row r="492" spans="1:24" ht="21" customHeight="1" x14ac:dyDescent="0.2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</row>
    <row r="493" spans="1:24" ht="21" customHeight="1" x14ac:dyDescent="0.2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</row>
    <row r="494" spans="1:24" ht="21" customHeight="1" x14ac:dyDescent="0.2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</row>
    <row r="495" spans="1:24" ht="21" customHeight="1" x14ac:dyDescent="0.2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</row>
    <row r="496" spans="1:24" ht="21" customHeight="1" x14ac:dyDescent="0.2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</row>
    <row r="497" spans="1:24" ht="21" customHeight="1" x14ac:dyDescent="0.2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</row>
    <row r="498" spans="1:24" ht="21" customHeight="1" x14ac:dyDescent="0.2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</row>
    <row r="499" spans="1:24" ht="21" customHeight="1" x14ac:dyDescent="0.2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</row>
    <row r="500" spans="1:24" ht="21" customHeight="1" x14ac:dyDescent="0.2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</row>
    <row r="501" spans="1:24" ht="21" customHeight="1" x14ac:dyDescent="0.2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</row>
    <row r="502" spans="1:24" ht="21" customHeight="1" x14ac:dyDescent="0.2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</row>
    <row r="503" spans="1:24" ht="21" customHeight="1" x14ac:dyDescent="0.2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</row>
    <row r="504" spans="1:24" ht="21" customHeight="1" x14ac:dyDescent="0.2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</row>
    <row r="505" spans="1:24" ht="21" customHeight="1" x14ac:dyDescent="0.2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</row>
    <row r="506" spans="1:24" ht="21" customHeight="1" x14ac:dyDescent="0.2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</row>
    <row r="507" spans="1:24" ht="21" customHeight="1" x14ac:dyDescent="0.2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</row>
    <row r="508" spans="1:24" ht="21" customHeight="1" x14ac:dyDescent="0.2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</row>
    <row r="509" spans="1:24" ht="21" customHeight="1" x14ac:dyDescent="0.2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</row>
    <row r="510" spans="1:24" ht="21" customHeight="1" x14ac:dyDescent="0.2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</row>
    <row r="511" spans="1:24" ht="21" customHeight="1" x14ac:dyDescent="0.2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</row>
    <row r="512" spans="1:24" ht="21" customHeight="1" x14ac:dyDescent="0.2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</row>
    <row r="513" spans="1:24" ht="21" customHeight="1" x14ac:dyDescent="0.2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</row>
    <row r="514" spans="1:24" ht="21" customHeight="1" x14ac:dyDescent="0.2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</row>
    <row r="515" spans="1:24" ht="21" customHeight="1" x14ac:dyDescent="0.2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</row>
    <row r="516" spans="1:24" ht="21" customHeight="1" x14ac:dyDescent="0.2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</row>
    <row r="517" spans="1:24" ht="21" customHeight="1" x14ac:dyDescent="0.2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</row>
    <row r="518" spans="1:24" ht="21" customHeight="1" x14ac:dyDescent="0.2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</row>
    <row r="519" spans="1:24" ht="21" customHeight="1" x14ac:dyDescent="0.2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</row>
    <row r="520" spans="1:24" ht="21" customHeight="1" x14ac:dyDescent="0.2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</row>
    <row r="521" spans="1:24" ht="21" customHeight="1" x14ac:dyDescent="0.2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</row>
    <row r="522" spans="1:24" ht="21" customHeight="1" x14ac:dyDescent="0.2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</row>
    <row r="523" spans="1:24" ht="21" customHeight="1" x14ac:dyDescent="0.2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</row>
    <row r="524" spans="1:24" ht="21" customHeight="1" x14ac:dyDescent="0.2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</row>
    <row r="525" spans="1:24" ht="21" customHeight="1" x14ac:dyDescent="0.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</row>
    <row r="526" spans="1:24" ht="21" customHeight="1" x14ac:dyDescent="0.2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</row>
    <row r="527" spans="1:24" ht="21" customHeight="1" x14ac:dyDescent="0.2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</row>
    <row r="528" spans="1:24" ht="21" customHeight="1" x14ac:dyDescent="0.2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</row>
    <row r="529" spans="1:24" ht="21" customHeight="1" x14ac:dyDescent="0.2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</row>
    <row r="530" spans="1:24" ht="21" customHeight="1" x14ac:dyDescent="0.2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</row>
    <row r="531" spans="1:24" ht="21" customHeight="1" x14ac:dyDescent="0.2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</row>
    <row r="532" spans="1:24" ht="21" customHeight="1" x14ac:dyDescent="0.2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</row>
    <row r="533" spans="1:24" ht="21" customHeight="1" x14ac:dyDescent="0.2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</row>
    <row r="534" spans="1:24" ht="21" customHeight="1" x14ac:dyDescent="0.2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</row>
    <row r="535" spans="1:24" ht="21" customHeight="1" x14ac:dyDescent="0.2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</row>
    <row r="536" spans="1:24" ht="21" customHeight="1" x14ac:dyDescent="0.2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</row>
    <row r="537" spans="1:24" ht="21" customHeight="1" x14ac:dyDescent="0.2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</row>
    <row r="538" spans="1:24" ht="21" customHeight="1" x14ac:dyDescent="0.2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</row>
    <row r="539" spans="1:24" ht="21" customHeight="1" x14ac:dyDescent="0.2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</row>
    <row r="540" spans="1:24" ht="21" customHeight="1" x14ac:dyDescent="0.2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</row>
    <row r="541" spans="1:24" ht="21" customHeight="1" x14ac:dyDescent="0.2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</row>
    <row r="542" spans="1:24" ht="21" customHeight="1" x14ac:dyDescent="0.2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</row>
    <row r="543" spans="1:24" ht="21" customHeight="1" x14ac:dyDescent="0.2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</row>
    <row r="544" spans="1:24" ht="21" customHeight="1" x14ac:dyDescent="0.2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</row>
    <row r="545" spans="1:24" ht="21" customHeight="1" x14ac:dyDescent="0.2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</row>
    <row r="546" spans="1:24" ht="21" customHeight="1" x14ac:dyDescent="0.2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</row>
    <row r="547" spans="1:24" ht="21" customHeight="1" x14ac:dyDescent="0.2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</row>
    <row r="548" spans="1:24" ht="21" customHeight="1" x14ac:dyDescent="0.2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</row>
    <row r="549" spans="1:24" ht="21" customHeight="1" x14ac:dyDescent="0.2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</row>
    <row r="550" spans="1:24" ht="21" customHeight="1" x14ac:dyDescent="0.2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</row>
    <row r="551" spans="1:24" ht="21" customHeight="1" x14ac:dyDescent="0.2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</row>
    <row r="552" spans="1:24" ht="21" customHeight="1" x14ac:dyDescent="0.2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</row>
    <row r="553" spans="1:24" ht="21" customHeight="1" x14ac:dyDescent="0.2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</row>
    <row r="554" spans="1:24" ht="21" customHeight="1" x14ac:dyDescent="0.2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</row>
    <row r="555" spans="1:24" ht="21" customHeight="1" x14ac:dyDescent="0.2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</row>
    <row r="556" spans="1:24" ht="21" customHeight="1" x14ac:dyDescent="0.2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</row>
    <row r="557" spans="1:24" ht="21" customHeight="1" x14ac:dyDescent="0.2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</row>
    <row r="558" spans="1:24" ht="21" customHeight="1" x14ac:dyDescent="0.2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</row>
    <row r="559" spans="1:24" ht="21" customHeight="1" x14ac:dyDescent="0.2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</row>
    <row r="560" spans="1:24" ht="21" customHeight="1" x14ac:dyDescent="0.2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</row>
    <row r="561" spans="1:24" ht="21" customHeight="1" x14ac:dyDescent="0.2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</row>
    <row r="562" spans="1:24" ht="21" customHeight="1" x14ac:dyDescent="0.2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</row>
    <row r="563" spans="1:24" ht="21" customHeight="1" x14ac:dyDescent="0.2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</row>
    <row r="564" spans="1:24" ht="21" customHeight="1" x14ac:dyDescent="0.2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</row>
    <row r="565" spans="1:24" ht="21" customHeight="1" x14ac:dyDescent="0.2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</row>
    <row r="566" spans="1:24" ht="21" customHeight="1" x14ac:dyDescent="0.2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</row>
    <row r="567" spans="1:24" ht="21" customHeight="1" x14ac:dyDescent="0.2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</row>
    <row r="568" spans="1:24" ht="21" customHeight="1" x14ac:dyDescent="0.2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</row>
    <row r="569" spans="1:24" ht="21" customHeight="1" x14ac:dyDescent="0.2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</row>
    <row r="570" spans="1:24" ht="21" customHeight="1" x14ac:dyDescent="0.2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</row>
    <row r="571" spans="1:24" ht="21" customHeight="1" x14ac:dyDescent="0.2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</row>
    <row r="572" spans="1:24" ht="21" customHeight="1" x14ac:dyDescent="0.2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</row>
    <row r="573" spans="1:24" ht="21" customHeight="1" x14ac:dyDescent="0.2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</row>
    <row r="574" spans="1:24" ht="21" customHeight="1" x14ac:dyDescent="0.2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</row>
    <row r="575" spans="1:24" ht="21" customHeight="1" x14ac:dyDescent="0.2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</row>
    <row r="576" spans="1:24" ht="21" customHeight="1" x14ac:dyDescent="0.2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</row>
    <row r="577" spans="1:24" ht="21" customHeight="1" x14ac:dyDescent="0.2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</row>
    <row r="578" spans="1:24" ht="21" customHeight="1" x14ac:dyDescent="0.2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</row>
    <row r="579" spans="1:24" ht="21" customHeight="1" x14ac:dyDescent="0.2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</row>
    <row r="580" spans="1:24" ht="21" customHeight="1" x14ac:dyDescent="0.2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</row>
    <row r="581" spans="1:24" ht="21" customHeight="1" x14ac:dyDescent="0.2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</row>
    <row r="582" spans="1:24" ht="21" customHeight="1" x14ac:dyDescent="0.2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</row>
    <row r="583" spans="1:24" ht="21" customHeight="1" x14ac:dyDescent="0.2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</row>
    <row r="584" spans="1:24" ht="21" customHeight="1" x14ac:dyDescent="0.2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</row>
    <row r="585" spans="1:24" ht="21" customHeight="1" x14ac:dyDescent="0.2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</row>
    <row r="586" spans="1:24" ht="21" customHeight="1" x14ac:dyDescent="0.2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</row>
    <row r="587" spans="1:24" ht="21" customHeight="1" x14ac:dyDescent="0.2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</row>
    <row r="588" spans="1:24" ht="21" customHeight="1" x14ac:dyDescent="0.2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</row>
    <row r="589" spans="1:24" ht="21" customHeight="1" x14ac:dyDescent="0.2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</row>
    <row r="590" spans="1:24" ht="21" customHeight="1" x14ac:dyDescent="0.2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</row>
    <row r="591" spans="1:24" ht="21" customHeight="1" x14ac:dyDescent="0.2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</row>
    <row r="592" spans="1:24" ht="21" customHeight="1" x14ac:dyDescent="0.2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</row>
    <row r="593" spans="1:24" ht="21" customHeight="1" x14ac:dyDescent="0.2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</row>
    <row r="594" spans="1:24" ht="21" customHeight="1" x14ac:dyDescent="0.2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</row>
    <row r="595" spans="1:24" ht="21" customHeight="1" x14ac:dyDescent="0.2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</row>
    <row r="596" spans="1:24" ht="21" customHeight="1" x14ac:dyDescent="0.2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</row>
    <row r="597" spans="1:24" ht="21" customHeight="1" x14ac:dyDescent="0.2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</row>
    <row r="598" spans="1:24" ht="21" customHeight="1" x14ac:dyDescent="0.2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</row>
    <row r="599" spans="1:24" ht="21" customHeight="1" x14ac:dyDescent="0.2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</row>
    <row r="600" spans="1:24" ht="21" customHeight="1" x14ac:dyDescent="0.2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</row>
    <row r="601" spans="1:24" ht="21" customHeight="1" x14ac:dyDescent="0.2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</row>
    <row r="602" spans="1:24" ht="21" customHeight="1" x14ac:dyDescent="0.2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</row>
    <row r="603" spans="1:24" ht="21" customHeight="1" x14ac:dyDescent="0.2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</row>
    <row r="604" spans="1:24" ht="21" customHeight="1" x14ac:dyDescent="0.2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</row>
    <row r="605" spans="1:24" ht="21" customHeight="1" x14ac:dyDescent="0.2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</row>
    <row r="606" spans="1:24" ht="21" customHeight="1" x14ac:dyDescent="0.2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</row>
    <row r="607" spans="1:24" ht="21" customHeight="1" x14ac:dyDescent="0.2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</row>
    <row r="608" spans="1:24" ht="21" customHeight="1" x14ac:dyDescent="0.2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</row>
    <row r="609" spans="1:24" ht="21" customHeight="1" x14ac:dyDescent="0.2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</row>
    <row r="610" spans="1:24" ht="21" customHeight="1" x14ac:dyDescent="0.2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</row>
    <row r="611" spans="1:24" ht="21" customHeight="1" x14ac:dyDescent="0.2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</row>
    <row r="612" spans="1:24" ht="21" customHeight="1" x14ac:dyDescent="0.2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</row>
    <row r="613" spans="1:24" ht="21" customHeight="1" x14ac:dyDescent="0.2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</row>
    <row r="614" spans="1:24" ht="21" customHeight="1" x14ac:dyDescent="0.2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</row>
    <row r="615" spans="1:24" ht="21" customHeight="1" x14ac:dyDescent="0.2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</row>
    <row r="616" spans="1:24" ht="21" customHeight="1" x14ac:dyDescent="0.2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</row>
    <row r="617" spans="1:24" ht="21" customHeight="1" x14ac:dyDescent="0.2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</row>
    <row r="618" spans="1:24" ht="21" customHeight="1" x14ac:dyDescent="0.2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</row>
    <row r="619" spans="1:24" ht="21" customHeight="1" x14ac:dyDescent="0.2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</row>
    <row r="620" spans="1:24" ht="21" customHeight="1" x14ac:dyDescent="0.2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</row>
    <row r="621" spans="1:24" ht="21" customHeight="1" x14ac:dyDescent="0.2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</row>
    <row r="622" spans="1:24" ht="21" customHeight="1" x14ac:dyDescent="0.2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</row>
    <row r="623" spans="1:24" ht="21" customHeight="1" x14ac:dyDescent="0.2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</row>
    <row r="624" spans="1:24" ht="21" customHeight="1" x14ac:dyDescent="0.2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</row>
    <row r="625" spans="1:24" ht="21" customHeight="1" x14ac:dyDescent="0.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</row>
    <row r="626" spans="1:24" ht="21" customHeight="1" x14ac:dyDescent="0.2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</row>
    <row r="627" spans="1:24" ht="21" customHeight="1" x14ac:dyDescent="0.2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</row>
    <row r="628" spans="1:24" ht="21" customHeight="1" x14ac:dyDescent="0.2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</row>
    <row r="629" spans="1:24" ht="21" customHeight="1" x14ac:dyDescent="0.2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</row>
    <row r="630" spans="1:24" ht="21" customHeight="1" x14ac:dyDescent="0.2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</row>
    <row r="631" spans="1:24" ht="21" customHeight="1" x14ac:dyDescent="0.2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</row>
    <row r="632" spans="1:24" ht="21" customHeight="1" x14ac:dyDescent="0.2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</row>
    <row r="633" spans="1:24" ht="21" customHeight="1" x14ac:dyDescent="0.2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</row>
    <row r="634" spans="1:24" ht="21" customHeight="1" x14ac:dyDescent="0.2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</row>
    <row r="635" spans="1:24" ht="21" customHeight="1" x14ac:dyDescent="0.2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</row>
    <row r="636" spans="1:24" ht="21" customHeight="1" x14ac:dyDescent="0.2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</row>
    <row r="637" spans="1:24" ht="21" customHeight="1" x14ac:dyDescent="0.2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</row>
    <row r="638" spans="1:24" ht="21" customHeight="1" x14ac:dyDescent="0.2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</row>
    <row r="639" spans="1:24" ht="21" customHeight="1" x14ac:dyDescent="0.2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</row>
    <row r="640" spans="1:24" ht="21" customHeight="1" x14ac:dyDescent="0.2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</row>
    <row r="641" spans="1:24" ht="21" customHeight="1" x14ac:dyDescent="0.2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</row>
    <row r="642" spans="1:24" ht="21" customHeight="1" x14ac:dyDescent="0.2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</row>
    <row r="643" spans="1:24" ht="21" customHeight="1" x14ac:dyDescent="0.2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</row>
    <row r="644" spans="1:24" ht="21" customHeight="1" x14ac:dyDescent="0.2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</row>
    <row r="645" spans="1:24" ht="21" customHeight="1" x14ac:dyDescent="0.2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</row>
    <row r="646" spans="1:24" ht="21" customHeight="1" x14ac:dyDescent="0.2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</row>
    <row r="647" spans="1:24" ht="21" customHeight="1" x14ac:dyDescent="0.2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</row>
    <row r="648" spans="1:24" ht="21" customHeight="1" x14ac:dyDescent="0.2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</row>
    <row r="649" spans="1:24" ht="21" customHeight="1" x14ac:dyDescent="0.2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</row>
    <row r="650" spans="1:24" ht="21" customHeight="1" x14ac:dyDescent="0.2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</row>
    <row r="651" spans="1:24" ht="21" customHeight="1" x14ac:dyDescent="0.2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</row>
    <row r="652" spans="1:24" ht="21" customHeight="1" x14ac:dyDescent="0.2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</row>
    <row r="653" spans="1:24" ht="21" customHeight="1" x14ac:dyDescent="0.2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</row>
    <row r="654" spans="1:24" ht="21" customHeight="1" x14ac:dyDescent="0.2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</row>
    <row r="655" spans="1:24" ht="21" customHeight="1" x14ac:dyDescent="0.2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</row>
    <row r="656" spans="1:24" ht="21" customHeight="1" x14ac:dyDescent="0.2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</row>
    <row r="657" spans="1:24" ht="21" customHeight="1" x14ac:dyDescent="0.2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</row>
    <row r="658" spans="1:24" ht="21" customHeight="1" x14ac:dyDescent="0.2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</row>
    <row r="659" spans="1:24" ht="21" customHeight="1" x14ac:dyDescent="0.2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</row>
    <row r="660" spans="1:24" ht="21" customHeight="1" x14ac:dyDescent="0.2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</row>
    <row r="661" spans="1:24" ht="21" customHeight="1" x14ac:dyDescent="0.2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</row>
    <row r="662" spans="1:24" ht="21" customHeight="1" x14ac:dyDescent="0.2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</row>
    <row r="663" spans="1:24" ht="21" customHeight="1" x14ac:dyDescent="0.2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</row>
    <row r="664" spans="1:24" ht="21" customHeight="1" x14ac:dyDescent="0.2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</row>
    <row r="665" spans="1:24" ht="21" customHeight="1" x14ac:dyDescent="0.2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</row>
    <row r="666" spans="1:24" ht="21" customHeight="1" x14ac:dyDescent="0.2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</row>
    <row r="667" spans="1:24" ht="21" customHeight="1" x14ac:dyDescent="0.2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</row>
    <row r="668" spans="1:24" ht="21" customHeight="1" x14ac:dyDescent="0.2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</row>
    <row r="669" spans="1:24" ht="21" customHeight="1" x14ac:dyDescent="0.2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</row>
    <row r="670" spans="1:24" ht="21" customHeight="1" x14ac:dyDescent="0.2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</row>
    <row r="671" spans="1:24" ht="21" customHeight="1" x14ac:dyDescent="0.2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</row>
    <row r="672" spans="1:24" ht="21" customHeight="1" x14ac:dyDescent="0.2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</row>
    <row r="673" spans="1:24" ht="21" customHeight="1" x14ac:dyDescent="0.2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</row>
    <row r="674" spans="1:24" ht="21" customHeight="1" x14ac:dyDescent="0.2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</row>
    <row r="675" spans="1:24" ht="21" customHeight="1" x14ac:dyDescent="0.2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</row>
    <row r="676" spans="1:24" ht="21" customHeight="1" x14ac:dyDescent="0.2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</row>
    <row r="677" spans="1:24" ht="21" customHeight="1" x14ac:dyDescent="0.2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</row>
    <row r="678" spans="1:24" ht="21" customHeight="1" x14ac:dyDescent="0.2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</row>
    <row r="679" spans="1:24" ht="21" customHeight="1" x14ac:dyDescent="0.2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</row>
    <row r="680" spans="1:24" ht="21" customHeight="1" x14ac:dyDescent="0.2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</row>
    <row r="681" spans="1:24" ht="21" customHeight="1" x14ac:dyDescent="0.2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</row>
    <row r="682" spans="1:24" ht="21" customHeight="1" x14ac:dyDescent="0.2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</row>
    <row r="683" spans="1:24" ht="21" customHeight="1" x14ac:dyDescent="0.2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</row>
    <row r="684" spans="1:24" ht="21" customHeight="1" x14ac:dyDescent="0.2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</row>
    <row r="685" spans="1:24" ht="21" customHeight="1" x14ac:dyDescent="0.2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</row>
    <row r="686" spans="1:24" ht="21" customHeight="1" x14ac:dyDescent="0.2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</row>
    <row r="687" spans="1:24" ht="21" customHeight="1" x14ac:dyDescent="0.2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</row>
    <row r="688" spans="1:24" ht="21" customHeight="1" x14ac:dyDescent="0.2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</row>
    <row r="689" spans="1:24" ht="21" customHeight="1" x14ac:dyDescent="0.2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</row>
    <row r="690" spans="1:24" ht="21" customHeight="1" x14ac:dyDescent="0.2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</row>
    <row r="691" spans="1:24" ht="21" customHeight="1" x14ac:dyDescent="0.2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</row>
    <row r="692" spans="1:24" ht="21" customHeight="1" x14ac:dyDescent="0.2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</row>
    <row r="693" spans="1:24" ht="21" customHeight="1" x14ac:dyDescent="0.2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</row>
    <row r="694" spans="1:24" ht="21" customHeight="1" x14ac:dyDescent="0.2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</row>
    <row r="695" spans="1:24" ht="21" customHeight="1" x14ac:dyDescent="0.2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</row>
    <row r="696" spans="1:24" ht="21" customHeight="1" x14ac:dyDescent="0.2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</row>
    <row r="697" spans="1:24" ht="21" customHeight="1" x14ac:dyDescent="0.2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</row>
    <row r="698" spans="1:24" ht="21" customHeight="1" x14ac:dyDescent="0.2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</row>
    <row r="699" spans="1:24" ht="21" customHeight="1" x14ac:dyDescent="0.2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</row>
    <row r="700" spans="1:24" ht="21" customHeight="1" x14ac:dyDescent="0.2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</row>
    <row r="701" spans="1:24" ht="21" customHeight="1" x14ac:dyDescent="0.2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</row>
    <row r="702" spans="1:24" ht="21" customHeight="1" x14ac:dyDescent="0.2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</row>
    <row r="703" spans="1:24" ht="21" customHeight="1" x14ac:dyDescent="0.2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</row>
    <row r="704" spans="1:24" ht="21" customHeight="1" x14ac:dyDescent="0.2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</row>
    <row r="705" spans="1:24" ht="21" customHeight="1" x14ac:dyDescent="0.2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</row>
    <row r="706" spans="1:24" ht="21" customHeight="1" x14ac:dyDescent="0.2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</row>
    <row r="707" spans="1:24" ht="21" customHeight="1" x14ac:dyDescent="0.2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</row>
    <row r="708" spans="1:24" ht="21" customHeight="1" x14ac:dyDescent="0.2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</row>
    <row r="709" spans="1:24" ht="21" customHeight="1" x14ac:dyDescent="0.2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</row>
    <row r="710" spans="1:24" ht="21" customHeight="1" x14ac:dyDescent="0.2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</row>
    <row r="711" spans="1:24" ht="21" customHeight="1" x14ac:dyDescent="0.2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</row>
    <row r="712" spans="1:24" ht="21" customHeight="1" x14ac:dyDescent="0.2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</row>
    <row r="713" spans="1:24" ht="21" customHeight="1" x14ac:dyDescent="0.2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</row>
    <row r="714" spans="1:24" ht="21" customHeight="1" x14ac:dyDescent="0.2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</row>
    <row r="715" spans="1:24" ht="21" customHeight="1" x14ac:dyDescent="0.2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</row>
    <row r="716" spans="1:24" ht="21" customHeight="1" x14ac:dyDescent="0.2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</row>
    <row r="717" spans="1:24" ht="21" customHeight="1" x14ac:dyDescent="0.2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</row>
    <row r="718" spans="1:24" ht="21" customHeight="1" x14ac:dyDescent="0.2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</row>
    <row r="719" spans="1:24" ht="21" customHeight="1" x14ac:dyDescent="0.2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</row>
    <row r="720" spans="1:24" ht="21" customHeight="1" x14ac:dyDescent="0.2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</row>
    <row r="721" spans="1:24" ht="21" customHeight="1" x14ac:dyDescent="0.2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</row>
    <row r="722" spans="1:24" ht="21" customHeight="1" x14ac:dyDescent="0.2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</row>
    <row r="723" spans="1:24" ht="21" customHeight="1" x14ac:dyDescent="0.2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</row>
    <row r="724" spans="1:24" ht="21" customHeight="1" x14ac:dyDescent="0.2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</row>
    <row r="725" spans="1:24" ht="21" customHeight="1" x14ac:dyDescent="0.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</row>
    <row r="726" spans="1:24" ht="21" customHeight="1" x14ac:dyDescent="0.2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</row>
    <row r="727" spans="1:24" ht="21" customHeight="1" x14ac:dyDescent="0.2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</row>
    <row r="728" spans="1:24" ht="21" customHeight="1" x14ac:dyDescent="0.2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</row>
    <row r="729" spans="1:24" ht="21" customHeight="1" x14ac:dyDescent="0.2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</row>
    <row r="730" spans="1:24" ht="21" customHeight="1" x14ac:dyDescent="0.2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</row>
    <row r="731" spans="1:24" ht="21" customHeight="1" x14ac:dyDescent="0.2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</row>
    <row r="732" spans="1:24" ht="21" customHeight="1" x14ac:dyDescent="0.2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</row>
    <row r="733" spans="1:24" ht="21" customHeight="1" x14ac:dyDescent="0.2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</row>
    <row r="734" spans="1:24" ht="21" customHeight="1" x14ac:dyDescent="0.2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</row>
    <row r="735" spans="1:24" ht="21" customHeight="1" x14ac:dyDescent="0.2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</row>
    <row r="736" spans="1:24" ht="21" customHeight="1" x14ac:dyDescent="0.2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</row>
    <row r="737" spans="1:24" ht="21" customHeight="1" x14ac:dyDescent="0.2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</row>
    <row r="738" spans="1:24" ht="21" customHeight="1" x14ac:dyDescent="0.2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</row>
    <row r="739" spans="1:24" ht="21" customHeight="1" x14ac:dyDescent="0.2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</row>
    <row r="740" spans="1:24" ht="21" customHeight="1" x14ac:dyDescent="0.2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</row>
    <row r="741" spans="1:24" ht="21" customHeight="1" x14ac:dyDescent="0.2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</row>
    <row r="742" spans="1:24" ht="21" customHeight="1" x14ac:dyDescent="0.2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</row>
    <row r="743" spans="1:24" ht="21" customHeight="1" x14ac:dyDescent="0.2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</row>
    <row r="744" spans="1:24" ht="21" customHeight="1" x14ac:dyDescent="0.2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</row>
    <row r="745" spans="1:24" ht="21" customHeight="1" x14ac:dyDescent="0.2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</row>
    <row r="746" spans="1:24" ht="21" customHeight="1" x14ac:dyDescent="0.2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</row>
    <row r="747" spans="1:24" ht="21" customHeight="1" x14ac:dyDescent="0.2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</row>
    <row r="748" spans="1:24" ht="21" customHeight="1" x14ac:dyDescent="0.2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</row>
    <row r="749" spans="1:24" ht="21" customHeight="1" x14ac:dyDescent="0.2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</row>
    <row r="750" spans="1:24" ht="21" customHeight="1" x14ac:dyDescent="0.2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</row>
    <row r="751" spans="1:24" ht="21" customHeight="1" x14ac:dyDescent="0.2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</row>
    <row r="752" spans="1:24" ht="21" customHeight="1" x14ac:dyDescent="0.2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</row>
    <row r="753" spans="1:24" ht="21" customHeight="1" x14ac:dyDescent="0.2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</row>
    <row r="754" spans="1:24" ht="21" customHeight="1" x14ac:dyDescent="0.2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</row>
    <row r="755" spans="1:24" ht="21" customHeight="1" x14ac:dyDescent="0.2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</row>
    <row r="756" spans="1:24" ht="21" customHeight="1" x14ac:dyDescent="0.2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</row>
    <row r="757" spans="1:24" ht="21" customHeight="1" x14ac:dyDescent="0.2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</row>
    <row r="758" spans="1:24" ht="21" customHeight="1" x14ac:dyDescent="0.2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</row>
    <row r="759" spans="1:24" ht="21" customHeight="1" x14ac:dyDescent="0.2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</row>
    <row r="760" spans="1:24" ht="21" customHeight="1" x14ac:dyDescent="0.2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</row>
    <row r="761" spans="1:24" ht="21" customHeight="1" x14ac:dyDescent="0.2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</row>
    <row r="762" spans="1:24" ht="21" customHeight="1" x14ac:dyDescent="0.2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</row>
    <row r="763" spans="1:24" ht="21" customHeight="1" x14ac:dyDescent="0.2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</row>
    <row r="764" spans="1:24" ht="21" customHeight="1" x14ac:dyDescent="0.2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</row>
    <row r="765" spans="1:24" ht="21" customHeight="1" x14ac:dyDescent="0.2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</row>
    <row r="766" spans="1:24" ht="21" customHeight="1" x14ac:dyDescent="0.2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</row>
    <row r="767" spans="1:24" ht="21" customHeight="1" x14ac:dyDescent="0.2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</row>
    <row r="768" spans="1:24" ht="21" customHeight="1" x14ac:dyDescent="0.2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</row>
    <row r="769" spans="1:24" ht="21" customHeight="1" x14ac:dyDescent="0.2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</row>
    <row r="770" spans="1:24" ht="21" customHeight="1" x14ac:dyDescent="0.2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</row>
    <row r="771" spans="1:24" ht="21" customHeight="1" x14ac:dyDescent="0.2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</row>
    <row r="772" spans="1:24" ht="21" customHeight="1" x14ac:dyDescent="0.2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</row>
    <row r="773" spans="1:24" ht="21" customHeight="1" x14ac:dyDescent="0.2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</row>
    <row r="774" spans="1:24" ht="21" customHeight="1" x14ac:dyDescent="0.2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</row>
    <row r="775" spans="1:24" ht="21" customHeight="1" x14ac:dyDescent="0.2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</row>
    <row r="776" spans="1:24" ht="21" customHeight="1" x14ac:dyDescent="0.2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</row>
    <row r="777" spans="1:24" ht="21" customHeight="1" x14ac:dyDescent="0.2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</row>
    <row r="778" spans="1:24" ht="21" customHeight="1" x14ac:dyDescent="0.2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</row>
    <row r="779" spans="1:24" ht="21" customHeight="1" x14ac:dyDescent="0.2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</row>
    <row r="780" spans="1:24" ht="21" customHeight="1" x14ac:dyDescent="0.2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</row>
    <row r="781" spans="1:24" ht="21" customHeight="1" x14ac:dyDescent="0.2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</row>
    <row r="782" spans="1:24" ht="21" customHeight="1" x14ac:dyDescent="0.2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</row>
    <row r="783" spans="1:24" ht="21" customHeight="1" x14ac:dyDescent="0.2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</row>
    <row r="784" spans="1:24" ht="21" customHeight="1" x14ac:dyDescent="0.2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</row>
    <row r="785" spans="1:24" ht="21" customHeight="1" x14ac:dyDescent="0.2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</row>
    <row r="786" spans="1:24" ht="21" customHeight="1" x14ac:dyDescent="0.2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</row>
    <row r="787" spans="1:24" ht="21" customHeight="1" x14ac:dyDescent="0.2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</row>
    <row r="788" spans="1:24" ht="21" customHeight="1" x14ac:dyDescent="0.2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</row>
    <row r="789" spans="1:24" ht="21" customHeight="1" x14ac:dyDescent="0.2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</row>
    <row r="790" spans="1:24" ht="21" customHeight="1" x14ac:dyDescent="0.2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</row>
    <row r="791" spans="1:24" ht="21" customHeight="1" x14ac:dyDescent="0.2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</row>
    <row r="792" spans="1:24" ht="21" customHeight="1" x14ac:dyDescent="0.2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</row>
    <row r="793" spans="1:24" ht="21" customHeight="1" x14ac:dyDescent="0.2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</row>
    <row r="794" spans="1:24" ht="21" customHeight="1" x14ac:dyDescent="0.2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</row>
    <row r="795" spans="1:24" ht="21" customHeight="1" x14ac:dyDescent="0.2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</row>
    <row r="796" spans="1:24" ht="21" customHeight="1" x14ac:dyDescent="0.2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</row>
    <row r="797" spans="1:24" ht="21" customHeight="1" x14ac:dyDescent="0.2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</row>
    <row r="798" spans="1:24" ht="21" customHeight="1" x14ac:dyDescent="0.2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</row>
    <row r="799" spans="1:24" ht="21" customHeight="1" x14ac:dyDescent="0.2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</row>
    <row r="800" spans="1:24" ht="21" customHeight="1" x14ac:dyDescent="0.2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</row>
    <row r="801" spans="1:24" ht="21" customHeight="1" x14ac:dyDescent="0.2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</row>
    <row r="802" spans="1:24" ht="21" customHeight="1" x14ac:dyDescent="0.2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</row>
    <row r="803" spans="1:24" ht="21" customHeight="1" x14ac:dyDescent="0.2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</row>
    <row r="804" spans="1:24" ht="21" customHeight="1" x14ac:dyDescent="0.2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</row>
    <row r="805" spans="1:24" ht="21" customHeight="1" x14ac:dyDescent="0.2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</row>
    <row r="806" spans="1:24" ht="21" customHeight="1" x14ac:dyDescent="0.2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</row>
    <row r="807" spans="1:24" ht="21" customHeight="1" x14ac:dyDescent="0.2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</row>
    <row r="808" spans="1:24" ht="21" customHeight="1" x14ac:dyDescent="0.2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</row>
    <row r="809" spans="1:24" ht="21" customHeight="1" x14ac:dyDescent="0.2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</row>
    <row r="810" spans="1:24" ht="21" customHeight="1" x14ac:dyDescent="0.2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</row>
    <row r="811" spans="1:24" ht="21" customHeight="1" x14ac:dyDescent="0.2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</row>
    <row r="812" spans="1:24" ht="21" customHeight="1" x14ac:dyDescent="0.2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</row>
    <row r="813" spans="1:24" ht="21" customHeight="1" x14ac:dyDescent="0.2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</row>
    <row r="814" spans="1:24" ht="21" customHeight="1" x14ac:dyDescent="0.2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</row>
    <row r="815" spans="1:24" ht="21" customHeight="1" x14ac:dyDescent="0.2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</row>
    <row r="816" spans="1:24" ht="21" customHeight="1" x14ac:dyDescent="0.2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</row>
    <row r="817" spans="1:24" ht="21" customHeight="1" x14ac:dyDescent="0.2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</row>
    <row r="818" spans="1:24" ht="21" customHeight="1" x14ac:dyDescent="0.2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</row>
    <row r="819" spans="1:24" ht="21" customHeight="1" x14ac:dyDescent="0.2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</row>
    <row r="820" spans="1:24" ht="21" customHeight="1" x14ac:dyDescent="0.2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</row>
    <row r="821" spans="1:24" ht="21" customHeight="1" x14ac:dyDescent="0.2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</row>
    <row r="822" spans="1:24" ht="21" customHeight="1" x14ac:dyDescent="0.2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</row>
    <row r="823" spans="1:24" ht="21" customHeight="1" x14ac:dyDescent="0.2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</row>
    <row r="824" spans="1:24" ht="21" customHeight="1" x14ac:dyDescent="0.2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</row>
    <row r="825" spans="1:24" ht="21" customHeight="1" x14ac:dyDescent="0.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</row>
    <row r="826" spans="1:24" ht="21" customHeight="1" x14ac:dyDescent="0.2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</row>
    <row r="827" spans="1:24" ht="21" customHeight="1" x14ac:dyDescent="0.2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</row>
    <row r="828" spans="1:24" ht="21" customHeight="1" x14ac:dyDescent="0.2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</row>
    <row r="829" spans="1:24" ht="21" customHeight="1" x14ac:dyDescent="0.2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</row>
    <row r="830" spans="1:24" ht="21" customHeight="1" x14ac:dyDescent="0.2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</row>
    <row r="831" spans="1:24" ht="21" customHeight="1" x14ac:dyDescent="0.2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</row>
    <row r="832" spans="1:24" ht="21" customHeight="1" x14ac:dyDescent="0.2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</row>
    <row r="833" spans="1:24" ht="21" customHeight="1" x14ac:dyDescent="0.2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</row>
    <row r="834" spans="1:24" ht="21" customHeight="1" x14ac:dyDescent="0.2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</row>
    <row r="835" spans="1:24" ht="21" customHeight="1" x14ac:dyDescent="0.2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</row>
    <row r="836" spans="1:24" ht="21" customHeight="1" x14ac:dyDescent="0.2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</row>
    <row r="837" spans="1:24" ht="21" customHeight="1" x14ac:dyDescent="0.2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</row>
    <row r="838" spans="1:24" ht="21" customHeight="1" x14ac:dyDescent="0.2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</row>
    <row r="839" spans="1:24" ht="21" customHeight="1" x14ac:dyDescent="0.2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</row>
    <row r="840" spans="1:24" ht="21" customHeight="1" x14ac:dyDescent="0.2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</row>
    <row r="841" spans="1:24" ht="21" customHeight="1" x14ac:dyDescent="0.2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</row>
    <row r="842" spans="1:24" ht="21" customHeight="1" x14ac:dyDescent="0.2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</row>
    <row r="843" spans="1:24" ht="21" customHeight="1" x14ac:dyDescent="0.2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</row>
    <row r="844" spans="1:24" ht="21" customHeight="1" x14ac:dyDescent="0.2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</row>
    <row r="845" spans="1:24" ht="21" customHeight="1" x14ac:dyDescent="0.2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</row>
    <row r="846" spans="1:24" ht="21" customHeight="1" x14ac:dyDescent="0.2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</row>
    <row r="847" spans="1:24" ht="21" customHeight="1" x14ac:dyDescent="0.2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</row>
    <row r="848" spans="1:24" ht="21" customHeight="1" x14ac:dyDescent="0.2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</row>
    <row r="849" spans="1:24" ht="21" customHeight="1" x14ac:dyDescent="0.2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</row>
    <row r="850" spans="1:24" ht="21" customHeight="1" x14ac:dyDescent="0.2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</row>
    <row r="851" spans="1:24" ht="21" customHeight="1" x14ac:dyDescent="0.2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</row>
    <row r="852" spans="1:24" ht="21" customHeight="1" x14ac:dyDescent="0.2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</row>
    <row r="853" spans="1:24" ht="21" customHeight="1" x14ac:dyDescent="0.2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</row>
    <row r="854" spans="1:24" ht="21" customHeight="1" x14ac:dyDescent="0.2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</row>
    <row r="855" spans="1:24" ht="21" customHeight="1" x14ac:dyDescent="0.2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</row>
    <row r="856" spans="1:24" ht="21" customHeight="1" x14ac:dyDescent="0.2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</row>
    <row r="857" spans="1:24" ht="21" customHeight="1" x14ac:dyDescent="0.2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</row>
    <row r="858" spans="1:24" ht="21" customHeight="1" x14ac:dyDescent="0.2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</row>
    <row r="859" spans="1:24" ht="21" customHeight="1" x14ac:dyDescent="0.2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</row>
    <row r="860" spans="1:24" ht="21" customHeight="1" x14ac:dyDescent="0.2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</row>
    <row r="861" spans="1:24" ht="21" customHeight="1" x14ac:dyDescent="0.2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</row>
    <row r="862" spans="1:24" ht="21" customHeight="1" x14ac:dyDescent="0.2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</row>
    <row r="863" spans="1:24" ht="21" customHeight="1" x14ac:dyDescent="0.2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</row>
    <row r="864" spans="1:24" ht="21" customHeight="1" x14ac:dyDescent="0.2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</row>
    <row r="865" spans="1:24" ht="21" customHeight="1" x14ac:dyDescent="0.2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</row>
    <row r="866" spans="1:24" ht="21" customHeight="1" x14ac:dyDescent="0.2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</row>
    <row r="867" spans="1:24" ht="21" customHeight="1" x14ac:dyDescent="0.2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</row>
    <row r="868" spans="1:24" ht="21" customHeight="1" x14ac:dyDescent="0.2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</row>
    <row r="869" spans="1:24" ht="21" customHeight="1" x14ac:dyDescent="0.2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</row>
    <row r="870" spans="1:24" ht="21" customHeight="1" x14ac:dyDescent="0.2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</row>
    <row r="871" spans="1:24" ht="21" customHeight="1" x14ac:dyDescent="0.2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</row>
    <row r="872" spans="1:24" ht="21" customHeight="1" x14ac:dyDescent="0.2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</row>
    <row r="873" spans="1:24" ht="21" customHeight="1" x14ac:dyDescent="0.2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</row>
    <row r="874" spans="1:24" ht="21" customHeight="1" x14ac:dyDescent="0.2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</row>
    <row r="875" spans="1:24" ht="21" customHeight="1" x14ac:dyDescent="0.2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</row>
    <row r="876" spans="1:24" ht="21" customHeight="1" x14ac:dyDescent="0.2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</row>
    <row r="877" spans="1:24" ht="21" customHeight="1" x14ac:dyDescent="0.2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</row>
    <row r="878" spans="1:24" ht="21" customHeight="1" x14ac:dyDescent="0.2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</row>
    <row r="879" spans="1:24" ht="21" customHeight="1" x14ac:dyDescent="0.2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</row>
    <row r="880" spans="1:24" ht="21" customHeight="1" x14ac:dyDescent="0.2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</row>
    <row r="881" spans="1:24" ht="21" customHeight="1" x14ac:dyDescent="0.2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</row>
    <row r="882" spans="1:24" ht="21" customHeight="1" x14ac:dyDescent="0.2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</row>
    <row r="883" spans="1:24" ht="21" customHeight="1" x14ac:dyDescent="0.2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</row>
    <row r="884" spans="1:24" ht="21" customHeight="1" x14ac:dyDescent="0.2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</row>
    <row r="885" spans="1:24" ht="21" customHeight="1" x14ac:dyDescent="0.2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</row>
    <row r="886" spans="1:24" ht="21" customHeight="1" x14ac:dyDescent="0.2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</row>
    <row r="887" spans="1:24" ht="21" customHeight="1" x14ac:dyDescent="0.2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</row>
    <row r="888" spans="1:24" ht="21" customHeight="1" x14ac:dyDescent="0.2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</row>
    <row r="889" spans="1:24" ht="21" customHeight="1" x14ac:dyDescent="0.2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</row>
    <row r="890" spans="1:24" ht="21" customHeight="1" x14ac:dyDescent="0.2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</row>
    <row r="891" spans="1:24" ht="21" customHeight="1" x14ac:dyDescent="0.2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</row>
    <row r="892" spans="1:24" ht="21" customHeight="1" x14ac:dyDescent="0.2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</row>
    <row r="893" spans="1:24" ht="21" customHeight="1" x14ac:dyDescent="0.2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</row>
    <row r="894" spans="1:24" ht="21" customHeight="1" x14ac:dyDescent="0.2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</row>
    <row r="895" spans="1:24" ht="21" customHeight="1" x14ac:dyDescent="0.2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</row>
    <row r="896" spans="1:24" ht="21" customHeight="1" x14ac:dyDescent="0.2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</row>
    <row r="897" spans="1:24" ht="21" customHeight="1" x14ac:dyDescent="0.2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</row>
    <row r="898" spans="1:24" ht="21" customHeight="1" x14ac:dyDescent="0.2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</row>
    <row r="899" spans="1:24" ht="21" customHeight="1" x14ac:dyDescent="0.2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</row>
    <row r="900" spans="1:24" ht="21" customHeight="1" x14ac:dyDescent="0.2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</row>
    <row r="901" spans="1:24" ht="21" customHeight="1" x14ac:dyDescent="0.2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</row>
    <row r="902" spans="1:24" ht="21" customHeight="1" x14ac:dyDescent="0.2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</row>
    <row r="903" spans="1:24" ht="21" customHeight="1" x14ac:dyDescent="0.2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</row>
    <row r="904" spans="1:24" ht="21" customHeight="1" x14ac:dyDescent="0.2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</row>
    <row r="905" spans="1:24" ht="21" customHeight="1" x14ac:dyDescent="0.2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</row>
    <row r="906" spans="1:24" ht="21" customHeight="1" x14ac:dyDescent="0.2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</row>
    <row r="907" spans="1:24" ht="21" customHeight="1" x14ac:dyDescent="0.2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</row>
    <row r="908" spans="1:24" ht="21" customHeight="1" x14ac:dyDescent="0.2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</row>
    <row r="909" spans="1:24" ht="21" customHeight="1" x14ac:dyDescent="0.2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</row>
    <row r="910" spans="1:24" ht="21" customHeight="1" x14ac:dyDescent="0.2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</row>
    <row r="911" spans="1:24" ht="21" customHeight="1" x14ac:dyDescent="0.2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</row>
    <row r="912" spans="1:24" ht="21" customHeight="1" x14ac:dyDescent="0.2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</row>
    <row r="913" spans="1:24" ht="21" customHeight="1" x14ac:dyDescent="0.2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</row>
    <row r="914" spans="1:24" ht="21" customHeight="1" x14ac:dyDescent="0.2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</row>
    <row r="915" spans="1:24" ht="21" customHeight="1" x14ac:dyDescent="0.2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</row>
    <row r="916" spans="1:24" ht="21" customHeight="1" x14ac:dyDescent="0.2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</row>
    <row r="917" spans="1:24" ht="21" customHeight="1" x14ac:dyDescent="0.2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</row>
    <row r="918" spans="1:24" ht="21" customHeight="1" x14ac:dyDescent="0.2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</row>
    <row r="919" spans="1:24" ht="21" customHeight="1" x14ac:dyDescent="0.2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</row>
    <row r="920" spans="1:24" ht="21" customHeight="1" x14ac:dyDescent="0.2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</row>
    <row r="921" spans="1:24" ht="21" customHeight="1" x14ac:dyDescent="0.2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</row>
    <row r="922" spans="1:24" ht="21" customHeight="1" x14ac:dyDescent="0.2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</row>
    <row r="923" spans="1:24" ht="21" customHeight="1" x14ac:dyDescent="0.2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</row>
    <row r="924" spans="1:24" ht="21" customHeight="1" x14ac:dyDescent="0.2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</row>
    <row r="925" spans="1:24" ht="21" customHeight="1" x14ac:dyDescent="0.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</row>
    <row r="926" spans="1:24" ht="21" customHeight="1" x14ac:dyDescent="0.2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</row>
    <row r="927" spans="1:24" ht="21" customHeight="1" x14ac:dyDescent="0.2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</row>
    <row r="928" spans="1:24" ht="21" customHeight="1" x14ac:dyDescent="0.2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</row>
    <row r="929" spans="1:24" ht="21" customHeight="1" x14ac:dyDescent="0.2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</row>
    <row r="930" spans="1:24" ht="21" customHeight="1" x14ac:dyDescent="0.2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</row>
    <row r="931" spans="1:24" ht="21" customHeight="1" x14ac:dyDescent="0.2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</row>
    <row r="932" spans="1:24" ht="21" customHeight="1" x14ac:dyDescent="0.2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</row>
    <row r="933" spans="1:24" ht="21" customHeight="1" x14ac:dyDescent="0.2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</row>
    <row r="934" spans="1:24" ht="21" customHeight="1" x14ac:dyDescent="0.2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</row>
    <row r="935" spans="1:24" ht="21" customHeight="1" x14ac:dyDescent="0.2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</row>
    <row r="936" spans="1:24" ht="21" customHeight="1" x14ac:dyDescent="0.2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</row>
    <row r="937" spans="1:24" ht="21" customHeight="1" x14ac:dyDescent="0.2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</row>
    <row r="938" spans="1:24" ht="21" customHeight="1" x14ac:dyDescent="0.2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</row>
    <row r="939" spans="1:24" ht="21" customHeight="1" x14ac:dyDescent="0.2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</row>
    <row r="940" spans="1:24" ht="21" customHeight="1" x14ac:dyDescent="0.2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</row>
    <row r="941" spans="1:24" ht="21" customHeight="1" x14ac:dyDescent="0.2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</row>
    <row r="942" spans="1:24" ht="21" customHeight="1" x14ac:dyDescent="0.2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</row>
    <row r="943" spans="1:24" ht="21" customHeight="1" x14ac:dyDescent="0.2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</row>
    <row r="944" spans="1:24" ht="21" customHeight="1" x14ac:dyDescent="0.2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</row>
    <row r="945" spans="1:24" ht="21" customHeight="1" x14ac:dyDescent="0.2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</row>
    <row r="946" spans="1:24" ht="21" customHeight="1" x14ac:dyDescent="0.2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</row>
    <row r="947" spans="1:24" ht="21" customHeight="1" x14ac:dyDescent="0.2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</row>
    <row r="948" spans="1:24" ht="21" customHeight="1" x14ac:dyDescent="0.2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</row>
    <row r="949" spans="1:24" ht="21" customHeight="1" x14ac:dyDescent="0.2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</row>
    <row r="950" spans="1:24" ht="21" customHeight="1" x14ac:dyDescent="0.2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</row>
    <row r="951" spans="1:24" ht="21" customHeight="1" x14ac:dyDescent="0.2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</row>
    <row r="952" spans="1:24" ht="21" customHeight="1" x14ac:dyDescent="0.2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</row>
    <row r="953" spans="1:24" ht="21" customHeight="1" x14ac:dyDescent="0.2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</row>
    <row r="954" spans="1:24" ht="21" customHeight="1" x14ac:dyDescent="0.2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</row>
    <row r="955" spans="1:24" ht="21" customHeight="1" x14ac:dyDescent="0.2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</row>
    <row r="956" spans="1:24" ht="21" customHeight="1" x14ac:dyDescent="0.2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</row>
    <row r="957" spans="1:24" ht="21" customHeight="1" x14ac:dyDescent="0.2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</row>
    <row r="958" spans="1:24" ht="21" customHeight="1" x14ac:dyDescent="0.2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</row>
    <row r="959" spans="1:24" ht="21" customHeight="1" x14ac:dyDescent="0.2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</row>
    <row r="960" spans="1:24" ht="21" customHeight="1" x14ac:dyDescent="0.2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</row>
    <row r="961" spans="1:24" ht="21" customHeight="1" x14ac:dyDescent="0.2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</row>
    <row r="962" spans="1:24" ht="21" customHeight="1" x14ac:dyDescent="0.2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</row>
    <row r="963" spans="1:24" ht="21" customHeight="1" x14ac:dyDescent="0.2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</row>
    <row r="964" spans="1:24" ht="21" customHeight="1" x14ac:dyDescent="0.2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</row>
    <row r="965" spans="1:24" ht="21" customHeight="1" x14ac:dyDescent="0.2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</row>
    <row r="966" spans="1:24" ht="21" customHeight="1" x14ac:dyDescent="0.2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</row>
    <row r="967" spans="1:24" ht="21" customHeight="1" x14ac:dyDescent="0.2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</row>
    <row r="968" spans="1:24" ht="21" customHeight="1" x14ac:dyDescent="0.2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</row>
    <row r="969" spans="1:24" ht="21" customHeight="1" x14ac:dyDescent="0.2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</row>
    <row r="970" spans="1:24" ht="21" customHeight="1" x14ac:dyDescent="0.2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</row>
    <row r="971" spans="1:24" ht="21" customHeight="1" x14ac:dyDescent="0.2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</row>
    <row r="972" spans="1:24" ht="21" customHeight="1" x14ac:dyDescent="0.2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</row>
    <row r="973" spans="1:24" ht="21" customHeight="1" x14ac:dyDescent="0.2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</row>
    <row r="974" spans="1:24" ht="21" customHeight="1" x14ac:dyDescent="0.2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</row>
    <row r="975" spans="1:24" ht="21" customHeight="1" x14ac:dyDescent="0.2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</row>
    <row r="976" spans="1:24" ht="21" customHeight="1" x14ac:dyDescent="0.2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</row>
    <row r="977" spans="1:24" ht="21" customHeight="1" x14ac:dyDescent="0.2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</row>
    <row r="978" spans="1:24" ht="21" customHeight="1" x14ac:dyDescent="0.2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</row>
    <row r="979" spans="1:24" ht="21" customHeight="1" x14ac:dyDescent="0.2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</row>
    <row r="980" spans="1:24" ht="21" customHeight="1" x14ac:dyDescent="0.2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</row>
    <row r="981" spans="1:24" ht="21" customHeight="1" x14ac:dyDescent="0.2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</row>
    <row r="982" spans="1:24" ht="21" customHeight="1" x14ac:dyDescent="0.2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</row>
    <row r="983" spans="1:24" ht="21" customHeight="1" x14ac:dyDescent="0.2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</row>
    <row r="984" spans="1:24" ht="21" customHeight="1" x14ac:dyDescent="0.2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</row>
    <row r="985" spans="1:24" ht="21" customHeight="1" x14ac:dyDescent="0.2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</row>
    <row r="986" spans="1:24" ht="21" customHeight="1" x14ac:dyDescent="0.2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</row>
    <row r="987" spans="1:24" ht="21" customHeight="1" x14ac:dyDescent="0.2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</row>
    <row r="988" spans="1:24" ht="21" customHeight="1" x14ac:dyDescent="0.2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</row>
    <row r="989" spans="1:24" ht="21" customHeight="1" x14ac:dyDescent="0.2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</row>
    <row r="990" spans="1:24" ht="21" customHeight="1" x14ac:dyDescent="0.2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</row>
    <row r="991" spans="1:24" ht="21" customHeight="1" x14ac:dyDescent="0.2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</row>
    <row r="992" spans="1:24" ht="21" customHeight="1" x14ac:dyDescent="0.2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</row>
    <row r="993" spans="1:24" ht="21" customHeight="1" x14ac:dyDescent="0.2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</row>
    <row r="994" spans="1:24" ht="21" customHeight="1" x14ac:dyDescent="0.2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</row>
    <row r="995" spans="1:24" ht="21" customHeight="1" x14ac:dyDescent="0.2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</row>
    <row r="996" spans="1:24" ht="21" customHeight="1" x14ac:dyDescent="0.2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</row>
    <row r="997" spans="1:24" ht="21" customHeight="1" x14ac:dyDescent="0.2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</row>
    <row r="998" spans="1:24" ht="21" customHeight="1" x14ac:dyDescent="0.2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</row>
    <row r="999" spans="1:24" ht="21" customHeight="1" x14ac:dyDescent="0.2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</row>
    <row r="1000" spans="1:24" ht="21" customHeight="1" x14ac:dyDescent="0.2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</row>
  </sheetData>
  <mergeCells count="1">
    <mergeCell ref="G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workbookViewId="0"/>
  </sheetViews>
  <sheetFormatPr defaultColWidth="12.6640625" defaultRowHeight="15.75" customHeight="1" x14ac:dyDescent="0.25"/>
  <cols>
    <col min="1" max="1" width="3.77734375" customWidth="1"/>
    <col min="2" max="2" width="17.6640625" customWidth="1"/>
    <col min="3" max="3" width="33.109375" customWidth="1"/>
    <col min="4" max="4" width="11.44140625" customWidth="1"/>
    <col min="5" max="5" width="21.109375" customWidth="1"/>
    <col min="6" max="6" width="11" customWidth="1"/>
    <col min="7" max="7" width="33.21875" customWidth="1"/>
    <col min="8" max="8" width="10.33203125" customWidth="1"/>
  </cols>
  <sheetData>
    <row r="1" spans="1:26" ht="19.5" customHeight="1" x14ac:dyDescent="0.25">
      <c r="A1" s="4" t="s">
        <v>692</v>
      </c>
      <c r="B1" s="4" t="s">
        <v>267</v>
      </c>
      <c r="C1" s="7" t="s">
        <v>268</v>
      </c>
      <c r="D1" s="24" t="s">
        <v>45</v>
      </c>
      <c r="E1" s="7" t="s">
        <v>269</v>
      </c>
      <c r="F1" s="7">
        <v>97660831113</v>
      </c>
      <c r="G1" s="4" t="s">
        <v>538</v>
      </c>
      <c r="H1" s="4" t="s">
        <v>693</v>
      </c>
    </row>
    <row r="2" spans="1:26" ht="19.5" customHeight="1" x14ac:dyDescent="0.25">
      <c r="A2" s="94"/>
      <c r="B2" s="95"/>
      <c r="C2" s="95"/>
      <c r="D2" s="95"/>
      <c r="E2" s="95"/>
      <c r="F2" s="95"/>
      <c r="G2" s="94"/>
      <c r="H2" s="96"/>
    </row>
    <row r="3" spans="1:26" ht="19.5" customHeight="1" x14ac:dyDescent="0.25">
      <c r="A3" s="4">
        <v>101</v>
      </c>
      <c r="B3" s="4" t="s">
        <v>339</v>
      </c>
      <c r="C3" s="4" t="s">
        <v>368</v>
      </c>
      <c r="D3" s="4" t="s">
        <v>45</v>
      </c>
      <c r="E3" s="4" t="s">
        <v>369</v>
      </c>
      <c r="F3" s="4">
        <v>7770007474</v>
      </c>
      <c r="G3" s="4" t="s">
        <v>527</v>
      </c>
      <c r="H3" s="28"/>
    </row>
    <row r="4" spans="1:26" ht="19.5" customHeight="1" x14ac:dyDescent="0.25">
      <c r="A4" s="4"/>
      <c r="B4" s="4"/>
      <c r="C4" s="7"/>
      <c r="D4" s="24"/>
      <c r="E4" s="4"/>
      <c r="F4" s="4"/>
      <c r="G4" s="4"/>
      <c r="H4" s="28"/>
    </row>
    <row r="5" spans="1:26" ht="19.5" customHeight="1" x14ac:dyDescent="0.25">
      <c r="A5" s="4">
        <v>80</v>
      </c>
      <c r="B5" s="4" t="s">
        <v>309</v>
      </c>
      <c r="C5" s="7" t="s">
        <v>310</v>
      </c>
      <c r="D5" s="24" t="s">
        <v>45</v>
      </c>
      <c r="E5" s="4" t="s">
        <v>311</v>
      </c>
      <c r="F5" s="4">
        <v>7249895646</v>
      </c>
      <c r="G5" s="4" t="s">
        <v>504</v>
      </c>
      <c r="H5" s="28"/>
    </row>
    <row r="6" spans="1:26" ht="19.5" customHeight="1" x14ac:dyDescent="0.25">
      <c r="A6" s="4">
        <v>82</v>
      </c>
      <c r="B6" s="4" t="s">
        <v>506</v>
      </c>
      <c r="C6" s="4" t="s">
        <v>86</v>
      </c>
      <c r="D6" s="4" t="s">
        <v>40</v>
      </c>
      <c r="E6" s="4" t="s">
        <v>315</v>
      </c>
      <c r="F6" s="4">
        <v>7083113691</v>
      </c>
      <c r="G6" s="32" t="s">
        <v>507</v>
      </c>
      <c r="H6" s="28"/>
    </row>
    <row r="7" spans="1:26" ht="19.5" customHeight="1" x14ac:dyDescent="0.25">
      <c r="A7" s="97"/>
      <c r="B7" s="97"/>
      <c r="C7" s="97"/>
      <c r="D7" s="97"/>
      <c r="E7" s="97"/>
      <c r="F7" s="97"/>
      <c r="G7" s="97"/>
      <c r="H7" s="96"/>
    </row>
    <row r="8" spans="1:26" ht="19.5" customHeight="1" x14ac:dyDescent="0.25">
      <c r="A8" s="4">
        <v>93</v>
      </c>
      <c r="B8" s="7" t="s">
        <v>345</v>
      </c>
      <c r="C8" s="7" t="s">
        <v>346</v>
      </c>
      <c r="D8" s="7" t="s">
        <v>45</v>
      </c>
      <c r="E8" s="7" t="s">
        <v>347</v>
      </c>
      <c r="F8" s="7">
        <v>9890254946</v>
      </c>
      <c r="G8" s="4" t="s">
        <v>519</v>
      </c>
      <c r="H8" s="28"/>
    </row>
    <row r="9" spans="1:26" ht="19.5" customHeight="1" x14ac:dyDescent="0.25">
      <c r="A9" s="98">
        <v>98</v>
      </c>
      <c r="B9" s="98" t="s">
        <v>316</v>
      </c>
      <c r="C9" s="98" t="s">
        <v>361</v>
      </c>
      <c r="D9" s="98" t="s">
        <v>45</v>
      </c>
      <c r="E9" s="98" t="s">
        <v>362</v>
      </c>
      <c r="F9" s="98">
        <v>9762863102</v>
      </c>
      <c r="G9" s="98" t="s">
        <v>525</v>
      </c>
      <c r="H9" s="99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 ht="19.5" customHeight="1" x14ac:dyDescent="0.25">
      <c r="A10" s="98">
        <v>99</v>
      </c>
      <c r="B10" s="98" t="s">
        <v>316</v>
      </c>
      <c r="C10" s="98" t="s">
        <v>364</v>
      </c>
      <c r="D10" s="98" t="s">
        <v>182</v>
      </c>
      <c r="E10" s="98" t="s">
        <v>365</v>
      </c>
      <c r="F10" s="98">
        <v>9823056567</v>
      </c>
      <c r="G10" s="98" t="s">
        <v>525</v>
      </c>
      <c r="H10" s="99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ht="19.5" customHeight="1" x14ac:dyDescent="0.25">
      <c r="A11" s="94"/>
      <c r="B11" s="94"/>
      <c r="C11" s="94"/>
      <c r="D11" s="95"/>
      <c r="E11" s="94"/>
      <c r="F11" s="94"/>
      <c r="G11" s="94"/>
      <c r="H11" s="96"/>
    </row>
    <row r="12" spans="1:26" ht="19.5" customHeight="1" x14ac:dyDescent="0.25">
      <c r="A12" s="4">
        <v>96</v>
      </c>
      <c r="B12" s="4" t="s">
        <v>306</v>
      </c>
      <c r="C12" s="4" t="s">
        <v>356</v>
      </c>
      <c r="D12" s="7" t="s">
        <v>357</v>
      </c>
      <c r="E12" s="4" t="s">
        <v>358</v>
      </c>
      <c r="F12" s="4">
        <v>7083213741</v>
      </c>
      <c r="G12" s="4" t="s">
        <v>523</v>
      </c>
      <c r="H12" s="28"/>
    </row>
    <row r="13" spans="1:26" ht="19.5" customHeight="1" x14ac:dyDescent="0.25">
      <c r="A13" s="4">
        <v>97</v>
      </c>
      <c r="B13" s="4" t="s">
        <v>306</v>
      </c>
      <c r="C13" s="4" t="s">
        <v>360</v>
      </c>
      <c r="D13" s="4" t="s">
        <v>45</v>
      </c>
      <c r="E13" s="4" t="s">
        <v>358</v>
      </c>
      <c r="F13" s="4">
        <v>7083213741</v>
      </c>
      <c r="G13" s="4" t="s">
        <v>524</v>
      </c>
      <c r="H13" s="28"/>
    </row>
    <row r="14" spans="1:26" ht="19.5" customHeight="1" x14ac:dyDescent="0.25">
      <c r="A14" s="4">
        <v>90</v>
      </c>
      <c r="B14" s="7" t="s">
        <v>303</v>
      </c>
      <c r="C14" s="7" t="s">
        <v>337</v>
      </c>
      <c r="D14" s="7" t="s">
        <v>45</v>
      </c>
      <c r="E14" s="7" t="s">
        <v>338</v>
      </c>
      <c r="F14" s="7">
        <v>8890745646</v>
      </c>
      <c r="G14" s="31" t="s">
        <v>516</v>
      </c>
      <c r="H14" s="28"/>
    </row>
    <row r="15" spans="1:26" ht="19.5" customHeight="1" x14ac:dyDescent="0.25">
      <c r="A15" s="4">
        <v>102</v>
      </c>
      <c r="B15" s="4" t="s">
        <v>303</v>
      </c>
      <c r="C15" s="4" t="s">
        <v>370</v>
      </c>
      <c r="D15" s="4" t="s">
        <v>45</v>
      </c>
      <c r="E15" s="28"/>
      <c r="F15" s="28"/>
      <c r="G15" s="4" t="s">
        <v>541</v>
      </c>
      <c r="H15" s="28"/>
    </row>
    <row r="16" spans="1:26" ht="19.5" customHeight="1" x14ac:dyDescent="0.25">
      <c r="A16" s="94"/>
      <c r="B16" s="95"/>
      <c r="C16" s="95"/>
      <c r="D16" s="95"/>
      <c r="E16" s="95"/>
      <c r="F16" s="95"/>
      <c r="G16" s="94"/>
      <c r="H16" s="94"/>
    </row>
    <row r="17" spans="1:8" ht="19.5" customHeight="1" x14ac:dyDescent="0.25">
      <c r="A17" s="4">
        <v>56</v>
      </c>
      <c r="B17" s="7" t="s">
        <v>244</v>
      </c>
      <c r="C17" s="7" t="s">
        <v>245</v>
      </c>
      <c r="D17" s="7" t="s">
        <v>40</v>
      </c>
      <c r="E17" s="7" t="s">
        <v>246</v>
      </c>
      <c r="F17" s="7">
        <v>9890048853</v>
      </c>
      <c r="G17" s="4" t="s">
        <v>537</v>
      </c>
      <c r="H17" s="4"/>
    </row>
    <row r="18" spans="1:8" ht="39.6" x14ac:dyDescent="0.25">
      <c r="A18" s="4">
        <v>66</v>
      </c>
      <c r="B18" s="7" t="s">
        <v>256</v>
      </c>
      <c r="C18" s="7" t="s">
        <v>270</v>
      </c>
      <c r="D18" s="24" t="s">
        <v>45</v>
      </c>
      <c r="E18" s="4" t="s">
        <v>271</v>
      </c>
      <c r="F18" s="7">
        <v>9689133896</v>
      </c>
      <c r="G18" s="4" t="s">
        <v>539</v>
      </c>
      <c r="H18" s="28"/>
    </row>
    <row r="19" spans="1:8" ht="19.5" customHeight="1" x14ac:dyDescent="0.25">
      <c r="A19" s="4">
        <v>85</v>
      </c>
      <c r="B19" s="4" t="s">
        <v>321</v>
      </c>
      <c r="C19" s="4" t="s">
        <v>322</v>
      </c>
      <c r="D19" s="4" t="s">
        <v>45</v>
      </c>
      <c r="E19" s="4" t="s">
        <v>323</v>
      </c>
      <c r="F19" s="4">
        <v>9860918001</v>
      </c>
      <c r="G19" s="4" t="s">
        <v>540</v>
      </c>
      <c r="H19" s="28"/>
    </row>
    <row r="20" spans="1:8" ht="19.5" customHeight="1" x14ac:dyDescent="0.25">
      <c r="A20" s="4">
        <v>20</v>
      </c>
      <c r="B20" s="7" t="s">
        <v>107</v>
      </c>
      <c r="C20" s="7" t="s">
        <v>108</v>
      </c>
      <c r="D20" s="7" t="s">
        <v>76</v>
      </c>
      <c r="E20" s="7" t="s">
        <v>110</v>
      </c>
      <c r="F20" s="7">
        <v>9850601000</v>
      </c>
      <c r="G20" s="28"/>
      <c r="H20" s="28"/>
    </row>
    <row r="21" spans="1:8" ht="19.5" customHeight="1" x14ac:dyDescent="0.25">
      <c r="A21" s="94"/>
      <c r="B21" s="95"/>
      <c r="C21" s="95"/>
      <c r="D21" s="94"/>
      <c r="E21" s="95"/>
      <c r="F21" s="95"/>
      <c r="G21" s="94"/>
      <c r="H21" s="96"/>
    </row>
    <row r="22" spans="1:8" ht="19.5" customHeight="1" x14ac:dyDescent="0.25">
      <c r="A22" s="4">
        <v>23</v>
      </c>
      <c r="B22" s="7" t="s">
        <v>38</v>
      </c>
      <c r="C22" s="7" t="s">
        <v>120</v>
      </c>
      <c r="D22" s="4" t="s">
        <v>45</v>
      </c>
      <c r="E22" s="7" t="s">
        <v>121</v>
      </c>
      <c r="F22" s="7">
        <v>9834341616</v>
      </c>
      <c r="G22" s="31" t="s">
        <v>447</v>
      </c>
      <c r="H22" s="28"/>
    </row>
    <row r="23" spans="1:8" ht="19.5" customHeight="1" x14ac:dyDescent="0.25">
      <c r="A23" s="4">
        <v>30</v>
      </c>
      <c r="B23" s="4" t="s">
        <v>38</v>
      </c>
      <c r="C23" s="4" t="s">
        <v>59</v>
      </c>
      <c r="D23" s="4" t="s">
        <v>45</v>
      </c>
      <c r="E23" s="4" t="s">
        <v>454</v>
      </c>
      <c r="F23" s="4">
        <v>9130309004</v>
      </c>
      <c r="G23" s="31" t="s">
        <v>455</v>
      </c>
      <c r="H23" s="4"/>
    </row>
    <row r="24" spans="1:8" ht="19.5" customHeight="1" x14ac:dyDescent="0.25">
      <c r="A24" s="97"/>
      <c r="B24" s="97"/>
      <c r="C24" s="97"/>
      <c r="D24" s="97"/>
      <c r="E24" s="97"/>
      <c r="F24" s="97"/>
      <c r="G24" s="97"/>
      <c r="H24" s="97"/>
    </row>
    <row r="25" spans="1:8" ht="19.5" customHeight="1" x14ac:dyDescent="0.25">
      <c r="A25" s="4">
        <v>1</v>
      </c>
      <c r="B25" s="4" t="s">
        <v>16</v>
      </c>
      <c r="C25" s="6" t="s">
        <v>17</v>
      </c>
      <c r="D25" s="4" t="s">
        <v>18</v>
      </c>
      <c r="E25" s="6" t="s">
        <v>19</v>
      </c>
      <c r="F25" s="6">
        <v>8421645082</v>
      </c>
      <c r="G25" s="38" t="s">
        <v>535</v>
      </c>
      <c r="H25" s="28"/>
    </row>
    <row r="26" spans="1:8" ht="19.5" customHeight="1" x14ac:dyDescent="0.25">
      <c r="A26" s="4">
        <v>2</v>
      </c>
      <c r="B26" s="4" t="s">
        <v>16</v>
      </c>
      <c r="C26" s="6" t="s">
        <v>25</v>
      </c>
      <c r="D26" s="4" t="s">
        <v>26</v>
      </c>
      <c r="E26" s="6" t="s">
        <v>27</v>
      </c>
      <c r="F26" s="6">
        <v>8999154775</v>
      </c>
      <c r="G26" s="38" t="s">
        <v>535</v>
      </c>
      <c r="H26" s="28"/>
    </row>
    <row r="27" spans="1:8" ht="19.5" customHeight="1" x14ac:dyDescent="0.25">
      <c r="A27" s="4">
        <v>3</v>
      </c>
      <c r="B27" s="4" t="s">
        <v>16</v>
      </c>
      <c r="C27" s="6" t="s">
        <v>28</v>
      </c>
      <c r="D27" s="4" t="s">
        <v>18</v>
      </c>
      <c r="E27" s="6" t="s">
        <v>29</v>
      </c>
      <c r="F27" s="6">
        <v>9545661888</v>
      </c>
      <c r="G27" s="38" t="s">
        <v>535</v>
      </c>
      <c r="H27" s="28"/>
    </row>
    <row r="28" spans="1:8" ht="19.5" customHeight="1" x14ac:dyDescent="0.25">
      <c r="A28" s="4">
        <v>4</v>
      </c>
      <c r="B28" s="4" t="s">
        <v>16</v>
      </c>
      <c r="C28" s="6" t="s">
        <v>30</v>
      </c>
      <c r="D28" s="4" t="s">
        <v>26</v>
      </c>
      <c r="E28" s="6" t="s">
        <v>31</v>
      </c>
      <c r="F28" s="6">
        <v>9762129486</v>
      </c>
      <c r="G28" s="38" t="s">
        <v>535</v>
      </c>
      <c r="H28" s="28"/>
    </row>
    <row r="29" spans="1:8" ht="19.5" customHeight="1" x14ac:dyDescent="0.25">
      <c r="A29" s="4">
        <v>5</v>
      </c>
      <c r="B29" s="4" t="s">
        <v>16</v>
      </c>
      <c r="C29" s="6" t="s">
        <v>32</v>
      </c>
      <c r="D29" s="4" t="s">
        <v>18</v>
      </c>
      <c r="E29" s="6" t="s">
        <v>33</v>
      </c>
      <c r="F29" s="6">
        <v>9822094485</v>
      </c>
      <c r="G29" s="38" t="s">
        <v>535</v>
      </c>
      <c r="H29" s="28"/>
    </row>
    <row r="30" spans="1:8" ht="19.5" customHeight="1" x14ac:dyDescent="0.25">
      <c r="A30" s="4">
        <v>6</v>
      </c>
      <c r="B30" s="4" t="s">
        <v>16</v>
      </c>
      <c r="C30" s="6" t="s">
        <v>34</v>
      </c>
      <c r="D30" s="4" t="s">
        <v>35</v>
      </c>
      <c r="E30" s="6" t="s">
        <v>36</v>
      </c>
      <c r="F30" s="6">
        <v>9881459875</v>
      </c>
      <c r="G30" s="38" t="s">
        <v>535</v>
      </c>
      <c r="H30" s="28"/>
    </row>
    <row r="31" spans="1:8" ht="19.5" customHeight="1" x14ac:dyDescent="0.25">
      <c r="H31" s="28"/>
    </row>
    <row r="32" spans="1:8" ht="19.5" customHeight="1" x14ac:dyDescent="0.25">
      <c r="H32" s="28"/>
    </row>
    <row r="33" spans="8:8" ht="19.5" customHeight="1" x14ac:dyDescent="0.25">
      <c r="H33" s="28"/>
    </row>
    <row r="34" spans="8:8" ht="19.5" customHeight="1" x14ac:dyDescent="0.25"/>
    <row r="35" spans="8:8" ht="19.5" customHeight="1" x14ac:dyDescent="0.25"/>
    <row r="36" spans="8:8" ht="19.5" customHeight="1" x14ac:dyDescent="0.25"/>
    <row r="37" spans="8:8" ht="19.5" customHeight="1" x14ac:dyDescent="0.25"/>
    <row r="38" spans="8:8" ht="19.5" customHeight="1" x14ac:dyDescent="0.25"/>
    <row r="39" spans="8:8" ht="19.5" customHeight="1" x14ac:dyDescent="0.25"/>
    <row r="40" spans="8:8" ht="19.5" customHeight="1" x14ac:dyDescent="0.25"/>
    <row r="41" spans="8:8" ht="19.5" customHeight="1" x14ac:dyDescent="0.25"/>
    <row r="42" spans="8:8" ht="19.5" customHeight="1" x14ac:dyDescent="0.25"/>
    <row r="43" spans="8:8" ht="19.5" customHeight="1" x14ac:dyDescent="0.25"/>
    <row r="44" spans="8:8" ht="19.5" customHeight="1" x14ac:dyDescent="0.25"/>
    <row r="45" spans="8:8" ht="19.5" customHeight="1" x14ac:dyDescent="0.25"/>
    <row r="46" spans="8:8" ht="19.5" customHeight="1" x14ac:dyDescent="0.25"/>
    <row r="47" spans="8:8" ht="19.5" customHeight="1" x14ac:dyDescent="0.25"/>
    <row r="48" spans="8: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  <row r="1001" ht="19.5" customHeight="1" x14ac:dyDescent="0.25"/>
    <row r="1002" ht="19.5" customHeight="1" x14ac:dyDescent="0.25"/>
    <row r="1003" ht="19.5" customHeight="1" x14ac:dyDescent="0.25"/>
    <row r="1004" ht="19.5" customHeight="1" x14ac:dyDescent="0.25"/>
    <row r="1005" ht="19.5" customHeight="1" x14ac:dyDescent="0.25"/>
    <row r="1006" ht="19.5" customHeight="1" x14ac:dyDescent="0.25"/>
    <row r="1007" ht="19.5" customHeight="1" x14ac:dyDescent="0.25"/>
  </sheetData>
  <conditionalFormatting sqref="H27:H32">
    <cfRule type="containsText" dxfId="10" priority="1" operator="containsText" text="Done">
      <formula>NOT(ISERROR(SEARCH(("Done"),(H27))))</formula>
    </cfRule>
  </conditionalFormatting>
  <conditionalFormatting sqref="H26">
    <cfRule type="containsText" dxfId="9" priority="2" operator="containsText" text="Done">
      <formula>NOT(ISERROR(SEARCH(("Done"),(H26))))</formula>
    </cfRule>
  </conditionalFormatting>
  <conditionalFormatting sqref="H25">
    <cfRule type="containsText" dxfId="8" priority="3" operator="containsText" text="Done">
      <formula>NOT(ISERROR(SEARCH(("Done"),(H25))))</formula>
    </cfRule>
  </conditionalFormatting>
  <conditionalFormatting sqref="H15">
    <cfRule type="containsText" dxfId="7" priority="4" operator="containsText" text="Done">
      <formula>NOT(ISERROR(SEARCH(("Done"),(H15))))</formula>
    </cfRule>
  </conditionalFormatting>
  <conditionalFormatting sqref="H14">
    <cfRule type="containsText" dxfId="6" priority="5" operator="containsText" text="Done">
      <formula>NOT(ISERROR(SEARCH(("Done"),(H14))))</formula>
    </cfRule>
  </conditionalFormatting>
  <conditionalFormatting sqref="H23">
    <cfRule type="containsText" dxfId="5" priority="6" operator="containsText" text="Done">
      <formula>NOT(ISERROR(SEARCH(("Done"),(H23))))</formula>
    </cfRule>
  </conditionalFormatting>
  <conditionalFormatting sqref="H18:H22">
    <cfRule type="containsText" dxfId="4" priority="7" operator="containsText" text="Done">
      <formula>NOT(ISERROR(SEARCH(("Done"),(H18))))</formula>
    </cfRule>
  </conditionalFormatting>
  <conditionalFormatting sqref="H16:H17">
    <cfRule type="containsText" dxfId="3" priority="8" operator="containsText" text="Done">
      <formula>NOT(ISERROR(SEARCH(("Done"),(H16))))</formula>
    </cfRule>
  </conditionalFormatting>
  <conditionalFormatting sqref="H13">
    <cfRule type="containsText" dxfId="2" priority="9" operator="containsText" text="Done">
      <formula>NOT(ISERROR(SEARCH(("Done"),(H13))))</formula>
    </cfRule>
  </conditionalFormatting>
  <conditionalFormatting sqref="H11:H12">
    <cfRule type="containsText" dxfId="1" priority="10" operator="containsText" text="Done">
      <formula>NOT(ISERROR(SEARCH(("Done"),(H11))))</formula>
    </cfRule>
  </conditionalFormatting>
  <conditionalFormatting sqref="H1:H9 H33">
    <cfRule type="containsText" dxfId="0" priority="11" operator="containsText" text="Done">
      <formula>NOT(ISERROR(SEARCH(("Done"),(H1))))</formula>
    </cfRule>
  </conditionalFormatting>
  <hyperlinks>
    <hyperlink ref="G6" r:id="rId1"/>
    <hyperlink ref="G14" r:id="rId2"/>
    <hyperlink ref="G22" r:id="rId3"/>
    <hyperlink ref="G23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workbookViewId="0"/>
  </sheetViews>
  <sheetFormatPr defaultColWidth="12.6640625" defaultRowHeight="15.75" customHeight="1" x14ac:dyDescent="0.25"/>
  <cols>
    <col min="1" max="1" width="14.109375" customWidth="1"/>
    <col min="2" max="2" width="52.21875" customWidth="1"/>
    <col min="3" max="3" width="14.109375" customWidth="1"/>
  </cols>
  <sheetData>
    <row r="1" spans="1:3" x14ac:dyDescent="0.25">
      <c r="A1" s="101" t="s">
        <v>694</v>
      </c>
      <c r="B1" s="102" t="s">
        <v>695</v>
      </c>
      <c r="C1" s="103" t="s">
        <v>696</v>
      </c>
    </row>
    <row r="2" spans="1:3" x14ac:dyDescent="0.25">
      <c r="A2" s="104" t="s">
        <v>74</v>
      </c>
      <c r="B2" s="105" t="s">
        <v>697</v>
      </c>
      <c r="C2" s="106">
        <v>8805520651</v>
      </c>
    </row>
    <row r="3" spans="1:3" x14ac:dyDescent="0.25">
      <c r="A3" s="107" t="s">
        <v>698</v>
      </c>
      <c r="B3" s="108" t="s">
        <v>699</v>
      </c>
      <c r="C3" s="109">
        <v>7039865272</v>
      </c>
    </row>
    <row r="4" spans="1:3" x14ac:dyDescent="0.25">
      <c r="A4" s="107" t="s">
        <v>700</v>
      </c>
      <c r="B4" s="108" t="s">
        <v>701</v>
      </c>
      <c r="C4" s="109">
        <v>9873999600</v>
      </c>
    </row>
    <row r="5" spans="1:3" x14ac:dyDescent="0.25">
      <c r="A5" s="107" t="s">
        <v>43</v>
      </c>
      <c r="B5" s="108" t="s">
        <v>702</v>
      </c>
      <c r="C5" s="109">
        <v>9730255277</v>
      </c>
    </row>
    <row r="6" spans="1:3" x14ac:dyDescent="0.25">
      <c r="A6" s="107" t="s">
        <v>703</v>
      </c>
      <c r="B6" s="108" t="s">
        <v>704</v>
      </c>
      <c r="C6" s="109">
        <v>7219022225</v>
      </c>
    </row>
    <row r="7" spans="1:3" x14ac:dyDescent="0.25">
      <c r="A7" s="107" t="s">
        <v>705</v>
      </c>
      <c r="B7" s="108" t="s">
        <v>702</v>
      </c>
      <c r="C7" s="109">
        <v>9011797620</v>
      </c>
    </row>
    <row r="8" spans="1:3" x14ac:dyDescent="0.25">
      <c r="A8" s="107" t="s">
        <v>706</v>
      </c>
      <c r="B8" s="108" t="s">
        <v>702</v>
      </c>
      <c r="C8" s="109">
        <v>8087994170</v>
      </c>
    </row>
    <row r="9" spans="1:3" x14ac:dyDescent="0.25">
      <c r="A9" s="107" t="s">
        <v>707</v>
      </c>
      <c r="B9" s="108" t="s">
        <v>708</v>
      </c>
      <c r="C9" s="109">
        <v>8928160697</v>
      </c>
    </row>
    <row r="10" spans="1:3" x14ac:dyDescent="0.25">
      <c r="A10" s="110" t="s">
        <v>709</v>
      </c>
      <c r="B10" s="111" t="s">
        <v>710</v>
      </c>
      <c r="C10" s="112">
        <v>7769942477</v>
      </c>
    </row>
    <row r="11" spans="1:3" x14ac:dyDescent="0.25">
      <c r="A11" s="26" t="s">
        <v>711</v>
      </c>
    </row>
    <row r="12" spans="1:3" x14ac:dyDescent="0.25">
      <c r="A12" s="26" t="s">
        <v>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topLeftCell="A7" workbookViewId="0"/>
  </sheetViews>
  <sheetFormatPr defaultColWidth="12.6640625" defaultRowHeight="15.75" customHeight="1" x14ac:dyDescent="0.25"/>
  <cols>
    <col min="2" max="2" width="15.109375" customWidth="1"/>
    <col min="3" max="3" width="18.109375" customWidth="1"/>
    <col min="4" max="4" width="15.88671875" customWidth="1"/>
    <col min="5" max="5" width="14.6640625" customWidth="1"/>
    <col min="6" max="6" width="27.33203125" customWidth="1"/>
    <col min="7" max="7" width="45" customWidth="1"/>
    <col min="8" max="8" width="10.33203125" customWidth="1"/>
    <col min="9" max="9" width="9.77734375" customWidth="1"/>
    <col min="10" max="10" width="8.44140625" customWidth="1"/>
    <col min="11" max="11" width="7.6640625" customWidth="1"/>
    <col min="12" max="12" width="10.21875" customWidth="1"/>
    <col min="13" max="13" width="11.77734375" customWidth="1"/>
    <col min="14" max="14" width="9" customWidth="1"/>
    <col min="15" max="15" width="14" customWidth="1"/>
  </cols>
  <sheetData>
    <row r="1" spans="1:29" ht="13.2" x14ac:dyDescent="0.25">
      <c r="A1" s="3"/>
      <c r="B1" s="3"/>
      <c r="C1" s="3"/>
      <c r="D1" s="3"/>
      <c r="E1" s="3"/>
      <c r="F1" s="3"/>
      <c r="G1" s="2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2.8" x14ac:dyDescent="0.4">
      <c r="B2" s="165" t="s">
        <v>713</v>
      </c>
      <c r="C2" s="148"/>
    </row>
    <row r="3" spans="1:29" ht="13.2" x14ac:dyDescent="0.25">
      <c r="A3" s="3"/>
      <c r="B3" s="166" t="s">
        <v>714</v>
      </c>
      <c r="C3" s="150"/>
      <c r="D3" s="150"/>
      <c r="E3" s="150"/>
      <c r="F3" s="150"/>
      <c r="G3" s="151"/>
      <c r="H3" s="166" t="s">
        <v>715</v>
      </c>
      <c r="I3" s="150"/>
      <c r="J3" s="151"/>
      <c r="K3" s="113" t="s">
        <v>716</v>
      </c>
      <c r="L3" s="166" t="s">
        <v>717</v>
      </c>
      <c r="M3" s="151"/>
      <c r="N3" s="113" t="s">
        <v>718</v>
      </c>
      <c r="O3" s="113" t="s">
        <v>719</v>
      </c>
      <c r="P3" s="113" t="s">
        <v>720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39.6" x14ac:dyDescent="0.25">
      <c r="A4" s="3"/>
      <c r="B4" s="114" t="s">
        <v>721</v>
      </c>
      <c r="C4" s="114" t="s">
        <v>722</v>
      </c>
      <c r="D4" s="114" t="s">
        <v>723</v>
      </c>
      <c r="E4" s="114" t="s">
        <v>724</v>
      </c>
      <c r="F4" s="114" t="s">
        <v>725</v>
      </c>
      <c r="G4" s="115" t="s">
        <v>726</v>
      </c>
      <c r="H4" s="115" t="s">
        <v>727</v>
      </c>
      <c r="I4" s="115" t="s">
        <v>728</v>
      </c>
      <c r="J4" s="115" t="s">
        <v>729</v>
      </c>
      <c r="K4" s="114" t="s">
        <v>730</v>
      </c>
      <c r="L4" s="114" t="s">
        <v>731</v>
      </c>
      <c r="M4" s="114" t="s">
        <v>732</v>
      </c>
      <c r="N4" s="114" t="s">
        <v>733</v>
      </c>
      <c r="O4" s="114" t="s">
        <v>734</v>
      </c>
      <c r="P4" s="114" t="s">
        <v>735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56.25" customHeight="1" x14ac:dyDescent="0.25">
      <c r="A5" s="3"/>
      <c r="B5" s="116" t="s">
        <v>736</v>
      </c>
      <c r="C5" s="117" t="s">
        <v>737</v>
      </c>
      <c r="D5" s="117" t="s">
        <v>738</v>
      </c>
      <c r="E5" s="117" t="s">
        <v>739</v>
      </c>
      <c r="F5" s="117" t="s">
        <v>740</v>
      </c>
      <c r="G5" s="118" t="s">
        <v>741</v>
      </c>
      <c r="H5" s="161" t="b">
        <v>1</v>
      </c>
      <c r="I5" s="150"/>
      <c r="J5" s="151"/>
      <c r="K5" s="119" t="b">
        <v>1</v>
      </c>
      <c r="L5" s="161" t="b">
        <v>1</v>
      </c>
      <c r="M5" s="151"/>
      <c r="N5" s="119" t="b">
        <v>1</v>
      </c>
      <c r="O5" s="119" t="b">
        <v>1</v>
      </c>
      <c r="P5" s="119" t="b">
        <v>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49.5" customHeight="1" x14ac:dyDescent="0.25">
      <c r="A6" s="3"/>
      <c r="B6" s="167" t="s">
        <v>742</v>
      </c>
      <c r="C6" s="117" t="s">
        <v>743</v>
      </c>
      <c r="D6" s="117" t="s">
        <v>744</v>
      </c>
      <c r="E6" s="117" t="s">
        <v>745</v>
      </c>
      <c r="F6" s="117" t="s">
        <v>746</v>
      </c>
      <c r="G6" s="153" t="s">
        <v>747</v>
      </c>
      <c r="H6" s="155" t="b">
        <v>1</v>
      </c>
      <c r="I6" s="156"/>
      <c r="J6" s="157"/>
      <c r="K6" s="168" t="b">
        <v>1</v>
      </c>
      <c r="L6" s="155" t="b">
        <v>1</v>
      </c>
      <c r="M6" s="157"/>
      <c r="N6" s="168" t="b">
        <v>1</v>
      </c>
      <c r="O6" s="168" t="b">
        <v>1</v>
      </c>
      <c r="P6" s="168" t="b">
        <v>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30.75" customHeight="1" x14ac:dyDescent="0.25">
      <c r="A7" s="3"/>
      <c r="B7" s="154"/>
      <c r="C7" s="117" t="s">
        <v>748</v>
      </c>
      <c r="D7" s="117" t="s">
        <v>738</v>
      </c>
      <c r="E7" s="117"/>
      <c r="F7" s="117" t="s">
        <v>749</v>
      </c>
      <c r="G7" s="154"/>
      <c r="H7" s="158"/>
      <c r="I7" s="159"/>
      <c r="J7" s="160"/>
      <c r="K7" s="154"/>
      <c r="L7" s="158"/>
      <c r="M7" s="160"/>
      <c r="N7" s="154"/>
      <c r="O7" s="154"/>
      <c r="P7" s="15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56.25" customHeight="1" x14ac:dyDescent="0.25">
      <c r="A8" s="3"/>
      <c r="B8" s="116" t="s">
        <v>750</v>
      </c>
      <c r="C8" s="117" t="s">
        <v>751</v>
      </c>
      <c r="D8" s="117" t="s">
        <v>738</v>
      </c>
      <c r="E8" s="117" t="s">
        <v>752</v>
      </c>
      <c r="F8" s="117" t="s">
        <v>753</v>
      </c>
      <c r="G8" s="118" t="s">
        <v>754</v>
      </c>
      <c r="H8" s="161" t="b">
        <v>1</v>
      </c>
      <c r="I8" s="150"/>
      <c r="J8" s="151"/>
      <c r="K8" s="119" t="b">
        <v>1</v>
      </c>
      <c r="L8" s="161" t="b">
        <v>1</v>
      </c>
      <c r="M8" s="151"/>
      <c r="N8" s="119" t="b">
        <v>1</v>
      </c>
      <c r="O8" s="119" t="b">
        <v>1</v>
      </c>
      <c r="P8" s="120" t="b">
        <v>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66" customHeight="1" x14ac:dyDescent="0.25">
      <c r="A9" s="3"/>
      <c r="B9" s="116" t="s">
        <v>755</v>
      </c>
      <c r="C9" s="117" t="s">
        <v>756</v>
      </c>
      <c r="D9" s="117" t="s">
        <v>738</v>
      </c>
      <c r="E9" s="117" t="s">
        <v>757</v>
      </c>
      <c r="F9" s="117" t="s">
        <v>758</v>
      </c>
      <c r="G9" s="118" t="s">
        <v>759</v>
      </c>
      <c r="H9" s="161" t="b">
        <v>1</v>
      </c>
      <c r="I9" s="150"/>
      <c r="J9" s="151"/>
      <c r="K9" s="119" t="b">
        <v>1</v>
      </c>
      <c r="L9" s="161" t="b">
        <v>1</v>
      </c>
      <c r="M9" s="151"/>
      <c r="N9" s="119" t="b">
        <v>1</v>
      </c>
      <c r="O9" s="119" t="b">
        <v>1</v>
      </c>
      <c r="P9" s="120" t="b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54" customHeight="1" x14ac:dyDescent="0.25">
      <c r="A10" s="3"/>
      <c r="B10" s="116" t="s">
        <v>760</v>
      </c>
      <c r="C10" s="117" t="s">
        <v>761</v>
      </c>
      <c r="D10" s="117" t="s">
        <v>738</v>
      </c>
      <c r="E10" s="117" t="s">
        <v>762</v>
      </c>
      <c r="F10" s="117" t="s">
        <v>763</v>
      </c>
      <c r="G10" s="118" t="s">
        <v>764</v>
      </c>
      <c r="H10" s="161" t="b">
        <v>1</v>
      </c>
      <c r="I10" s="150"/>
      <c r="J10" s="151"/>
      <c r="K10" s="119" t="b">
        <v>1</v>
      </c>
      <c r="L10" s="161" t="b">
        <v>1</v>
      </c>
      <c r="M10" s="151"/>
      <c r="N10" s="119" t="b">
        <v>1</v>
      </c>
      <c r="O10" s="120" t="b">
        <v>0</v>
      </c>
      <c r="P10" s="120" t="b">
        <v>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2" spans="1:29" ht="13.2" x14ac:dyDescent="0.25">
      <c r="A12" s="3"/>
      <c r="B12" s="3"/>
      <c r="C12" s="3"/>
      <c r="D12" s="3"/>
      <c r="E12" s="3"/>
      <c r="F12" s="3"/>
      <c r="G12" s="2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3.2" x14ac:dyDescent="0.25">
      <c r="A13" s="3"/>
      <c r="B13" s="3"/>
      <c r="C13" s="3"/>
      <c r="D13" s="3"/>
      <c r="E13" s="3"/>
      <c r="F13" s="3"/>
      <c r="G13" s="2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2.8" x14ac:dyDescent="0.4">
      <c r="A14" s="3"/>
      <c r="B14" s="162" t="s">
        <v>765</v>
      </c>
      <c r="C14" s="148"/>
      <c r="D14" s="3"/>
      <c r="E14" s="3"/>
      <c r="F14" s="3"/>
      <c r="G14" s="2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60.75" customHeight="1" x14ac:dyDescent="0.25">
      <c r="A15" s="3"/>
      <c r="B15" s="121" t="s">
        <v>766</v>
      </c>
      <c r="C15" s="117" t="s">
        <v>767</v>
      </c>
      <c r="D15" s="117" t="s">
        <v>768</v>
      </c>
      <c r="E15" s="117">
        <v>9923646427</v>
      </c>
      <c r="F15" s="117" t="s">
        <v>769</v>
      </c>
      <c r="G15" s="122"/>
      <c r="H15" s="163" t="b">
        <v>1</v>
      </c>
      <c r="I15" s="150"/>
      <c r="J15" s="151"/>
      <c r="K15" s="120" t="b">
        <v>1</v>
      </c>
      <c r="L15" s="163" t="b">
        <v>0</v>
      </c>
      <c r="M15" s="151"/>
      <c r="N15" s="123" t="b">
        <v>0</v>
      </c>
      <c r="O15" s="120" t="b">
        <v>0</v>
      </c>
      <c r="P15" s="120" t="b">
        <v>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58.5" customHeight="1" x14ac:dyDescent="0.25">
      <c r="A16" s="124"/>
      <c r="B16" s="125" t="s">
        <v>770</v>
      </c>
      <c r="C16" s="126" t="s">
        <v>767</v>
      </c>
      <c r="D16" s="127" t="s">
        <v>771</v>
      </c>
      <c r="E16" s="127">
        <v>9987369992</v>
      </c>
      <c r="F16" s="127" t="s">
        <v>772</v>
      </c>
      <c r="G16" s="118" t="s">
        <v>773</v>
      </c>
      <c r="H16" s="164" t="b">
        <v>1</v>
      </c>
      <c r="I16" s="150"/>
      <c r="J16" s="151"/>
      <c r="K16" s="128" t="b">
        <v>1</v>
      </c>
      <c r="L16" s="164" t="b">
        <v>0</v>
      </c>
      <c r="M16" s="151"/>
      <c r="N16" s="128" t="b">
        <v>0</v>
      </c>
      <c r="O16" s="128" t="b">
        <v>0</v>
      </c>
      <c r="P16" s="128" t="b">
        <v>0</v>
      </c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</row>
    <row r="17" spans="1:29" ht="13.2" x14ac:dyDescent="0.25">
      <c r="A17" s="3"/>
      <c r="B17" s="3"/>
      <c r="C17" s="3"/>
      <c r="D17" s="3"/>
      <c r="E17" s="3"/>
      <c r="F17" s="3"/>
      <c r="G17" s="2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3.2" x14ac:dyDescent="0.25">
      <c r="A18" s="3"/>
      <c r="B18" s="3"/>
      <c r="C18" s="3"/>
      <c r="D18" s="3"/>
      <c r="E18" s="3"/>
      <c r="F18" s="3"/>
      <c r="G18" s="2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3.2" x14ac:dyDescent="0.25">
      <c r="A19" s="3"/>
      <c r="B19" s="3"/>
      <c r="C19" s="3"/>
      <c r="D19" s="3"/>
      <c r="E19" s="3"/>
      <c r="F19" s="3"/>
      <c r="G19" s="2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3.2" x14ac:dyDescent="0.25">
      <c r="A20" s="3"/>
      <c r="B20" s="3"/>
      <c r="C20" s="3"/>
      <c r="D20" s="3"/>
      <c r="E20" s="3"/>
      <c r="F20" s="3"/>
      <c r="G20" s="2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3.2" x14ac:dyDescent="0.25">
      <c r="A21" s="3"/>
      <c r="B21" s="3"/>
      <c r="C21" s="3"/>
      <c r="D21" s="3"/>
      <c r="E21" s="3"/>
      <c r="F21" s="3"/>
      <c r="G21" s="2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3.2" x14ac:dyDescent="0.25">
      <c r="A22" s="3"/>
      <c r="B22" s="3"/>
      <c r="C22" s="3"/>
      <c r="D22" s="3"/>
      <c r="E22" s="3"/>
      <c r="F22" s="3"/>
      <c r="G22" s="2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3.2" x14ac:dyDescent="0.25">
      <c r="A23" s="3"/>
      <c r="B23" s="3"/>
      <c r="C23" s="3"/>
      <c r="D23" s="3"/>
      <c r="E23" s="3"/>
      <c r="F23" s="3"/>
      <c r="G23" s="2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3.2" x14ac:dyDescent="0.25">
      <c r="A24" s="3"/>
      <c r="B24" s="3"/>
      <c r="C24" s="3"/>
      <c r="D24" s="3"/>
      <c r="E24" s="3"/>
      <c r="F24" s="3"/>
      <c r="G24" s="2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3.2" x14ac:dyDescent="0.25">
      <c r="A25" s="3"/>
      <c r="B25" s="3"/>
      <c r="C25" s="3"/>
      <c r="D25" s="3"/>
      <c r="E25" s="3"/>
      <c r="F25" s="3"/>
      <c r="G25" s="2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3.2" x14ac:dyDescent="0.25">
      <c r="A26" s="3"/>
      <c r="B26" s="3"/>
      <c r="C26" s="3"/>
      <c r="D26" s="3"/>
      <c r="E26" s="3"/>
      <c r="F26" s="3"/>
      <c r="G26" s="2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3.2" x14ac:dyDescent="0.25">
      <c r="A27" s="3"/>
      <c r="B27" s="3"/>
      <c r="C27" s="3"/>
      <c r="D27" s="3"/>
      <c r="E27" s="3"/>
      <c r="F27" s="3"/>
      <c r="G27" s="2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3.2" x14ac:dyDescent="0.25">
      <c r="A28" s="3"/>
      <c r="B28" s="3"/>
      <c r="C28" s="3"/>
      <c r="D28" s="3"/>
      <c r="E28" s="3"/>
      <c r="F28" s="3"/>
      <c r="G28" s="2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3.2" x14ac:dyDescent="0.25">
      <c r="A29" s="3"/>
      <c r="B29" s="3"/>
      <c r="C29" s="3"/>
      <c r="D29" s="3"/>
      <c r="E29" s="3"/>
      <c r="F29" s="3"/>
      <c r="G29" s="2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3.2" x14ac:dyDescent="0.25">
      <c r="A30" s="3"/>
      <c r="B30" s="3"/>
      <c r="C30" s="3"/>
      <c r="D30" s="3"/>
      <c r="E30" s="3"/>
      <c r="F30" s="3"/>
      <c r="G30" s="2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3.2" x14ac:dyDescent="0.25">
      <c r="A31" s="3"/>
      <c r="B31" s="3"/>
      <c r="C31" s="3"/>
      <c r="D31" s="3"/>
      <c r="E31" s="3"/>
      <c r="F31" s="3"/>
      <c r="G31" s="2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3.2" x14ac:dyDescent="0.25">
      <c r="A32" s="3"/>
      <c r="B32" s="3"/>
      <c r="C32" s="3"/>
      <c r="D32" s="3"/>
      <c r="E32" s="3"/>
      <c r="F32" s="3"/>
      <c r="G32" s="2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3.2" x14ac:dyDescent="0.25">
      <c r="A33" s="3"/>
      <c r="B33" s="3"/>
      <c r="C33" s="3"/>
      <c r="D33" s="3"/>
      <c r="E33" s="3"/>
      <c r="F33" s="3"/>
      <c r="G33" s="2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3.2" x14ac:dyDescent="0.25">
      <c r="A34" s="3"/>
      <c r="B34" s="3"/>
      <c r="C34" s="3"/>
      <c r="D34" s="3"/>
      <c r="E34" s="3"/>
      <c r="F34" s="3"/>
      <c r="G34" s="2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3.2" x14ac:dyDescent="0.25">
      <c r="A35" s="3"/>
      <c r="B35" s="3"/>
      <c r="C35" s="3"/>
      <c r="D35" s="3"/>
      <c r="E35" s="3"/>
      <c r="F35" s="3"/>
      <c r="G35" s="2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3.2" x14ac:dyDescent="0.25">
      <c r="A36" s="3"/>
      <c r="B36" s="3"/>
      <c r="C36" s="3"/>
      <c r="D36" s="3"/>
      <c r="E36" s="3"/>
      <c r="F36" s="3"/>
      <c r="G36" s="2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3.2" x14ac:dyDescent="0.25">
      <c r="A37" s="3"/>
      <c r="B37" s="3"/>
      <c r="C37" s="3"/>
      <c r="D37" s="3"/>
      <c r="E37" s="3"/>
      <c r="F37" s="3"/>
      <c r="G37" s="2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3.2" x14ac:dyDescent="0.25">
      <c r="A38" s="3"/>
      <c r="B38" s="3"/>
      <c r="C38" s="3"/>
      <c r="D38" s="3"/>
      <c r="E38" s="3"/>
      <c r="F38" s="3"/>
      <c r="G38" s="2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3.2" x14ac:dyDescent="0.25">
      <c r="A39" s="3"/>
      <c r="B39" s="3"/>
      <c r="C39" s="3"/>
      <c r="D39" s="3"/>
      <c r="E39" s="3"/>
      <c r="F39" s="3"/>
      <c r="G39" s="2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3.2" x14ac:dyDescent="0.25">
      <c r="A40" s="3"/>
      <c r="B40" s="3"/>
      <c r="C40" s="3"/>
      <c r="D40" s="3"/>
      <c r="E40" s="3"/>
      <c r="F40" s="3"/>
      <c r="G40" s="2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3.2" x14ac:dyDescent="0.25">
      <c r="A41" s="3"/>
      <c r="B41" s="3"/>
      <c r="C41" s="3"/>
      <c r="D41" s="3"/>
      <c r="E41" s="3"/>
      <c r="F41" s="3"/>
      <c r="G41" s="2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3.2" x14ac:dyDescent="0.25">
      <c r="A42" s="3"/>
      <c r="B42" s="3"/>
      <c r="C42" s="3"/>
      <c r="D42" s="3"/>
      <c r="E42" s="3"/>
      <c r="F42" s="3"/>
      <c r="G42" s="2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3.2" x14ac:dyDescent="0.25">
      <c r="A43" s="3"/>
      <c r="B43" s="3"/>
      <c r="C43" s="3"/>
      <c r="D43" s="3"/>
      <c r="E43" s="3"/>
      <c r="F43" s="3"/>
      <c r="G43" s="2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3.2" x14ac:dyDescent="0.25">
      <c r="A44" s="3"/>
      <c r="B44" s="3"/>
      <c r="C44" s="3"/>
      <c r="D44" s="3"/>
      <c r="E44" s="3"/>
      <c r="F44" s="3"/>
      <c r="G44" s="2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3.2" x14ac:dyDescent="0.25">
      <c r="A45" s="3"/>
      <c r="B45" s="3"/>
      <c r="C45" s="3"/>
      <c r="D45" s="3"/>
      <c r="E45" s="3"/>
      <c r="F45" s="3"/>
      <c r="G45" s="2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3.2" x14ac:dyDescent="0.25">
      <c r="A46" s="3"/>
      <c r="B46" s="3"/>
      <c r="C46" s="3"/>
      <c r="D46" s="3"/>
      <c r="E46" s="3"/>
      <c r="F46" s="3"/>
      <c r="G46" s="2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3.2" x14ac:dyDescent="0.25">
      <c r="A47" s="3"/>
      <c r="B47" s="3"/>
      <c r="C47" s="3"/>
      <c r="D47" s="3"/>
      <c r="E47" s="3"/>
      <c r="F47" s="3"/>
      <c r="G47" s="2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3.2" x14ac:dyDescent="0.25">
      <c r="A48" s="3"/>
      <c r="B48" s="3"/>
      <c r="C48" s="3"/>
      <c r="D48" s="3"/>
      <c r="E48" s="3"/>
      <c r="F48" s="3"/>
      <c r="G48" s="2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3.2" x14ac:dyDescent="0.25">
      <c r="A49" s="3"/>
      <c r="B49" s="3"/>
      <c r="C49" s="3"/>
      <c r="D49" s="3"/>
      <c r="E49" s="3"/>
      <c r="F49" s="3"/>
      <c r="G49" s="2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3.2" x14ac:dyDescent="0.25">
      <c r="A50" s="3"/>
      <c r="B50" s="3"/>
      <c r="C50" s="3"/>
      <c r="D50" s="3"/>
      <c r="E50" s="3"/>
      <c r="F50" s="3"/>
      <c r="G50" s="2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3.2" x14ac:dyDescent="0.25">
      <c r="A51" s="3"/>
      <c r="B51" s="3"/>
      <c r="C51" s="3"/>
      <c r="D51" s="3"/>
      <c r="E51" s="3"/>
      <c r="F51" s="3"/>
      <c r="G51" s="2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3.2" x14ac:dyDescent="0.25">
      <c r="A52" s="3"/>
      <c r="B52" s="3"/>
      <c r="C52" s="3"/>
      <c r="D52" s="3"/>
      <c r="E52" s="3"/>
      <c r="F52" s="3"/>
      <c r="G52" s="2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3.2" x14ac:dyDescent="0.25">
      <c r="A53" s="3"/>
      <c r="B53" s="3"/>
      <c r="C53" s="3"/>
      <c r="D53" s="3"/>
      <c r="E53" s="3"/>
      <c r="F53" s="3"/>
      <c r="G53" s="2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3.2" x14ac:dyDescent="0.25">
      <c r="A54" s="3"/>
      <c r="B54" s="3"/>
      <c r="C54" s="3"/>
      <c r="D54" s="3"/>
      <c r="E54" s="3"/>
      <c r="F54" s="3"/>
      <c r="G54" s="2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3.2" x14ac:dyDescent="0.25">
      <c r="A55" s="3"/>
      <c r="B55" s="3"/>
      <c r="C55" s="3"/>
      <c r="D55" s="3"/>
      <c r="E55" s="3"/>
      <c r="F55" s="3"/>
      <c r="G55" s="2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3.2" x14ac:dyDescent="0.25">
      <c r="A56" s="3"/>
      <c r="B56" s="3"/>
      <c r="C56" s="3"/>
      <c r="D56" s="3"/>
      <c r="E56" s="3"/>
      <c r="F56" s="3"/>
      <c r="G56" s="2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3.2" x14ac:dyDescent="0.25">
      <c r="A57" s="3"/>
      <c r="B57" s="3"/>
      <c r="C57" s="3"/>
      <c r="D57" s="3"/>
      <c r="E57" s="3"/>
      <c r="F57" s="3"/>
      <c r="G57" s="2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3.2" x14ac:dyDescent="0.25">
      <c r="A58" s="3"/>
      <c r="B58" s="3"/>
      <c r="C58" s="3"/>
      <c r="D58" s="3"/>
      <c r="E58" s="3"/>
      <c r="F58" s="3"/>
      <c r="G58" s="2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3.2" x14ac:dyDescent="0.25">
      <c r="A59" s="3"/>
      <c r="B59" s="3"/>
      <c r="C59" s="3"/>
      <c r="D59" s="3"/>
      <c r="E59" s="3"/>
      <c r="F59" s="3"/>
      <c r="G59" s="2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3.2" x14ac:dyDescent="0.25">
      <c r="A60" s="3"/>
      <c r="B60" s="3"/>
      <c r="C60" s="3"/>
      <c r="D60" s="3"/>
      <c r="E60" s="3"/>
      <c r="F60" s="3"/>
      <c r="G60" s="2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3.2" x14ac:dyDescent="0.25">
      <c r="A61" s="3"/>
      <c r="B61" s="3"/>
      <c r="C61" s="3"/>
      <c r="D61" s="3"/>
      <c r="E61" s="3"/>
      <c r="F61" s="3"/>
      <c r="G61" s="2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3.2" x14ac:dyDescent="0.25">
      <c r="A62" s="3"/>
      <c r="B62" s="3"/>
      <c r="C62" s="3"/>
      <c r="D62" s="3"/>
      <c r="E62" s="3"/>
      <c r="F62" s="3"/>
      <c r="G62" s="2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3.2" x14ac:dyDescent="0.25">
      <c r="A63" s="3"/>
      <c r="B63" s="3"/>
      <c r="C63" s="3"/>
      <c r="D63" s="3"/>
      <c r="E63" s="3"/>
      <c r="F63" s="3"/>
      <c r="G63" s="2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3.2" x14ac:dyDescent="0.25">
      <c r="A64" s="3"/>
      <c r="B64" s="3"/>
      <c r="C64" s="3"/>
      <c r="D64" s="3"/>
      <c r="E64" s="3"/>
      <c r="F64" s="3"/>
      <c r="G64" s="2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3.2" x14ac:dyDescent="0.25">
      <c r="A65" s="3"/>
      <c r="B65" s="3"/>
      <c r="C65" s="3"/>
      <c r="D65" s="3"/>
      <c r="E65" s="3"/>
      <c r="F65" s="3"/>
      <c r="G65" s="2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3.2" x14ac:dyDescent="0.25">
      <c r="A66" s="3"/>
      <c r="B66" s="3"/>
      <c r="C66" s="3"/>
      <c r="D66" s="3"/>
      <c r="E66" s="3"/>
      <c r="F66" s="3"/>
      <c r="G66" s="2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3.2" x14ac:dyDescent="0.25">
      <c r="A67" s="3"/>
      <c r="B67" s="3"/>
      <c r="C67" s="3"/>
      <c r="D67" s="3"/>
      <c r="E67" s="3"/>
      <c r="F67" s="3"/>
      <c r="G67" s="2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3.2" x14ac:dyDescent="0.25">
      <c r="A68" s="3"/>
      <c r="B68" s="3"/>
      <c r="C68" s="3"/>
      <c r="D68" s="3"/>
      <c r="E68" s="3"/>
      <c r="F68" s="3"/>
      <c r="G68" s="2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3.2" x14ac:dyDescent="0.25">
      <c r="A69" s="3"/>
      <c r="B69" s="3"/>
      <c r="C69" s="3"/>
      <c r="D69" s="3"/>
      <c r="E69" s="3"/>
      <c r="F69" s="3"/>
      <c r="G69" s="2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.2" x14ac:dyDescent="0.25">
      <c r="A70" s="3"/>
      <c r="B70" s="3"/>
      <c r="C70" s="3"/>
      <c r="D70" s="3"/>
      <c r="E70" s="3"/>
      <c r="F70" s="3"/>
      <c r="G70" s="2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.2" x14ac:dyDescent="0.25">
      <c r="A71" s="3"/>
      <c r="B71" s="3"/>
      <c r="C71" s="3"/>
      <c r="D71" s="3"/>
      <c r="E71" s="3"/>
      <c r="F71" s="3"/>
      <c r="G71" s="2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.2" x14ac:dyDescent="0.25">
      <c r="A72" s="3"/>
      <c r="B72" s="3"/>
      <c r="C72" s="3"/>
      <c r="D72" s="3"/>
      <c r="E72" s="3"/>
      <c r="F72" s="3"/>
      <c r="G72" s="2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.2" x14ac:dyDescent="0.25">
      <c r="A73" s="3"/>
      <c r="B73" s="3"/>
      <c r="C73" s="3"/>
      <c r="D73" s="3"/>
      <c r="E73" s="3"/>
      <c r="F73" s="3"/>
      <c r="G73" s="2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.2" x14ac:dyDescent="0.25">
      <c r="A74" s="3"/>
      <c r="B74" s="3"/>
      <c r="C74" s="3"/>
      <c r="D74" s="3"/>
      <c r="E74" s="3"/>
      <c r="F74" s="3"/>
      <c r="G74" s="2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.2" x14ac:dyDescent="0.25">
      <c r="A75" s="3"/>
      <c r="B75" s="3"/>
      <c r="C75" s="3"/>
      <c r="D75" s="3"/>
      <c r="E75" s="3"/>
      <c r="F75" s="3"/>
      <c r="G75" s="2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.2" x14ac:dyDescent="0.25">
      <c r="A76" s="3"/>
      <c r="B76" s="3"/>
      <c r="C76" s="3"/>
      <c r="D76" s="3"/>
      <c r="E76" s="3"/>
      <c r="F76" s="3"/>
      <c r="G76" s="2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.2" x14ac:dyDescent="0.25">
      <c r="A77" s="3"/>
      <c r="B77" s="3"/>
      <c r="C77" s="3"/>
      <c r="D77" s="3"/>
      <c r="E77" s="3"/>
      <c r="F77" s="3"/>
      <c r="G77" s="2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.2" x14ac:dyDescent="0.25">
      <c r="A78" s="3"/>
      <c r="B78" s="3"/>
      <c r="C78" s="3"/>
      <c r="D78" s="3"/>
      <c r="E78" s="3"/>
      <c r="F78" s="3"/>
      <c r="G78" s="2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.2" x14ac:dyDescent="0.25">
      <c r="A79" s="3"/>
      <c r="B79" s="3"/>
      <c r="C79" s="3"/>
      <c r="D79" s="3"/>
      <c r="E79" s="3"/>
      <c r="F79" s="3"/>
      <c r="G79" s="2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.2" x14ac:dyDescent="0.25">
      <c r="A80" s="3"/>
      <c r="B80" s="3"/>
      <c r="C80" s="3"/>
      <c r="D80" s="3"/>
      <c r="E80" s="3"/>
      <c r="F80" s="3"/>
      <c r="G80" s="2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.2" x14ac:dyDescent="0.25">
      <c r="A81" s="3"/>
      <c r="B81" s="3"/>
      <c r="C81" s="3"/>
      <c r="D81" s="3"/>
      <c r="E81" s="3"/>
      <c r="F81" s="3"/>
      <c r="G81" s="2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.2" x14ac:dyDescent="0.25">
      <c r="A82" s="3"/>
      <c r="B82" s="3"/>
      <c r="C82" s="3"/>
      <c r="D82" s="3"/>
      <c r="E82" s="3"/>
      <c r="F82" s="3"/>
      <c r="G82" s="2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.2" x14ac:dyDescent="0.25">
      <c r="A83" s="3"/>
      <c r="B83" s="3"/>
      <c r="C83" s="3"/>
      <c r="D83" s="3"/>
      <c r="E83" s="3"/>
      <c r="F83" s="3"/>
      <c r="G83" s="2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.2" x14ac:dyDescent="0.25">
      <c r="A84" s="3"/>
      <c r="B84" s="3"/>
      <c r="C84" s="3"/>
      <c r="D84" s="3"/>
      <c r="E84" s="3"/>
      <c r="F84" s="3"/>
      <c r="G84" s="2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.2" x14ac:dyDescent="0.25">
      <c r="A85" s="3"/>
      <c r="B85" s="3"/>
      <c r="C85" s="3"/>
      <c r="D85" s="3"/>
      <c r="E85" s="3"/>
      <c r="F85" s="3"/>
      <c r="G85" s="2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.2" x14ac:dyDescent="0.25">
      <c r="A86" s="3"/>
      <c r="B86" s="3"/>
      <c r="C86" s="3"/>
      <c r="D86" s="3"/>
      <c r="E86" s="3"/>
      <c r="F86" s="3"/>
      <c r="G86" s="2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.2" x14ac:dyDescent="0.25">
      <c r="A87" s="3"/>
      <c r="B87" s="3"/>
      <c r="C87" s="3"/>
      <c r="D87" s="3"/>
      <c r="E87" s="3"/>
      <c r="F87" s="3"/>
      <c r="G87" s="2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.2" x14ac:dyDescent="0.25">
      <c r="A88" s="3"/>
      <c r="B88" s="3"/>
      <c r="C88" s="3"/>
      <c r="D88" s="3"/>
      <c r="E88" s="3"/>
      <c r="F88" s="3"/>
      <c r="G88" s="2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.2" x14ac:dyDescent="0.25">
      <c r="A89" s="3"/>
      <c r="B89" s="3"/>
      <c r="C89" s="3"/>
      <c r="D89" s="3"/>
      <c r="E89" s="3"/>
      <c r="F89" s="3"/>
      <c r="G89" s="2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.2" x14ac:dyDescent="0.25">
      <c r="A90" s="3"/>
      <c r="B90" s="3"/>
      <c r="C90" s="3"/>
      <c r="D90" s="3"/>
      <c r="E90" s="3"/>
      <c r="F90" s="3"/>
      <c r="G90" s="2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.2" x14ac:dyDescent="0.25">
      <c r="A91" s="3"/>
      <c r="B91" s="3"/>
      <c r="C91" s="3"/>
      <c r="D91" s="3"/>
      <c r="E91" s="3"/>
      <c r="F91" s="3"/>
      <c r="G91" s="2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.2" x14ac:dyDescent="0.25">
      <c r="A92" s="3"/>
      <c r="B92" s="3"/>
      <c r="C92" s="3"/>
      <c r="D92" s="3"/>
      <c r="E92" s="3"/>
      <c r="F92" s="3"/>
      <c r="G92" s="2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.2" x14ac:dyDescent="0.25">
      <c r="A93" s="3"/>
      <c r="B93" s="3"/>
      <c r="C93" s="3"/>
      <c r="D93" s="3"/>
      <c r="E93" s="3"/>
      <c r="F93" s="3"/>
      <c r="G93" s="2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.2" x14ac:dyDescent="0.25">
      <c r="A94" s="3"/>
      <c r="B94" s="3"/>
      <c r="C94" s="3"/>
      <c r="D94" s="3"/>
      <c r="E94" s="3"/>
      <c r="F94" s="3"/>
      <c r="G94" s="2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.2" x14ac:dyDescent="0.25">
      <c r="A95" s="3"/>
      <c r="B95" s="3"/>
      <c r="C95" s="3"/>
      <c r="D95" s="3"/>
      <c r="E95" s="3"/>
      <c r="F95" s="3"/>
      <c r="G95" s="2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.2" x14ac:dyDescent="0.25">
      <c r="A96" s="3"/>
      <c r="B96" s="3"/>
      <c r="C96" s="3"/>
      <c r="D96" s="3"/>
      <c r="E96" s="3"/>
      <c r="F96" s="3"/>
      <c r="G96" s="2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.2" x14ac:dyDescent="0.25">
      <c r="A97" s="3"/>
      <c r="B97" s="3"/>
      <c r="C97" s="3"/>
      <c r="D97" s="3"/>
      <c r="E97" s="3"/>
      <c r="F97" s="3"/>
      <c r="G97" s="2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.2" x14ac:dyDescent="0.25">
      <c r="A98" s="3"/>
      <c r="B98" s="3"/>
      <c r="C98" s="3"/>
      <c r="D98" s="3"/>
      <c r="E98" s="3"/>
      <c r="F98" s="3"/>
      <c r="G98" s="2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.2" x14ac:dyDescent="0.25">
      <c r="A99" s="3"/>
      <c r="B99" s="3"/>
      <c r="C99" s="3"/>
      <c r="D99" s="3"/>
      <c r="E99" s="3"/>
      <c r="F99" s="3"/>
      <c r="G99" s="2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.2" x14ac:dyDescent="0.25">
      <c r="A100" s="3"/>
      <c r="B100" s="3"/>
      <c r="C100" s="3"/>
      <c r="D100" s="3"/>
      <c r="E100" s="3"/>
      <c r="F100" s="3"/>
      <c r="G100" s="2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.2" x14ac:dyDescent="0.25">
      <c r="A101" s="3"/>
      <c r="B101" s="3"/>
      <c r="C101" s="3"/>
      <c r="D101" s="3"/>
      <c r="E101" s="3"/>
      <c r="F101" s="3"/>
      <c r="G101" s="2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.2" x14ac:dyDescent="0.25">
      <c r="A102" s="3"/>
      <c r="B102" s="3"/>
      <c r="C102" s="3"/>
      <c r="D102" s="3"/>
      <c r="E102" s="3"/>
      <c r="F102" s="3"/>
      <c r="G102" s="2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.2" x14ac:dyDescent="0.25">
      <c r="A103" s="3"/>
      <c r="B103" s="3"/>
      <c r="C103" s="3"/>
      <c r="D103" s="3"/>
      <c r="E103" s="3"/>
      <c r="F103" s="3"/>
      <c r="G103" s="2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.2" x14ac:dyDescent="0.25">
      <c r="A104" s="3"/>
      <c r="B104" s="3"/>
      <c r="C104" s="3"/>
      <c r="D104" s="3"/>
      <c r="E104" s="3"/>
      <c r="F104" s="3"/>
      <c r="G104" s="2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.2" x14ac:dyDescent="0.25">
      <c r="A105" s="3"/>
      <c r="B105" s="3"/>
      <c r="C105" s="3"/>
      <c r="D105" s="3"/>
      <c r="E105" s="3"/>
      <c r="F105" s="3"/>
      <c r="G105" s="2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.2" x14ac:dyDescent="0.25">
      <c r="A106" s="3"/>
      <c r="B106" s="3"/>
      <c r="C106" s="3"/>
      <c r="D106" s="3"/>
      <c r="E106" s="3"/>
      <c r="F106" s="3"/>
      <c r="G106" s="2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.2" x14ac:dyDescent="0.25">
      <c r="A107" s="3"/>
      <c r="B107" s="3"/>
      <c r="C107" s="3"/>
      <c r="D107" s="3"/>
      <c r="E107" s="3"/>
      <c r="F107" s="3"/>
      <c r="G107" s="2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.2" x14ac:dyDescent="0.25">
      <c r="A108" s="3"/>
      <c r="B108" s="3"/>
      <c r="C108" s="3"/>
      <c r="D108" s="3"/>
      <c r="E108" s="3"/>
      <c r="F108" s="3"/>
      <c r="G108" s="2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.2" x14ac:dyDescent="0.25">
      <c r="A109" s="3"/>
      <c r="B109" s="3"/>
      <c r="C109" s="3"/>
      <c r="D109" s="3"/>
      <c r="E109" s="3"/>
      <c r="F109" s="3"/>
      <c r="G109" s="2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.2" x14ac:dyDescent="0.25">
      <c r="A110" s="3"/>
      <c r="B110" s="3"/>
      <c r="C110" s="3"/>
      <c r="D110" s="3"/>
      <c r="E110" s="3"/>
      <c r="F110" s="3"/>
      <c r="G110" s="2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.2" x14ac:dyDescent="0.25">
      <c r="A111" s="3"/>
      <c r="B111" s="3"/>
      <c r="C111" s="3"/>
      <c r="D111" s="3"/>
      <c r="E111" s="3"/>
      <c r="F111" s="3"/>
      <c r="G111" s="2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.2" x14ac:dyDescent="0.25">
      <c r="A112" s="3"/>
      <c r="B112" s="3"/>
      <c r="C112" s="3"/>
      <c r="D112" s="3"/>
      <c r="E112" s="3"/>
      <c r="F112" s="3"/>
      <c r="G112" s="2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.2" x14ac:dyDescent="0.25">
      <c r="A113" s="3"/>
      <c r="B113" s="3"/>
      <c r="C113" s="3"/>
      <c r="D113" s="3"/>
      <c r="E113" s="3"/>
      <c r="F113" s="3"/>
      <c r="G113" s="2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.2" x14ac:dyDescent="0.25">
      <c r="A114" s="3"/>
      <c r="B114" s="3"/>
      <c r="C114" s="3"/>
      <c r="D114" s="3"/>
      <c r="E114" s="3"/>
      <c r="F114" s="3"/>
      <c r="G114" s="2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.2" x14ac:dyDescent="0.25">
      <c r="A115" s="3"/>
      <c r="B115" s="3"/>
      <c r="C115" s="3"/>
      <c r="D115" s="3"/>
      <c r="E115" s="3"/>
      <c r="F115" s="3"/>
      <c r="G115" s="2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.2" x14ac:dyDescent="0.25">
      <c r="A116" s="3"/>
      <c r="B116" s="3"/>
      <c r="C116" s="3"/>
      <c r="D116" s="3"/>
      <c r="E116" s="3"/>
      <c r="F116" s="3"/>
      <c r="G116" s="2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.2" x14ac:dyDescent="0.25">
      <c r="A117" s="3"/>
      <c r="B117" s="3"/>
      <c r="C117" s="3"/>
      <c r="D117" s="3"/>
      <c r="E117" s="3"/>
      <c r="F117" s="3"/>
      <c r="G117" s="2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.2" x14ac:dyDescent="0.25">
      <c r="A118" s="3"/>
      <c r="B118" s="3"/>
      <c r="C118" s="3"/>
      <c r="D118" s="3"/>
      <c r="E118" s="3"/>
      <c r="F118" s="3"/>
      <c r="G118" s="2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.2" x14ac:dyDescent="0.25">
      <c r="A119" s="3"/>
      <c r="B119" s="3"/>
      <c r="C119" s="3"/>
      <c r="D119" s="3"/>
      <c r="E119" s="3"/>
      <c r="F119" s="3"/>
      <c r="G119" s="2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.2" x14ac:dyDescent="0.25">
      <c r="A120" s="3"/>
      <c r="B120" s="3"/>
      <c r="C120" s="3"/>
      <c r="D120" s="3"/>
      <c r="E120" s="3"/>
      <c r="F120" s="3"/>
      <c r="G120" s="2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.2" x14ac:dyDescent="0.25">
      <c r="A121" s="3"/>
      <c r="B121" s="3"/>
      <c r="C121" s="3"/>
      <c r="D121" s="3"/>
      <c r="E121" s="3"/>
      <c r="F121" s="3"/>
      <c r="G121" s="2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.2" x14ac:dyDescent="0.25">
      <c r="A122" s="3"/>
      <c r="B122" s="3"/>
      <c r="C122" s="3"/>
      <c r="D122" s="3"/>
      <c r="E122" s="3"/>
      <c r="F122" s="3"/>
      <c r="G122" s="2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.2" x14ac:dyDescent="0.25">
      <c r="A123" s="3"/>
      <c r="B123" s="3"/>
      <c r="C123" s="3"/>
      <c r="D123" s="3"/>
      <c r="E123" s="3"/>
      <c r="F123" s="3"/>
      <c r="G123" s="2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.2" x14ac:dyDescent="0.25">
      <c r="A124" s="3"/>
      <c r="B124" s="3"/>
      <c r="C124" s="3"/>
      <c r="D124" s="3"/>
      <c r="E124" s="3"/>
      <c r="F124" s="3"/>
      <c r="G124" s="2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.2" x14ac:dyDescent="0.25">
      <c r="A125" s="3"/>
      <c r="B125" s="3"/>
      <c r="C125" s="3"/>
      <c r="D125" s="3"/>
      <c r="E125" s="3"/>
      <c r="F125" s="3"/>
      <c r="G125" s="2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.2" x14ac:dyDescent="0.25">
      <c r="A126" s="3"/>
      <c r="B126" s="3"/>
      <c r="C126" s="3"/>
      <c r="D126" s="3"/>
      <c r="E126" s="3"/>
      <c r="F126" s="3"/>
      <c r="G126" s="2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.2" x14ac:dyDescent="0.25">
      <c r="A127" s="3"/>
      <c r="B127" s="3"/>
      <c r="C127" s="3"/>
      <c r="D127" s="3"/>
      <c r="E127" s="3"/>
      <c r="F127" s="3"/>
      <c r="G127" s="2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.2" x14ac:dyDescent="0.25">
      <c r="A128" s="3"/>
      <c r="B128" s="3"/>
      <c r="C128" s="3"/>
      <c r="D128" s="3"/>
      <c r="E128" s="3"/>
      <c r="F128" s="3"/>
      <c r="G128" s="2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.2" x14ac:dyDescent="0.25">
      <c r="A129" s="3"/>
      <c r="B129" s="3"/>
      <c r="C129" s="3"/>
      <c r="D129" s="3"/>
      <c r="E129" s="3"/>
      <c r="F129" s="3"/>
      <c r="G129" s="2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.2" x14ac:dyDescent="0.25">
      <c r="A130" s="3"/>
      <c r="B130" s="3"/>
      <c r="C130" s="3"/>
      <c r="D130" s="3"/>
      <c r="E130" s="3"/>
      <c r="F130" s="3"/>
      <c r="G130" s="2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.2" x14ac:dyDescent="0.25">
      <c r="A131" s="3"/>
      <c r="B131" s="3"/>
      <c r="C131" s="3"/>
      <c r="D131" s="3"/>
      <c r="E131" s="3"/>
      <c r="F131" s="3"/>
      <c r="G131" s="2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.2" x14ac:dyDescent="0.25">
      <c r="A132" s="3"/>
      <c r="B132" s="3"/>
      <c r="C132" s="3"/>
      <c r="D132" s="3"/>
      <c r="E132" s="3"/>
      <c r="F132" s="3"/>
      <c r="G132" s="2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.2" x14ac:dyDescent="0.25">
      <c r="A133" s="3"/>
      <c r="B133" s="3"/>
      <c r="C133" s="3"/>
      <c r="D133" s="3"/>
      <c r="E133" s="3"/>
      <c r="F133" s="3"/>
      <c r="G133" s="2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.2" x14ac:dyDescent="0.25">
      <c r="A134" s="3"/>
      <c r="B134" s="3"/>
      <c r="C134" s="3"/>
      <c r="D134" s="3"/>
      <c r="E134" s="3"/>
      <c r="F134" s="3"/>
      <c r="G134" s="2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.2" x14ac:dyDescent="0.25">
      <c r="A135" s="3"/>
      <c r="B135" s="3"/>
      <c r="C135" s="3"/>
      <c r="D135" s="3"/>
      <c r="E135" s="3"/>
      <c r="F135" s="3"/>
      <c r="G135" s="2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.2" x14ac:dyDescent="0.25">
      <c r="A136" s="3"/>
      <c r="B136" s="3"/>
      <c r="C136" s="3"/>
      <c r="D136" s="3"/>
      <c r="E136" s="3"/>
      <c r="F136" s="3"/>
      <c r="G136" s="2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.2" x14ac:dyDescent="0.25">
      <c r="A137" s="3"/>
      <c r="B137" s="3"/>
      <c r="C137" s="3"/>
      <c r="D137" s="3"/>
      <c r="E137" s="3"/>
      <c r="F137" s="3"/>
      <c r="G137" s="2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.2" x14ac:dyDescent="0.25">
      <c r="A138" s="3"/>
      <c r="B138" s="3"/>
      <c r="C138" s="3"/>
      <c r="D138" s="3"/>
      <c r="E138" s="3"/>
      <c r="F138" s="3"/>
      <c r="G138" s="2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.2" x14ac:dyDescent="0.25">
      <c r="A139" s="3"/>
      <c r="B139" s="3"/>
      <c r="C139" s="3"/>
      <c r="D139" s="3"/>
      <c r="E139" s="3"/>
      <c r="F139" s="3"/>
      <c r="G139" s="2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.2" x14ac:dyDescent="0.25">
      <c r="A140" s="3"/>
      <c r="B140" s="3"/>
      <c r="C140" s="3"/>
      <c r="D140" s="3"/>
      <c r="E140" s="3"/>
      <c r="F140" s="3"/>
      <c r="G140" s="2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.2" x14ac:dyDescent="0.25">
      <c r="A141" s="3"/>
      <c r="B141" s="3"/>
      <c r="C141" s="3"/>
      <c r="D141" s="3"/>
      <c r="E141" s="3"/>
      <c r="F141" s="3"/>
      <c r="G141" s="2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.2" x14ac:dyDescent="0.25">
      <c r="A142" s="3"/>
      <c r="B142" s="3"/>
      <c r="C142" s="3"/>
      <c r="D142" s="3"/>
      <c r="E142" s="3"/>
      <c r="F142" s="3"/>
      <c r="G142" s="2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.2" x14ac:dyDescent="0.25">
      <c r="A143" s="3"/>
      <c r="B143" s="3"/>
      <c r="C143" s="3"/>
      <c r="D143" s="3"/>
      <c r="E143" s="3"/>
      <c r="F143" s="3"/>
      <c r="G143" s="2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.2" x14ac:dyDescent="0.25">
      <c r="A144" s="3"/>
      <c r="B144" s="3"/>
      <c r="C144" s="3"/>
      <c r="D144" s="3"/>
      <c r="E144" s="3"/>
      <c r="F144" s="3"/>
      <c r="G144" s="2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.2" x14ac:dyDescent="0.25">
      <c r="A145" s="3"/>
      <c r="B145" s="3"/>
      <c r="C145" s="3"/>
      <c r="D145" s="3"/>
      <c r="E145" s="3"/>
      <c r="F145" s="3"/>
      <c r="G145" s="2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.2" x14ac:dyDescent="0.25">
      <c r="A146" s="3"/>
      <c r="B146" s="3"/>
      <c r="C146" s="3"/>
      <c r="D146" s="3"/>
      <c r="E146" s="3"/>
      <c r="F146" s="3"/>
      <c r="G146" s="2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.2" x14ac:dyDescent="0.25">
      <c r="A147" s="3"/>
      <c r="B147" s="3"/>
      <c r="C147" s="3"/>
      <c r="D147" s="3"/>
      <c r="E147" s="3"/>
      <c r="F147" s="3"/>
      <c r="G147" s="2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.2" x14ac:dyDescent="0.25">
      <c r="A148" s="3"/>
      <c r="B148" s="3"/>
      <c r="C148" s="3"/>
      <c r="D148" s="3"/>
      <c r="E148" s="3"/>
      <c r="F148" s="3"/>
      <c r="G148" s="2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.2" x14ac:dyDescent="0.25">
      <c r="A149" s="3"/>
      <c r="B149" s="3"/>
      <c r="C149" s="3"/>
      <c r="D149" s="3"/>
      <c r="E149" s="3"/>
      <c r="F149" s="3"/>
      <c r="G149" s="2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.2" x14ac:dyDescent="0.25">
      <c r="A150" s="3"/>
      <c r="B150" s="3"/>
      <c r="C150" s="3"/>
      <c r="D150" s="3"/>
      <c r="E150" s="3"/>
      <c r="F150" s="3"/>
      <c r="G150" s="2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.2" x14ac:dyDescent="0.25">
      <c r="A151" s="3"/>
      <c r="B151" s="3"/>
      <c r="C151" s="3"/>
      <c r="D151" s="3"/>
      <c r="E151" s="3"/>
      <c r="F151" s="3"/>
      <c r="G151" s="2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.2" x14ac:dyDescent="0.25">
      <c r="A152" s="3"/>
      <c r="B152" s="3"/>
      <c r="C152" s="3"/>
      <c r="D152" s="3"/>
      <c r="E152" s="3"/>
      <c r="F152" s="3"/>
      <c r="G152" s="2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.2" x14ac:dyDescent="0.25">
      <c r="A153" s="3"/>
      <c r="B153" s="3"/>
      <c r="C153" s="3"/>
      <c r="D153" s="3"/>
      <c r="E153" s="3"/>
      <c r="F153" s="3"/>
      <c r="G153" s="2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.2" x14ac:dyDescent="0.25">
      <c r="A154" s="3"/>
      <c r="B154" s="3"/>
      <c r="C154" s="3"/>
      <c r="D154" s="3"/>
      <c r="E154" s="3"/>
      <c r="F154" s="3"/>
      <c r="G154" s="2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.2" x14ac:dyDescent="0.25">
      <c r="A155" s="3"/>
      <c r="B155" s="3"/>
      <c r="C155" s="3"/>
      <c r="D155" s="3"/>
      <c r="E155" s="3"/>
      <c r="F155" s="3"/>
      <c r="G155" s="2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.2" x14ac:dyDescent="0.25">
      <c r="A156" s="3"/>
      <c r="B156" s="3"/>
      <c r="C156" s="3"/>
      <c r="D156" s="3"/>
      <c r="E156" s="3"/>
      <c r="F156" s="3"/>
      <c r="G156" s="2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.2" x14ac:dyDescent="0.25">
      <c r="A157" s="3"/>
      <c r="B157" s="3"/>
      <c r="C157" s="3"/>
      <c r="D157" s="3"/>
      <c r="E157" s="3"/>
      <c r="F157" s="3"/>
      <c r="G157" s="2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.2" x14ac:dyDescent="0.25">
      <c r="A158" s="3"/>
      <c r="B158" s="3"/>
      <c r="C158" s="3"/>
      <c r="D158" s="3"/>
      <c r="E158" s="3"/>
      <c r="F158" s="3"/>
      <c r="G158" s="2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.2" x14ac:dyDescent="0.25">
      <c r="A159" s="3"/>
      <c r="B159" s="3"/>
      <c r="C159" s="3"/>
      <c r="D159" s="3"/>
      <c r="E159" s="3"/>
      <c r="F159" s="3"/>
      <c r="G159" s="2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.2" x14ac:dyDescent="0.25">
      <c r="A160" s="3"/>
      <c r="B160" s="3"/>
      <c r="C160" s="3"/>
      <c r="D160" s="3"/>
      <c r="E160" s="3"/>
      <c r="F160" s="3"/>
      <c r="G160" s="2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.2" x14ac:dyDescent="0.25">
      <c r="A161" s="3"/>
      <c r="B161" s="3"/>
      <c r="C161" s="3"/>
      <c r="D161" s="3"/>
      <c r="E161" s="3"/>
      <c r="F161" s="3"/>
      <c r="G161" s="2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.2" x14ac:dyDescent="0.25">
      <c r="A162" s="3"/>
      <c r="B162" s="3"/>
      <c r="C162" s="3"/>
      <c r="D162" s="3"/>
      <c r="E162" s="3"/>
      <c r="F162" s="3"/>
      <c r="G162" s="2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.2" x14ac:dyDescent="0.25">
      <c r="A163" s="3"/>
      <c r="B163" s="3"/>
      <c r="C163" s="3"/>
      <c r="D163" s="3"/>
      <c r="E163" s="3"/>
      <c r="F163" s="3"/>
      <c r="G163" s="2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.2" x14ac:dyDescent="0.25">
      <c r="A164" s="3"/>
      <c r="B164" s="3"/>
      <c r="C164" s="3"/>
      <c r="D164" s="3"/>
      <c r="E164" s="3"/>
      <c r="F164" s="3"/>
      <c r="G164" s="2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.2" x14ac:dyDescent="0.25">
      <c r="A165" s="3"/>
      <c r="B165" s="3"/>
      <c r="C165" s="3"/>
      <c r="D165" s="3"/>
      <c r="E165" s="3"/>
      <c r="F165" s="3"/>
      <c r="G165" s="2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.2" x14ac:dyDescent="0.25">
      <c r="A166" s="3"/>
      <c r="B166" s="3"/>
      <c r="C166" s="3"/>
      <c r="D166" s="3"/>
      <c r="E166" s="3"/>
      <c r="F166" s="3"/>
      <c r="G166" s="2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.2" x14ac:dyDescent="0.25">
      <c r="A167" s="3"/>
      <c r="B167" s="3"/>
      <c r="C167" s="3"/>
      <c r="D167" s="3"/>
      <c r="E167" s="3"/>
      <c r="F167" s="3"/>
      <c r="G167" s="2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.2" x14ac:dyDescent="0.25">
      <c r="A168" s="3"/>
      <c r="B168" s="3"/>
      <c r="C168" s="3"/>
      <c r="D168" s="3"/>
      <c r="E168" s="3"/>
      <c r="F168" s="3"/>
      <c r="G168" s="2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.2" x14ac:dyDescent="0.25">
      <c r="A169" s="3"/>
      <c r="B169" s="3"/>
      <c r="C169" s="3"/>
      <c r="D169" s="3"/>
      <c r="E169" s="3"/>
      <c r="F169" s="3"/>
      <c r="G169" s="2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.2" x14ac:dyDescent="0.25">
      <c r="A170" s="3"/>
      <c r="B170" s="3"/>
      <c r="C170" s="3"/>
      <c r="D170" s="3"/>
      <c r="E170" s="3"/>
      <c r="F170" s="3"/>
      <c r="G170" s="2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.2" x14ac:dyDescent="0.25">
      <c r="A171" s="3"/>
      <c r="B171" s="3"/>
      <c r="C171" s="3"/>
      <c r="D171" s="3"/>
      <c r="E171" s="3"/>
      <c r="F171" s="3"/>
      <c r="G171" s="2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.2" x14ac:dyDescent="0.25">
      <c r="A172" s="3"/>
      <c r="B172" s="3"/>
      <c r="C172" s="3"/>
      <c r="D172" s="3"/>
      <c r="E172" s="3"/>
      <c r="F172" s="3"/>
      <c r="G172" s="2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.2" x14ac:dyDescent="0.25">
      <c r="A173" s="3"/>
      <c r="B173" s="3"/>
      <c r="C173" s="3"/>
      <c r="D173" s="3"/>
      <c r="E173" s="3"/>
      <c r="F173" s="3"/>
      <c r="G173" s="2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.2" x14ac:dyDescent="0.25">
      <c r="A174" s="3"/>
      <c r="B174" s="3"/>
      <c r="C174" s="3"/>
      <c r="D174" s="3"/>
      <c r="E174" s="3"/>
      <c r="F174" s="3"/>
      <c r="G174" s="2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.2" x14ac:dyDescent="0.25">
      <c r="A175" s="3"/>
      <c r="B175" s="3"/>
      <c r="C175" s="3"/>
      <c r="D175" s="3"/>
      <c r="E175" s="3"/>
      <c r="F175" s="3"/>
      <c r="G175" s="2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.2" x14ac:dyDescent="0.25">
      <c r="A176" s="3"/>
      <c r="B176" s="3"/>
      <c r="C176" s="3"/>
      <c r="D176" s="3"/>
      <c r="E176" s="3"/>
      <c r="F176" s="3"/>
      <c r="G176" s="2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.2" x14ac:dyDescent="0.25">
      <c r="A177" s="3"/>
      <c r="B177" s="3"/>
      <c r="C177" s="3"/>
      <c r="D177" s="3"/>
      <c r="E177" s="3"/>
      <c r="F177" s="3"/>
      <c r="G177" s="2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.2" x14ac:dyDescent="0.25">
      <c r="A178" s="3"/>
      <c r="B178" s="3"/>
      <c r="C178" s="3"/>
      <c r="D178" s="3"/>
      <c r="E178" s="3"/>
      <c r="F178" s="3"/>
      <c r="G178" s="2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.2" x14ac:dyDescent="0.25">
      <c r="A179" s="3"/>
      <c r="B179" s="3"/>
      <c r="C179" s="3"/>
      <c r="D179" s="3"/>
      <c r="E179" s="3"/>
      <c r="F179" s="3"/>
      <c r="G179" s="2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.2" x14ac:dyDescent="0.25">
      <c r="A180" s="3"/>
      <c r="B180" s="3"/>
      <c r="C180" s="3"/>
      <c r="D180" s="3"/>
      <c r="E180" s="3"/>
      <c r="F180" s="3"/>
      <c r="G180" s="2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.2" x14ac:dyDescent="0.25">
      <c r="A181" s="3"/>
      <c r="B181" s="3"/>
      <c r="C181" s="3"/>
      <c r="D181" s="3"/>
      <c r="E181" s="3"/>
      <c r="F181" s="3"/>
      <c r="G181" s="2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.2" x14ac:dyDescent="0.25">
      <c r="A182" s="3"/>
      <c r="B182" s="3"/>
      <c r="C182" s="3"/>
      <c r="D182" s="3"/>
      <c r="E182" s="3"/>
      <c r="F182" s="3"/>
      <c r="G182" s="2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.2" x14ac:dyDescent="0.25">
      <c r="A183" s="3"/>
      <c r="B183" s="3"/>
      <c r="C183" s="3"/>
      <c r="D183" s="3"/>
      <c r="E183" s="3"/>
      <c r="F183" s="3"/>
      <c r="G183" s="2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.2" x14ac:dyDescent="0.25">
      <c r="A184" s="3"/>
      <c r="B184" s="3"/>
      <c r="C184" s="3"/>
      <c r="D184" s="3"/>
      <c r="E184" s="3"/>
      <c r="F184" s="3"/>
      <c r="G184" s="2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.2" x14ac:dyDescent="0.25">
      <c r="A185" s="3"/>
      <c r="B185" s="3"/>
      <c r="C185" s="3"/>
      <c r="D185" s="3"/>
      <c r="E185" s="3"/>
      <c r="F185" s="3"/>
      <c r="G185" s="2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.2" x14ac:dyDescent="0.25">
      <c r="A186" s="3"/>
      <c r="B186" s="3"/>
      <c r="C186" s="3"/>
      <c r="D186" s="3"/>
      <c r="E186" s="3"/>
      <c r="F186" s="3"/>
      <c r="G186" s="2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.2" x14ac:dyDescent="0.25">
      <c r="A187" s="3"/>
      <c r="B187" s="3"/>
      <c r="C187" s="3"/>
      <c r="D187" s="3"/>
      <c r="E187" s="3"/>
      <c r="F187" s="3"/>
      <c r="G187" s="2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.2" x14ac:dyDescent="0.25">
      <c r="A188" s="3"/>
      <c r="B188" s="3"/>
      <c r="C188" s="3"/>
      <c r="D188" s="3"/>
      <c r="E188" s="3"/>
      <c r="F188" s="3"/>
      <c r="G188" s="2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.2" x14ac:dyDescent="0.25">
      <c r="A189" s="3"/>
      <c r="B189" s="3"/>
      <c r="C189" s="3"/>
      <c r="D189" s="3"/>
      <c r="E189" s="3"/>
      <c r="F189" s="3"/>
      <c r="G189" s="2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.2" x14ac:dyDescent="0.25">
      <c r="A190" s="3"/>
      <c r="B190" s="3"/>
      <c r="C190" s="3"/>
      <c r="D190" s="3"/>
      <c r="E190" s="3"/>
      <c r="F190" s="3"/>
      <c r="G190" s="2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.2" x14ac:dyDescent="0.25">
      <c r="A191" s="3"/>
      <c r="B191" s="3"/>
      <c r="C191" s="3"/>
      <c r="D191" s="3"/>
      <c r="E191" s="3"/>
      <c r="F191" s="3"/>
      <c r="G191" s="2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.2" x14ac:dyDescent="0.25">
      <c r="A192" s="3"/>
      <c r="B192" s="3"/>
      <c r="C192" s="3"/>
      <c r="D192" s="3"/>
      <c r="E192" s="3"/>
      <c r="F192" s="3"/>
      <c r="G192" s="2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.2" x14ac:dyDescent="0.25">
      <c r="A193" s="3"/>
      <c r="B193" s="3"/>
      <c r="C193" s="3"/>
      <c r="D193" s="3"/>
      <c r="E193" s="3"/>
      <c r="F193" s="3"/>
      <c r="G193" s="2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.2" x14ac:dyDescent="0.25">
      <c r="A194" s="3"/>
      <c r="B194" s="3"/>
      <c r="C194" s="3"/>
      <c r="D194" s="3"/>
      <c r="E194" s="3"/>
      <c r="F194" s="3"/>
      <c r="G194" s="2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.2" x14ac:dyDescent="0.25">
      <c r="A195" s="3"/>
      <c r="B195" s="3"/>
      <c r="C195" s="3"/>
      <c r="D195" s="3"/>
      <c r="E195" s="3"/>
      <c r="F195" s="3"/>
      <c r="G195" s="2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.2" x14ac:dyDescent="0.25">
      <c r="A196" s="3"/>
      <c r="B196" s="3"/>
      <c r="C196" s="3"/>
      <c r="D196" s="3"/>
      <c r="E196" s="3"/>
      <c r="F196" s="3"/>
      <c r="G196" s="2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.2" x14ac:dyDescent="0.25">
      <c r="A197" s="3"/>
      <c r="B197" s="3"/>
      <c r="C197" s="3"/>
      <c r="D197" s="3"/>
      <c r="E197" s="3"/>
      <c r="F197" s="3"/>
      <c r="G197" s="2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.2" x14ac:dyDescent="0.25">
      <c r="A198" s="3"/>
      <c r="B198" s="3"/>
      <c r="C198" s="3"/>
      <c r="D198" s="3"/>
      <c r="E198" s="3"/>
      <c r="F198" s="3"/>
      <c r="G198" s="2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.2" x14ac:dyDescent="0.25">
      <c r="A199" s="3"/>
      <c r="B199" s="3"/>
      <c r="C199" s="3"/>
      <c r="D199" s="3"/>
      <c r="E199" s="3"/>
      <c r="F199" s="3"/>
      <c r="G199" s="2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.2" x14ac:dyDescent="0.25">
      <c r="A200" s="3"/>
      <c r="B200" s="3"/>
      <c r="C200" s="3"/>
      <c r="D200" s="3"/>
      <c r="E200" s="3"/>
      <c r="F200" s="3"/>
      <c r="G200" s="2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.2" x14ac:dyDescent="0.25">
      <c r="A201" s="3"/>
      <c r="B201" s="3"/>
      <c r="C201" s="3"/>
      <c r="D201" s="3"/>
      <c r="E201" s="3"/>
      <c r="F201" s="3"/>
      <c r="G201" s="2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.2" x14ac:dyDescent="0.25">
      <c r="A202" s="3"/>
      <c r="B202" s="3"/>
      <c r="C202" s="3"/>
      <c r="D202" s="3"/>
      <c r="E202" s="3"/>
      <c r="F202" s="3"/>
      <c r="G202" s="2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.2" x14ac:dyDescent="0.25">
      <c r="A203" s="3"/>
      <c r="B203" s="3"/>
      <c r="C203" s="3"/>
      <c r="D203" s="3"/>
      <c r="E203" s="3"/>
      <c r="F203" s="3"/>
      <c r="G203" s="2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.2" x14ac:dyDescent="0.25">
      <c r="A204" s="3"/>
      <c r="B204" s="3"/>
      <c r="C204" s="3"/>
      <c r="D204" s="3"/>
      <c r="E204" s="3"/>
      <c r="F204" s="3"/>
      <c r="G204" s="2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.2" x14ac:dyDescent="0.25">
      <c r="A205" s="3"/>
      <c r="B205" s="3"/>
      <c r="C205" s="3"/>
      <c r="D205" s="3"/>
      <c r="E205" s="3"/>
      <c r="F205" s="3"/>
      <c r="G205" s="2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.2" x14ac:dyDescent="0.25">
      <c r="A206" s="3"/>
      <c r="B206" s="3"/>
      <c r="C206" s="3"/>
      <c r="D206" s="3"/>
      <c r="E206" s="3"/>
      <c r="F206" s="3"/>
      <c r="G206" s="2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.2" x14ac:dyDescent="0.25">
      <c r="A207" s="3"/>
      <c r="B207" s="3"/>
      <c r="C207" s="3"/>
      <c r="D207" s="3"/>
      <c r="E207" s="3"/>
      <c r="F207" s="3"/>
      <c r="G207" s="2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.2" x14ac:dyDescent="0.25">
      <c r="A208" s="3"/>
      <c r="B208" s="3"/>
      <c r="C208" s="3"/>
      <c r="D208" s="3"/>
      <c r="E208" s="3"/>
      <c r="F208" s="3"/>
      <c r="G208" s="2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.2" x14ac:dyDescent="0.25">
      <c r="A209" s="3"/>
      <c r="B209" s="3"/>
      <c r="C209" s="3"/>
      <c r="D209" s="3"/>
      <c r="E209" s="3"/>
      <c r="F209" s="3"/>
      <c r="G209" s="2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.2" x14ac:dyDescent="0.25">
      <c r="A210" s="3"/>
      <c r="B210" s="3"/>
      <c r="C210" s="3"/>
      <c r="D210" s="3"/>
      <c r="E210" s="3"/>
      <c r="F210" s="3"/>
      <c r="G210" s="2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.2" x14ac:dyDescent="0.25">
      <c r="A211" s="3"/>
      <c r="B211" s="3"/>
      <c r="C211" s="3"/>
      <c r="D211" s="3"/>
      <c r="E211" s="3"/>
      <c r="F211" s="3"/>
      <c r="G211" s="2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.2" x14ac:dyDescent="0.25">
      <c r="A212" s="3"/>
      <c r="B212" s="3"/>
      <c r="C212" s="3"/>
      <c r="D212" s="3"/>
      <c r="E212" s="3"/>
      <c r="F212" s="3"/>
      <c r="G212" s="2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.2" x14ac:dyDescent="0.25">
      <c r="A213" s="3"/>
      <c r="B213" s="3"/>
      <c r="C213" s="3"/>
      <c r="D213" s="3"/>
      <c r="E213" s="3"/>
      <c r="F213" s="3"/>
      <c r="G213" s="2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.2" x14ac:dyDescent="0.25">
      <c r="A214" s="3"/>
      <c r="B214" s="3"/>
      <c r="C214" s="3"/>
      <c r="D214" s="3"/>
      <c r="E214" s="3"/>
      <c r="F214" s="3"/>
      <c r="G214" s="2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.2" x14ac:dyDescent="0.25">
      <c r="A215" s="3"/>
      <c r="B215" s="3"/>
      <c r="C215" s="3"/>
      <c r="D215" s="3"/>
      <c r="E215" s="3"/>
      <c r="F215" s="3"/>
      <c r="G215" s="2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.2" x14ac:dyDescent="0.25">
      <c r="A216" s="3"/>
      <c r="B216" s="3"/>
      <c r="C216" s="3"/>
      <c r="D216" s="3"/>
      <c r="E216" s="3"/>
      <c r="F216" s="3"/>
      <c r="G216" s="2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.2" x14ac:dyDescent="0.25">
      <c r="A217" s="3"/>
      <c r="B217" s="3"/>
      <c r="C217" s="3"/>
      <c r="D217" s="3"/>
      <c r="E217" s="3"/>
      <c r="F217" s="3"/>
      <c r="G217" s="2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.2" x14ac:dyDescent="0.25">
      <c r="A218" s="3"/>
      <c r="B218" s="3"/>
      <c r="C218" s="3"/>
      <c r="D218" s="3"/>
      <c r="E218" s="3"/>
      <c r="F218" s="3"/>
      <c r="G218" s="2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.2" x14ac:dyDescent="0.25">
      <c r="A219" s="3"/>
      <c r="B219" s="3"/>
      <c r="C219" s="3"/>
      <c r="D219" s="3"/>
      <c r="E219" s="3"/>
      <c r="F219" s="3"/>
      <c r="G219" s="2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.2" x14ac:dyDescent="0.25">
      <c r="A220" s="3"/>
      <c r="B220" s="3"/>
      <c r="C220" s="3"/>
      <c r="D220" s="3"/>
      <c r="E220" s="3"/>
      <c r="F220" s="3"/>
      <c r="G220" s="2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.2" x14ac:dyDescent="0.25">
      <c r="A221" s="3"/>
      <c r="B221" s="3"/>
      <c r="C221" s="3"/>
      <c r="D221" s="3"/>
      <c r="E221" s="3"/>
      <c r="F221" s="3"/>
      <c r="G221" s="2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.2" x14ac:dyDescent="0.25">
      <c r="A222" s="3"/>
      <c r="B222" s="3"/>
      <c r="C222" s="3"/>
      <c r="D222" s="3"/>
      <c r="E222" s="3"/>
      <c r="F222" s="3"/>
      <c r="G222" s="2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.2" x14ac:dyDescent="0.25">
      <c r="A223" s="3"/>
      <c r="B223" s="3"/>
      <c r="C223" s="3"/>
      <c r="D223" s="3"/>
      <c r="E223" s="3"/>
      <c r="F223" s="3"/>
      <c r="G223" s="2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.2" x14ac:dyDescent="0.25">
      <c r="A224" s="3"/>
      <c r="B224" s="3"/>
      <c r="C224" s="3"/>
      <c r="D224" s="3"/>
      <c r="E224" s="3"/>
      <c r="F224" s="3"/>
      <c r="G224" s="2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.2" x14ac:dyDescent="0.25">
      <c r="A225" s="3"/>
      <c r="B225" s="3"/>
      <c r="C225" s="3"/>
      <c r="D225" s="3"/>
      <c r="E225" s="3"/>
      <c r="F225" s="3"/>
      <c r="G225" s="2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.2" x14ac:dyDescent="0.25">
      <c r="A226" s="3"/>
      <c r="B226" s="3"/>
      <c r="C226" s="3"/>
      <c r="D226" s="3"/>
      <c r="E226" s="3"/>
      <c r="F226" s="3"/>
      <c r="G226" s="2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.2" x14ac:dyDescent="0.25">
      <c r="A227" s="3"/>
      <c r="B227" s="3"/>
      <c r="C227" s="3"/>
      <c r="D227" s="3"/>
      <c r="E227" s="3"/>
      <c r="F227" s="3"/>
      <c r="G227" s="2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.2" x14ac:dyDescent="0.25">
      <c r="A228" s="3"/>
      <c r="B228" s="3"/>
      <c r="C228" s="3"/>
      <c r="D228" s="3"/>
      <c r="E228" s="3"/>
      <c r="F228" s="3"/>
      <c r="G228" s="2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.2" x14ac:dyDescent="0.25">
      <c r="A229" s="3"/>
      <c r="B229" s="3"/>
      <c r="C229" s="3"/>
      <c r="D229" s="3"/>
      <c r="E229" s="3"/>
      <c r="F229" s="3"/>
      <c r="G229" s="2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.2" x14ac:dyDescent="0.25">
      <c r="A230" s="3"/>
      <c r="B230" s="3"/>
      <c r="C230" s="3"/>
      <c r="D230" s="3"/>
      <c r="E230" s="3"/>
      <c r="F230" s="3"/>
      <c r="G230" s="2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.2" x14ac:dyDescent="0.25">
      <c r="A231" s="3"/>
      <c r="B231" s="3"/>
      <c r="C231" s="3"/>
      <c r="D231" s="3"/>
      <c r="E231" s="3"/>
      <c r="F231" s="3"/>
      <c r="G231" s="2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.2" x14ac:dyDescent="0.25">
      <c r="A232" s="3"/>
      <c r="B232" s="3"/>
      <c r="C232" s="3"/>
      <c r="D232" s="3"/>
      <c r="E232" s="3"/>
      <c r="F232" s="3"/>
      <c r="G232" s="2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.2" x14ac:dyDescent="0.25">
      <c r="A233" s="3"/>
      <c r="B233" s="3"/>
      <c r="C233" s="3"/>
      <c r="D233" s="3"/>
      <c r="E233" s="3"/>
      <c r="F233" s="3"/>
      <c r="G233" s="2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.2" x14ac:dyDescent="0.25">
      <c r="A234" s="3"/>
      <c r="B234" s="3"/>
      <c r="C234" s="3"/>
      <c r="D234" s="3"/>
      <c r="E234" s="3"/>
      <c r="F234" s="3"/>
      <c r="G234" s="2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.2" x14ac:dyDescent="0.25">
      <c r="A235" s="3"/>
      <c r="B235" s="3"/>
      <c r="C235" s="3"/>
      <c r="D235" s="3"/>
      <c r="E235" s="3"/>
      <c r="F235" s="3"/>
      <c r="G235" s="2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.2" x14ac:dyDescent="0.25">
      <c r="A236" s="3"/>
      <c r="B236" s="3"/>
      <c r="C236" s="3"/>
      <c r="D236" s="3"/>
      <c r="E236" s="3"/>
      <c r="F236" s="3"/>
      <c r="G236" s="2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.2" x14ac:dyDescent="0.25">
      <c r="A237" s="3"/>
      <c r="B237" s="3"/>
      <c r="C237" s="3"/>
      <c r="D237" s="3"/>
      <c r="E237" s="3"/>
      <c r="F237" s="3"/>
      <c r="G237" s="2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.2" x14ac:dyDescent="0.25">
      <c r="A238" s="3"/>
      <c r="B238" s="3"/>
      <c r="C238" s="3"/>
      <c r="D238" s="3"/>
      <c r="E238" s="3"/>
      <c r="F238" s="3"/>
      <c r="G238" s="2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.2" x14ac:dyDescent="0.25">
      <c r="A239" s="3"/>
      <c r="B239" s="3"/>
      <c r="C239" s="3"/>
      <c r="D239" s="3"/>
      <c r="E239" s="3"/>
      <c r="F239" s="3"/>
      <c r="G239" s="2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.2" x14ac:dyDescent="0.25">
      <c r="A240" s="3"/>
      <c r="B240" s="3"/>
      <c r="C240" s="3"/>
      <c r="D240" s="3"/>
      <c r="E240" s="3"/>
      <c r="F240" s="3"/>
      <c r="G240" s="2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.2" x14ac:dyDescent="0.25">
      <c r="A241" s="3"/>
      <c r="B241" s="3"/>
      <c r="C241" s="3"/>
      <c r="D241" s="3"/>
      <c r="E241" s="3"/>
      <c r="F241" s="3"/>
      <c r="G241" s="2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.2" x14ac:dyDescent="0.25">
      <c r="A242" s="3"/>
      <c r="B242" s="3"/>
      <c r="C242" s="3"/>
      <c r="D242" s="3"/>
      <c r="E242" s="3"/>
      <c r="F242" s="3"/>
      <c r="G242" s="2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.2" x14ac:dyDescent="0.25">
      <c r="A243" s="3"/>
      <c r="B243" s="3"/>
      <c r="C243" s="3"/>
      <c r="D243" s="3"/>
      <c r="E243" s="3"/>
      <c r="F243" s="3"/>
      <c r="G243" s="2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.2" x14ac:dyDescent="0.25">
      <c r="A244" s="3"/>
      <c r="B244" s="3"/>
      <c r="C244" s="3"/>
      <c r="D244" s="3"/>
      <c r="E244" s="3"/>
      <c r="F244" s="3"/>
      <c r="G244" s="2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.2" x14ac:dyDescent="0.25">
      <c r="A245" s="3"/>
      <c r="B245" s="3"/>
      <c r="C245" s="3"/>
      <c r="D245" s="3"/>
      <c r="E245" s="3"/>
      <c r="F245" s="3"/>
      <c r="G245" s="2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.2" x14ac:dyDescent="0.25">
      <c r="A246" s="3"/>
      <c r="B246" s="3"/>
      <c r="C246" s="3"/>
      <c r="D246" s="3"/>
      <c r="E246" s="3"/>
      <c r="F246" s="3"/>
      <c r="G246" s="2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.2" x14ac:dyDescent="0.25">
      <c r="A247" s="3"/>
      <c r="B247" s="3"/>
      <c r="C247" s="3"/>
      <c r="D247" s="3"/>
      <c r="E247" s="3"/>
      <c r="F247" s="3"/>
      <c r="G247" s="2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.2" x14ac:dyDescent="0.25">
      <c r="A248" s="3"/>
      <c r="B248" s="3"/>
      <c r="C248" s="3"/>
      <c r="D248" s="3"/>
      <c r="E248" s="3"/>
      <c r="F248" s="3"/>
      <c r="G248" s="2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.2" x14ac:dyDescent="0.25">
      <c r="A249" s="3"/>
      <c r="B249" s="3"/>
      <c r="C249" s="3"/>
      <c r="D249" s="3"/>
      <c r="E249" s="3"/>
      <c r="F249" s="3"/>
      <c r="G249" s="2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.2" x14ac:dyDescent="0.25">
      <c r="A250" s="3"/>
      <c r="B250" s="3"/>
      <c r="C250" s="3"/>
      <c r="D250" s="3"/>
      <c r="E250" s="3"/>
      <c r="F250" s="3"/>
      <c r="G250" s="2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.2" x14ac:dyDescent="0.25">
      <c r="A251" s="3"/>
      <c r="B251" s="3"/>
      <c r="C251" s="3"/>
      <c r="D251" s="3"/>
      <c r="E251" s="3"/>
      <c r="F251" s="3"/>
      <c r="G251" s="2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.2" x14ac:dyDescent="0.25">
      <c r="A252" s="3"/>
      <c r="B252" s="3"/>
      <c r="C252" s="3"/>
      <c r="D252" s="3"/>
      <c r="E252" s="3"/>
      <c r="F252" s="3"/>
      <c r="G252" s="2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.2" x14ac:dyDescent="0.25">
      <c r="A253" s="3"/>
      <c r="B253" s="3"/>
      <c r="C253" s="3"/>
      <c r="D253" s="3"/>
      <c r="E253" s="3"/>
      <c r="F253" s="3"/>
      <c r="G253" s="2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.2" x14ac:dyDescent="0.25">
      <c r="A254" s="3"/>
      <c r="B254" s="3"/>
      <c r="C254" s="3"/>
      <c r="D254" s="3"/>
      <c r="E254" s="3"/>
      <c r="F254" s="3"/>
      <c r="G254" s="2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.2" x14ac:dyDescent="0.25">
      <c r="A255" s="3"/>
      <c r="B255" s="3"/>
      <c r="C255" s="3"/>
      <c r="D255" s="3"/>
      <c r="E255" s="3"/>
      <c r="F255" s="3"/>
      <c r="G255" s="2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.2" x14ac:dyDescent="0.25">
      <c r="A256" s="3"/>
      <c r="B256" s="3"/>
      <c r="C256" s="3"/>
      <c r="D256" s="3"/>
      <c r="E256" s="3"/>
      <c r="F256" s="3"/>
      <c r="G256" s="2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.2" x14ac:dyDescent="0.25">
      <c r="A257" s="3"/>
      <c r="B257" s="3"/>
      <c r="C257" s="3"/>
      <c r="D257" s="3"/>
      <c r="E257" s="3"/>
      <c r="F257" s="3"/>
      <c r="G257" s="2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.2" x14ac:dyDescent="0.25">
      <c r="A258" s="3"/>
      <c r="B258" s="3"/>
      <c r="C258" s="3"/>
      <c r="D258" s="3"/>
      <c r="E258" s="3"/>
      <c r="F258" s="3"/>
      <c r="G258" s="2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.2" x14ac:dyDescent="0.25">
      <c r="A259" s="3"/>
      <c r="B259" s="3"/>
      <c r="C259" s="3"/>
      <c r="D259" s="3"/>
      <c r="E259" s="3"/>
      <c r="F259" s="3"/>
      <c r="G259" s="2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.2" x14ac:dyDescent="0.25">
      <c r="A260" s="3"/>
      <c r="B260" s="3"/>
      <c r="C260" s="3"/>
      <c r="D260" s="3"/>
      <c r="E260" s="3"/>
      <c r="F260" s="3"/>
      <c r="G260" s="2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.2" x14ac:dyDescent="0.25">
      <c r="A261" s="3"/>
      <c r="B261" s="3"/>
      <c r="C261" s="3"/>
      <c r="D261" s="3"/>
      <c r="E261" s="3"/>
      <c r="F261" s="3"/>
      <c r="G261" s="2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.2" x14ac:dyDescent="0.25">
      <c r="A262" s="3"/>
      <c r="B262" s="3"/>
      <c r="C262" s="3"/>
      <c r="D262" s="3"/>
      <c r="E262" s="3"/>
      <c r="F262" s="3"/>
      <c r="G262" s="2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.2" x14ac:dyDescent="0.25">
      <c r="A263" s="3"/>
      <c r="B263" s="3"/>
      <c r="C263" s="3"/>
      <c r="D263" s="3"/>
      <c r="E263" s="3"/>
      <c r="F263" s="3"/>
      <c r="G263" s="2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.2" x14ac:dyDescent="0.25">
      <c r="A264" s="3"/>
      <c r="B264" s="3"/>
      <c r="C264" s="3"/>
      <c r="D264" s="3"/>
      <c r="E264" s="3"/>
      <c r="F264" s="3"/>
      <c r="G264" s="2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.2" x14ac:dyDescent="0.25">
      <c r="A265" s="3"/>
      <c r="B265" s="3"/>
      <c r="C265" s="3"/>
      <c r="D265" s="3"/>
      <c r="E265" s="3"/>
      <c r="F265" s="3"/>
      <c r="G265" s="2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.2" x14ac:dyDescent="0.25">
      <c r="A266" s="3"/>
      <c r="B266" s="3"/>
      <c r="C266" s="3"/>
      <c r="D266" s="3"/>
      <c r="E266" s="3"/>
      <c r="F266" s="3"/>
      <c r="G266" s="2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.2" x14ac:dyDescent="0.25">
      <c r="A267" s="3"/>
      <c r="B267" s="3"/>
      <c r="C267" s="3"/>
      <c r="D267" s="3"/>
      <c r="E267" s="3"/>
      <c r="F267" s="3"/>
      <c r="G267" s="2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.2" x14ac:dyDescent="0.25">
      <c r="A268" s="3"/>
      <c r="B268" s="3"/>
      <c r="C268" s="3"/>
      <c r="D268" s="3"/>
      <c r="E268" s="3"/>
      <c r="F268" s="3"/>
      <c r="G268" s="2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.2" x14ac:dyDescent="0.25">
      <c r="A269" s="3"/>
      <c r="B269" s="3"/>
      <c r="C269" s="3"/>
      <c r="D269" s="3"/>
      <c r="E269" s="3"/>
      <c r="F269" s="3"/>
      <c r="G269" s="2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.2" x14ac:dyDescent="0.25">
      <c r="A270" s="3"/>
      <c r="B270" s="3"/>
      <c r="C270" s="3"/>
      <c r="D270" s="3"/>
      <c r="E270" s="3"/>
      <c r="F270" s="3"/>
      <c r="G270" s="2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.2" x14ac:dyDescent="0.25">
      <c r="A271" s="3"/>
      <c r="B271" s="3"/>
      <c r="C271" s="3"/>
      <c r="D271" s="3"/>
      <c r="E271" s="3"/>
      <c r="F271" s="3"/>
      <c r="G271" s="2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.2" x14ac:dyDescent="0.25">
      <c r="A272" s="3"/>
      <c r="B272" s="3"/>
      <c r="C272" s="3"/>
      <c r="D272" s="3"/>
      <c r="E272" s="3"/>
      <c r="F272" s="3"/>
      <c r="G272" s="2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.2" x14ac:dyDescent="0.25">
      <c r="A273" s="3"/>
      <c r="B273" s="3"/>
      <c r="C273" s="3"/>
      <c r="D273" s="3"/>
      <c r="E273" s="3"/>
      <c r="F273" s="3"/>
      <c r="G273" s="2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.2" x14ac:dyDescent="0.25">
      <c r="A274" s="3"/>
      <c r="B274" s="3"/>
      <c r="C274" s="3"/>
      <c r="D274" s="3"/>
      <c r="E274" s="3"/>
      <c r="F274" s="3"/>
      <c r="G274" s="2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.2" x14ac:dyDescent="0.25">
      <c r="A275" s="3"/>
      <c r="B275" s="3"/>
      <c r="C275" s="3"/>
      <c r="D275" s="3"/>
      <c r="E275" s="3"/>
      <c r="F275" s="3"/>
      <c r="G275" s="2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.2" x14ac:dyDescent="0.25">
      <c r="A276" s="3"/>
      <c r="B276" s="3"/>
      <c r="C276" s="3"/>
      <c r="D276" s="3"/>
      <c r="E276" s="3"/>
      <c r="F276" s="3"/>
      <c r="G276" s="2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.2" x14ac:dyDescent="0.25">
      <c r="A277" s="3"/>
      <c r="B277" s="3"/>
      <c r="C277" s="3"/>
      <c r="D277" s="3"/>
      <c r="E277" s="3"/>
      <c r="F277" s="3"/>
      <c r="G277" s="2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.2" x14ac:dyDescent="0.25">
      <c r="A278" s="3"/>
      <c r="B278" s="3"/>
      <c r="C278" s="3"/>
      <c r="D278" s="3"/>
      <c r="E278" s="3"/>
      <c r="F278" s="3"/>
      <c r="G278" s="2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.2" x14ac:dyDescent="0.25">
      <c r="A279" s="3"/>
      <c r="B279" s="3"/>
      <c r="C279" s="3"/>
      <c r="D279" s="3"/>
      <c r="E279" s="3"/>
      <c r="F279" s="3"/>
      <c r="G279" s="2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.2" x14ac:dyDescent="0.25">
      <c r="A280" s="3"/>
      <c r="B280" s="3"/>
      <c r="C280" s="3"/>
      <c r="D280" s="3"/>
      <c r="E280" s="3"/>
      <c r="F280" s="3"/>
      <c r="G280" s="2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.2" x14ac:dyDescent="0.25">
      <c r="A281" s="3"/>
      <c r="B281" s="3"/>
      <c r="C281" s="3"/>
      <c r="D281" s="3"/>
      <c r="E281" s="3"/>
      <c r="F281" s="3"/>
      <c r="G281" s="2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.2" x14ac:dyDescent="0.25">
      <c r="A282" s="3"/>
      <c r="B282" s="3"/>
      <c r="C282" s="3"/>
      <c r="D282" s="3"/>
      <c r="E282" s="3"/>
      <c r="F282" s="3"/>
      <c r="G282" s="2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.2" x14ac:dyDescent="0.25">
      <c r="A283" s="3"/>
      <c r="B283" s="3"/>
      <c r="C283" s="3"/>
      <c r="D283" s="3"/>
      <c r="E283" s="3"/>
      <c r="F283" s="3"/>
      <c r="G283" s="2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.2" x14ac:dyDescent="0.25">
      <c r="A284" s="3"/>
      <c r="B284" s="3"/>
      <c r="C284" s="3"/>
      <c r="D284" s="3"/>
      <c r="E284" s="3"/>
      <c r="F284" s="3"/>
      <c r="G284" s="2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.2" x14ac:dyDescent="0.25">
      <c r="A285" s="3"/>
      <c r="B285" s="3"/>
      <c r="C285" s="3"/>
      <c r="D285" s="3"/>
      <c r="E285" s="3"/>
      <c r="F285" s="3"/>
      <c r="G285" s="2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.2" x14ac:dyDescent="0.25">
      <c r="A286" s="3"/>
      <c r="B286" s="3"/>
      <c r="C286" s="3"/>
      <c r="D286" s="3"/>
      <c r="E286" s="3"/>
      <c r="F286" s="3"/>
      <c r="G286" s="2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.2" x14ac:dyDescent="0.25">
      <c r="A287" s="3"/>
      <c r="B287" s="3"/>
      <c r="C287" s="3"/>
      <c r="D287" s="3"/>
      <c r="E287" s="3"/>
      <c r="F287" s="3"/>
      <c r="G287" s="2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.2" x14ac:dyDescent="0.25">
      <c r="A288" s="3"/>
      <c r="B288" s="3"/>
      <c r="C288" s="3"/>
      <c r="D288" s="3"/>
      <c r="E288" s="3"/>
      <c r="F288" s="3"/>
      <c r="G288" s="2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.2" x14ac:dyDescent="0.25">
      <c r="A289" s="3"/>
      <c r="B289" s="3"/>
      <c r="C289" s="3"/>
      <c r="D289" s="3"/>
      <c r="E289" s="3"/>
      <c r="F289" s="3"/>
      <c r="G289" s="2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.2" x14ac:dyDescent="0.25">
      <c r="A290" s="3"/>
      <c r="B290" s="3"/>
      <c r="C290" s="3"/>
      <c r="D290" s="3"/>
      <c r="E290" s="3"/>
      <c r="F290" s="3"/>
      <c r="G290" s="2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.2" x14ac:dyDescent="0.25">
      <c r="A291" s="3"/>
      <c r="B291" s="3"/>
      <c r="C291" s="3"/>
      <c r="D291" s="3"/>
      <c r="E291" s="3"/>
      <c r="F291" s="3"/>
      <c r="G291" s="2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.2" x14ac:dyDescent="0.25">
      <c r="A292" s="3"/>
      <c r="B292" s="3"/>
      <c r="C292" s="3"/>
      <c r="D292" s="3"/>
      <c r="E292" s="3"/>
      <c r="F292" s="3"/>
      <c r="G292" s="2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.2" x14ac:dyDescent="0.25">
      <c r="A293" s="3"/>
      <c r="B293" s="3"/>
      <c r="C293" s="3"/>
      <c r="D293" s="3"/>
      <c r="E293" s="3"/>
      <c r="F293" s="3"/>
      <c r="G293" s="2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.2" x14ac:dyDescent="0.25">
      <c r="A294" s="3"/>
      <c r="B294" s="3"/>
      <c r="C294" s="3"/>
      <c r="D294" s="3"/>
      <c r="E294" s="3"/>
      <c r="F294" s="3"/>
      <c r="G294" s="2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.2" x14ac:dyDescent="0.25">
      <c r="A295" s="3"/>
      <c r="B295" s="3"/>
      <c r="C295" s="3"/>
      <c r="D295" s="3"/>
      <c r="E295" s="3"/>
      <c r="F295" s="3"/>
      <c r="G295" s="2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.2" x14ac:dyDescent="0.25">
      <c r="A296" s="3"/>
      <c r="B296" s="3"/>
      <c r="C296" s="3"/>
      <c r="D296" s="3"/>
      <c r="E296" s="3"/>
      <c r="F296" s="3"/>
      <c r="G296" s="2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.2" x14ac:dyDescent="0.25">
      <c r="A297" s="3"/>
      <c r="B297" s="3"/>
      <c r="C297" s="3"/>
      <c r="D297" s="3"/>
      <c r="E297" s="3"/>
      <c r="F297" s="3"/>
      <c r="G297" s="2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.2" x14ac:dyDescent="0.25">
      <c r="A298" s="3"/>
      <c r="B298" s="3"/>
      <c r="C298" s="3"/>
      <c r="D298" s="3"/>
      <c r="E298" s="3"/>
      <c r="F298" s="3"/>
      <c r="G298" s="2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.2" x14ac:dyDescent="0.25">
      <c r="A299" s="3"/>
      <c r="B299" s="3"/>
      <c r="C299" s="3"/>
      <c r="D299" s="3"/>
      <c r="E299" s="3"/>
      <c r="F299" s="3"/>
      <c r="G299" s="2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.2" x14ac:dyDescent="0.25">
      <c r="A300" s="3"/>
      <c r="B300" s="3"/>
      <c r="C300" s="3"/>
      <c r="D300" s="3"/>
      <c r="E300" s="3"/>
      <c r="F300" s="3"/>
      <c r="G300" s="2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.2" x14ac:dyDescent="0.25">
      <c r="A301" s="3"/>
      <c r="B301" s="3"/>
      <c r="C301" s="3"/>
      <c r="D301" s="3"/>
      <c r="E301" s="3"/>
      <c r="F301" s="3"/>
      <c r="G301" s="2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.2" x14ac:dyDescent="0.25">
      <c r="A302" s="3"/>
      <c r="B302" s="3"/>
      <c r="C302" s="3"/>
      <c r="D302" s="3"/>
      <c r="E302" s="3"/>
      <c r="F302" s="3"/>
      <c r="G302" s="2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.2" x14ac:dyDescent="0.25">
      <c r="A303" s="3"/>
      <c r="B303" s="3"/>
      <c r="C303" s="3"/>
      <c r="D303" s="3"/>
      <c r="E303" s="3"/>
      <c r="F303" s="3"/>
      <c r="G303" s="2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.2" x14ac:dyDescent="0.25">
      <c r="A304" s="3"/>
      <c r="B304" s="3"/>
      <c r="C304" s="3"/>
      <c r="D304" s="3"/>
      <c r="E304" s="3"/>
      <c r="F304" s="3"/>
      <c r="G304" s="2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.2" x14ac:dyDescent="0.25">
      <c r="A305" s="3"/>
      <c r="B305" s="3"/>
      <c r="C305" s="3"/>
      <c r="D305" s="3"/>
      <c r="E305" s="3"/>
      <c r="F305" s="3"/>
      <c r="G305" s="2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.2" x14ac:dyDescent="0.25">
      <c r="A306" s="3"/>
      <c r="B306" s="3"/>
      <c r="C306" s="3"/>
      <c r="D306" s="3"/>
      <c r="E306" s="3"/>
      <c r="F306" s="3"/>
      <c r="G306" s="2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.2" x14ac:dyDescent="0.25">
      <c r="A307" s="3"/>
      <c r="B307" s="3"/>
      <c r="C307" s="3"/>
      <c r="D307" s="3"/>
      <c r="E307" s="3"/>
      <c r="F307" s="3"/>
      <c r="G307" s="2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.2" x14ac:dyDescent="0.25">
      <c r="A308" s="3"/>
      <c r="B308" s="3"/>
      <c r="C308" s="3"/>
      <c r="D308" s="3"/>
      <c r="E308" s="3"/>
      <c r="F308" s="3"/>
      <c r="G308" s="2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.2" x14ac:dyDescent="0.25">
      <c r="A309" s="3"/>
      <c r="B309" s="3"/>
      <c r="C309" s="3"/>
      <c r="D309" s="3"/>
      <c r="E309" s="3"/>
      <c r="F309" s="3"/>
      <c r="G309" s="2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.2" x14ac:dyDescent="0.25">
      <c r="A310" s="3"/>
      <c r="B310" s="3"/>
      <c r="C310" s="3"/>
      <c r="D310" s="3"/>
      <c r="E310" s="3"/>
      <c r="F310" s="3"/>
      <c r="G310" s="2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.2" x14ac:dyDescent="0.25">
      <c r="A311" s="3"/>
      <c r="B311" s="3"/>
      <c r="C311" s="3"/>
      <c r="D311" s="3"/>
      <c r="E311" s="3"/>
      <c r="F311" s="3"/>
      <c r="G311" s="2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.2" x14ac:dyDescent="0.25">
      <c r="A312" s="3"/>
      <c r="B312" s="3"/>
      <c r="C312" s="3"/>
      <c r="D312" s="3"/>
      <c r="E312" s="3"/>
      <c r="F312" s="3"/>
      <c r="G312" s="2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.2" x14ac:dyDescent="0.25">
      <c r="A313" s="3"/>
      <c r="B313" s="3"/>
      <c r="C313" s="3"/>
      <c r="D313" s="3"/>
      <c r="E313" s="3"/>
      <c r="F313" s="3"/>
      <c r="G313" s="2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.2" x14ac:dyDescent="0.25">
      <c r="A314" s="3"/>
      <c r="B314" s="3"/>
      <c r="C314" s="3"/>
      <c r="D314" s="3"/>
      <c r="E314" s="3"/>
      <c r="F314" s="3"/>
      <c r="G314" s="2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.2" x14ac:dyDescent="0.25">
      <c r="A315" s="3"/>
      <c r="B315" s="3"/>
      <c r="C315" s="3"/>
      <c r="D315" s="3"/>
      <c r="E315" s="3"/>
      <c r="F315" s="3"/>
      <c r="G315" s="2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.2" x14ac:dyDescent="0.25">
      <c r="A316" s="3"/>
      <c r="B316" s="3"/>
      <c r="C316" s="3"/>
      <c r="D316" s="3"/>
      <c r="E316" s="3"/>
      <c r="F316" s="3"/>
      <c r="G316" s="2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.2" x14ac:dyDescent="0.25">
      <c r="A317" s="3"/>
      <c r="B317" s="3"/>
      <c r="C317" s="3"/>
      <c r="D317" s="3"/>
      <c r="E317" s="3"/>
      <c r="F317" s="3"/>
      <c r="G317" s="2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.2" x14ac:dyDescent="0.25">
      <c r="A318" s="3"/>
      <c r="B318" s="3"/>
      <c r="C318" s="3"/>
      <c r="D318" s="3"/>
      <c r="E318" s="3"/>
      <c r="F318" s="3"/>
      <c r="G318" s="2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.2" x14ac:dyDescent="0.25">
      <c r="A319" s="3"/>
      <c r="B319" s="3"/>
      <c r="C319" s="3"/>
      <c r="D319" s="3"/>
      <c r="E319" s="3"/>
      <c r="F319" s="3"/>
      <c r="G319" s="2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.2" x14ac:dyDescent="0.25">
      <c r="A320" s="3"/>
      <c r="B320" s="3"/>
      <c r="C320" s="3"/>
      <c r="D320" s="3"/>
      <c r="E320" s="3"/>
      <c r="F320" s="3"/>
      <c r="G320" s="2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.2" x14ac:dyDescent="0.25">
      <c r="A321" s="3"/>
      <c r="B321" s="3"/>
      <c r="C321" s="3"/>
      <c r="D321" s="3"/>
      <c r="E321" s="3"/>
      <c r="F321" s="3"/>
      <c r="G321" s="2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.2" x14ac:dyDescent="0.25">
      <c r="A322" s="3"/>
      <c r="B322" s="3"/>
      <c r="C322" s="3"/>
      <c r="D322" s="3"/>
      <c r="E322" s="3"/>
      <c r="F322" s="3"/>
      <c r="G322" s="2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.2" x14ac:dyDescent="0.25">
      <c r="A323" s="3"/>
      <c r="B323" s="3"/>
      <c r="C323" s="3"/>
      <c r="D323" s="3"/>
      <c r="E323" s="3"/>
      <c r="F323" s="3"/>
      <c r="G323" s="2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.2" x14ac:dyDescent="0.25">
      <c r="A324" s="3"/>
      <c r="B324" s="3"/>
      <c r="C324" s="3"/>
      <c r="D324" s="3"/>
      <c r="E324" s="3"/>
      <c r="F324" s="3"/>
      <c r="G324" s="2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.2" x14ac:dyDescent="0.25">
      <c r="A325" s="3"/>
      <c r="B325" s="3"/>
      <c r="C325" s="3"/>
      <c r="D325" s="3"/>
      <c r="E325" s="3"/>
      <c r="F325" s="3"/>
      <c r="G325" s="2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.2" x14ac:dyDescent="0.25">
      <c r="A326" s="3"/>
      <c r="B326" s="3"/>
      <c r="C326" s="3"/>
      <c r="D326" s="3"/>
      <c r="E326" s="3"/>
      <c r="F326" s="3"/>
      <c r="G326" s="2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.2" x14ac:dyDescent="0.25">
      <c r="A327" s="3"/>
      <c r="B327" s="3"/>
      <c r="C327" s="3"/>
      <c r="D327" s="3"/>
      <c r="E327" s="3"/>
      <c r="F327" s="3"/>
      <c r="G327" s="2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.2" x14ac:dyDescent="0.25">
      <c r="A328" s="3"/>
      <c r="B328" s="3"/>
      <c r="C328" s="3"/>
      <c r="D328" s="3"/>
      <c r="E328" s="3"/>
      <c r="F328" s="3"/>
      <c r="G328" s="2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.2" x14ac:dyDescent="0.25">
      <c r="A329" s="3"/>
      <c r="B329" s="3"/>
      <c r="C329" s="3"/>
      <c r="D329" s="3"/>
      <c r="E329" s="3"/>
      <c r="F329" s="3"/>
      <c r="G329" s="2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.2" x14ac:dyDescent="0.25">
      <c r="A330" s="3"/>
      <c r="B330" s="3"/>
      <c r="C330" s="3"/>
      <c r="D330" s="3"/>
      <c r="E330" s="3"/>
      <c r="F330" s="3"/>
      <c r="G330" s="2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.2" x14ac:dyDescent="0.25">
      <c r="A331" s="3"/>
      <c r="B331" s="3"/>
      <c r="C331" s="3"/>
      <c r="D331" s="3"/>
      <c r="E331" s="3"/>
      <c r="F331" s="3"/>
      <c r="G331" s="2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.2" x14ac:dyDescent="0.25">
      <c r="A332" s="3"/>
      <c r="B332" s="3"/>
      <c r="C332" s="3"/>
      <c r="D332" s="3"/>
      <c r="E332" s="3"/>
      <c r="F332" s="3"/>
      <c r="G332" s="2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.2" x14ac:dyDescent="0.25">
      <c r="A333" s="3"/>
      <c r="B333" s="3"/>
      <c r="C333" s="3"/>
      <c r="D333" s="3"/>
      <c r="E333" s="3"/>
      <c r="F333" s="3"/>
      <c r="G333" s="2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.2" x14ac:dyDescent="0.25">
      <c r="A334" s="3"/>
      <c r="B334" s="3"/>
      <c r="C334" s="3"/>
      <c r="D334" s="3"/>
      <c r="E334" s="3"/>
      <c r="F334" s="3"/>
      <c r="G334" s="2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.2" x14ac:dyDescent="0.25">
      <c r="A335" s="3"/>
      <c r="B335" s="3"/>
      <c r="C335" s="3"/>
      <c r="D335" s="3"/>
      <c r="E335" s="3"/>
      <c r="F335" s="3"/>
      <c r="G335" s="2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.2" x14ac:dyDescent="0.25">
      <c r="A336" s="3"/>
      <c r="B336" s="3"/>
      <c r="C336" s="3"/>
      <c r="D336" s="3"/>
      <c r="E336" s="3"/>
      <c r="F336" s="3"/>
      <c r="G336" s="2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.2" x14ac:dyDescent="0.25">
      <c r="A337" s="3"/>
      <c r="B337" s="3"/>
      <c r="C337" s="3"/>
      <c r="D337" s="3"/>
      <c r="E337" s="3"/>
      <c r="F337" s="3"/>
      <c r="G337" s="2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.2" x14ac:dyDescent="0.25">
      <c r="A338" s="3"/>
      <c r="B338" s="3"/>
      <c r="C338" s="3"/>
      <c r="D338" s="3"/>
      <c r="E338" s="3"/>
      <c r="F338" s="3"/>
      <c r="G338" s="2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.2" x14ac:dyDescent="0.25">
      <c r="A339" s="3"/>
      <c r="B339" s="3"/>
      <c r="C339" s="3"/>
      <c r="D339" s="3"/>
      <c r="E339" s="3"/>
      <c r="F339" s="3"/>
      <c r="G339" s="2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.2" x14ac:dyDescent="0.25">
      <c r="A340" s="3"/>
      <c r="B340" s="3"/>
      <c r="C340" s="3"/>
      <c r="D340" s="3"/>
      <c r="E340" s="3"/>
      <c r="F340" s="3"/>
      <c r="G340" s="2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.2" x14ac:dyDescent="0.25">
      <c r="A341" s="3"/>
      <c r="B341" s="3"/>
      <c r="C341" s="3"/>
      <c r="D341" s="3"/>
      <c r="E341" s="3"/>
      <c r="F341" s="3"/>
      <c r="G341" s="2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.2" x14ac:dyDescent="0.25">
      <c r="A342" s="3"/>
      <c r="B342" s="3"/>
      <c r="C342" s="3"/>
      <c r="D342" s="3"/>
      <c r="E342" s="3"/>
      <c r="F342" s="3"/>
      <c r="G342" s="2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.2" x14ac:dyDescent="0.25">
      <c r="A343" s="3"/>
      <c r="B343" s="3"/>
      <c r="C343" s="3"/>
      <c r="D343" s="3"/>
      <c r="E343" s="3"/>
      <c r="F343" s="3"/>
      <c r="G343" s="2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.2" x14ac:dyDescent="0.25">
      <c r="A344" s="3"/>
      <c r="B344" s="3"/>
      <c r="C344" s="3"/>
      <c r="D344" s="3"/>
      <c r="E344" s="3"/>
      <c r="F344" s="3"/>
      <c r="G344" s="2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.2" x14ac:dyDescent="0.25">
      <c r="A345" s="3"/>
      <c r="B345" s="3"/>
      <c r="C345" s="3"/>
      <c r="D345" s="3"/>
      <c r="E345" s="3"/>
      <c r="F345" s="3"/>
      <c r="G345" s="2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.2" x14ac:dyDescent="0.25">
      <c r="A346" s="3"/>
      <c r="B346" s="3"/>
      <c r="C346" s="3"/>
      <c r="D346" s="3"/>
      <c r="E346" s="3"/>
      <c r="F346" s="3"/>
      <c r="G346" s="2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.2" x14ac:dyDescent="0.25">
      <c r="A347" s="3"/>
      <c r="B347" s="3"/>
      <c r="C347" s="3"/>
      <c r="D347" s="3"/>
      <c r="E347" s="3"/>
      <c r="F347" s="3"/>
      <c r="G347" s="2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.2" x14ac:dyDescent="0.25">
      <c r="A348" s="3"/>
      <c r="B348" s="3"/>
      <c r="C348" s="3"/>
      <c r="D348" s="3"/>
      <c r="E348" s="3"/>
      <c r="F348" s="3"/>
      <c r="G348" s="2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.2" x14ac:dyDescent="0.25">
      <c r="A349" s="3"/>
      <c r="B349" s="3"/>
      <c r="C349" s="3"/>
      <c r="D349" s="3"/>
      <c r="E349" s="3"/>
      <c r="F349" s="3"/>
      <c r="G349" s="2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.2" x14ac:dyDescent="0.25">
      <c r="A350" s="3"/>
      <c r="B350" s="3"/>
      <c r="C350" s="3"/>
      <c r="D350" s="3"/>
      <c r="E350" s="3"/>
      <c r="F350" s="3"/>
      <c r="G350" s="2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.2" x14ac:dyDescent="0.25">
      <c r="A351" s="3"/>
      <c r="B351" s="3"/>
      <c r="C351" s="3"/>
      <c r="D351" s="3"/>
      <c r="E351" s="3"/>
      <c r="F351" s="3"/>
      <c r="G351" s="2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.2" x14ac:dyDescent="0.25">
      <c r="A352" s="3"/>
      <c r="B352" s="3"/>
      <c r="C352" s="3"/>
      <c r="D352" s="3"/>
      <c r="E352" s="3"/>
      <c r="F352" s="3"/>
      <c r="G352" s="2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.2" x14ac:dyDescent="0.25">
      <c r="A353" s="3"/>
      <c r="B353" s="3"/>
      <c r="C353" s="3"/>
      <c r="D353" s="3"/>
      <c r="E353" s="3"/>
      <c r="F353" s="3"/>
      <c r="G353" s="2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.2" x14ac:dyDescent="0.25">
      <c r="A354" s="3"/>
      <c r="B354" s="3"/>
      <c r="C354" s="3"/>
      <c r="D354" s="3"/>
      <c r="E354" s="3"/>
      <c r="F354" s="3"/>
      <c r="G354" s="2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.2" x14ac:dyDescent="0.25">
      <c r="A355" s="3"/>
      <c r="B355" s="3"/>
      <c r="C355" s="3"/>
      <c r="D355" s="3"/>
      <c r="E355" s="3"/>
      <c r="F355" s="3"/>
      <c r="G355" s="2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.2" x14ac:dyDescent="0.25">
      <c r="A356" s="3"/>
      <c r="B356" s="3"/>
      <c r="C356" s="3"/>
      <c r="D356" s="3"/>
      <c r="E356" s="3"/>
      <c r="F356" s="3"/>
      <c r="G356" s="2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.2" x14ac:dyDescent="0.25">
      <c r="A357" s="3"/>
      <c r="B357" s="3"/>
      <c r="C357" s="3"/>
      <c r="D357" s="3"/>
      <c r="E357" s="3"/>
      <c r="F357" s="3"/>
      <c r="G357" s="2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.2" x14ac:dyDescent="0.25">
      <c r="A358" s="3"/>
      <c r="B358" s="3"/>
      <c r="C358" s="3"/>
      <c r="D358" s="3"/>
      <c r="E358" s="3"/>
      <c r="F358" s="3"/>
      <c r="G358" s="2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.2" x14ac:dyDescent="0.25">
      <c r="A359" s="3"/>
      <c r="B359" s="3"/>
      <c r="C359" s="3"/>
      <c r="D359" s="3"/>
      <c r="E359" s="3"/>
      <c r="F359" s="3"/>
      <c r="G359" s="2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.2" x14ac:dyDescent="0.25">
      <c r="A360" s="3"/>
      <c r="B360" s="3"/>
      <c r="C360" s="3"/>
      <c r="D360" s="3"/>
      <c r="E360" s="3"/>
      <c r="F360" s="3"/>
      <c r="G360" s="2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.2" x14ac:dyDescent="0.25">
      <c r="A361" s="3"/>
      <c r="B361" s="3"/>
      <c r="C361" s="3"/>
      <c r="D361" s="3"/>
      <c r="E361" s="3"/>
      <c r="F361" s="3"/>
      <c r="G361" s="2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.2" x14ac:dyDescent="0.25">
      <c r="A362" s="3"/>
      <c r="B362" s="3"/>
      <c r="C362" s="3"/>
      <c r="D362" s="3"/>
      <c r="E362" s="3"/>
      <c r="F362" s="3"/>
      <c r="G362" s="2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.2" x14ac:dyDescent="0.25">
      <c r="A363" s="3"/>
      <c r="B363" s="3"/>
      <c r="C363" s="3"/>
      <c r="D363" s="3"/>
      <c r="E363" s="3"/>
      <c r="F363" s="3"/>
      <c r="G363" s="2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.2" x14ac:dyDescent="0.25">
      <c r="A364" s="3"/>
      <c r="B364" s="3"/>
      <c r="C364" s="3"/>
      <c r="D364" s="3"/>
      <c r="E364" s="3"/>
      <c r="F364" s="3"/>
      <c r="G364" s="2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.2" x14ac:dyDescent="0.25">
      <c r="A365" s="3"/>
      <c r="B365" s="3"/>
      <c r="C365" s="3"/>
      <c r="D365" s="3"/>
      <c r="E365" s="3"/>
      <c r="F365" s="3"/>
      <c r="G365" s="2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.2" x14ac:dyDescent="0.25">
      <c r="A366" s="3"/>
      <c r="B366" s="3"/>
      <c r="C366" s="3"/>
      <c r="D366" s="3"/>
      <c r="E366" s="3"/>
      <c r="F366" s="3"/>
      <c r="G366" s="2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.2" x14ac:dyDescent="0.25">
      <c r="A367" s="3"/>
      <c r="B367" s="3"/>
      <c r="C367" s="3"/>
      <c r="D367" s="3"/>
      <c r="E367" s="3"/>
      <c r="F367" s="3"/>
      <c r="G367" s="2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.2" x14ac:dyDescent="0.25">
      <c r="A368" s="3"/>
      <c r="B368" s="3"/>
      <c r="C368" s="3"/>
      <c r="D368" s="3"/>
      <c r="E368" s="3"/>
      <c r="F368" s="3"/>
      <c r="G368" s="2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.2" x14ac:dyDescent="0.25">
      <c r="A369" s="3"/>
      <c r="B369" s="3"/>
      <c r="C369" s="3"/>
      <c r="D369" s="3"/>
      <c r="E369" s="3"/>
      <c r="F369" s="3"/>
      <c r="G369" s="2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.2" x14ac:dyDescent="0.25">
      <c r="A370" s="3"/>
      <c r="B370" s="3"/>
      <c r="C370" s="3"/>
      <c r="D370" s="3"/>
      <c r="E370" s="3"/>
      <c r="F370" s="3"/>
      <c r="G370" s="2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.2" x14ac:dyDescent="0.25">
      <c r="A371" s="3"/>
      <c r="B371" s="3"/>
      <c r="C371" s="3"/>
      <c r="D371" s="3"/>
      <c r="E371" s="3"/>
      <c r="F371" s="3"/>
      <c r="G371" s="2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.2" x14ac:dyDescent="0.25">
      <c r="A372" s="3"/>
      <c r="B372" s="3"/>
      <c r="C372" s="3"/>
      <c r="D372" s="3"/>
      <c r="E372" s="3"/>
      <c r="F372" s="3"/>
      <c r="G372" s="2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.2" x14ac:dyDescent="0.25">
      <c r="A373" s="3"/>
      <c r="B373" s="3"/>
      <c r="C373" s="3"/>
      <c r="D373" s="3"/>
      <c r="E373" s="3"/>
      <c r="F373" s="3"/>
      <c r="G373" s="2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.2" x14ac:dyDescent="0.25">
      <c r="A374" s="3"/>
      <c r="B374" s="3"/>
      <c r="C374" s="3"/>
      <c r="D374" s="3"/>
      <c r="E374" s="3"/>
      <c r="F374" s="3"/>
      <c r="G374" s="2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.2" x14ac:dyDescent="0.25">
      <c r="A375" s="3"/>
      <c r="B375" s="3"/>
      <c r="C375" s="3"/>
      <c r="D375" s="3"/>
      <c r="E375" s="3"/>
      <c r="F375" s="3"/>
      <c r="G375" s="2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.2" x14ac:dyDescent="0.25">
      <c r="A376" s="3"/>
      <c r="B376" s="3"/>
      <c r="C376" s="3"/>
      <c r="D376" s="3"/>
      <c r="E376" s="3"/>
      <c r="F376" s="3"/>
      <c r="G376" s="2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.2" x14ac:dyDescent="0.25">
      <c r="A377" s="3"/>
      <c r="B377" s="3"/>
      <c r="C377" s="3"/>
      <c r="D377" s="3"/>
      <c r="E377" s="3"/>
      <c r="F377" s="3"/>
      <c r="G377" s="2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.2" x14ac:dyDescent="0.25">
      <c r="A378" s="3"/>
      <c r="B378" s="3"/>
      <c r="C378" s="3"/>
      <c r="D378" s="3"/>
      <c r="E378" s="3"/>
      <c r="F378" s="3"/>
      <c r="G378" s="2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.2" x14ac:dyDescent="0.25">
      <c r="A379" s="3"/>
      <c r="B379" s="3"/>
      <c r="C379" s="3"/>
      <c r="D379" s="3"/>
      <c r="E379" s="3"/>
      <c r="F379" s="3"/>
      <c r="G379" s="2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.2" x14ac:dyDescent="0.25">
      <c r="A380" s="3"/>
      <c r="B380" s="3"/>
      <c r="C380" s="3"/>
      <c r="D380" s="3"/>
      <c r="E380" s="3"/>
      <c r="F380" s="3"/>
      <c r="G380" s="2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.2" x14ac:dyDescent="0.25">
      <c r="A381" s="3"/>
      <c r="B381" s="3"/>
      <c r="C381" s="3"/>
      <c r="D381" s="3"/>
      <c r="E381" s="3"/>
      <c r="F381" s="3"/>
      <c r="G381" s="2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.2" x14ac:dyDescent="0.25">
      <c r="A382" s="3"/>
      <c r="B382" s="3"/>
      <c r="C382" s="3"/>
      <c r="D382" s="3"/>
      <c r="E382" s="3"/>
      <c r="F382" s="3"/>
      <c r="G382" s="2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.2" x14ac:dyDescent="0.25">
      <c r="A383" s="3"/>
      <c r="B383" s="3"/>
      <c r="C383" s="3"/>
      <c r="D383" s="3"/>
      <c r="E383" s="3"/>
      <c r="F383" s="3"/>
      <c r="G383" s="2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.2" x14ac:dyDescent="0.25">
      <c r="A384" s="3"/>
      <c r="B384" s="3"/>
      <c r="C384" s="3"/>
      <c r="D384" s="3"/>
      <c r="E384" s="3"/>
      <c r="F384" s="3"/>
      <c r="G384" s="2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.2" x14ac:dyDescent="0.25">
      <c r="A385" s="3"/>
      <c r="B385" s="3"/>
      <c r="C385" s="3"/>
      <c r="D385" s="3"/>
      <c r="E385" s="3"/>
      <c r="F385" s="3"/>
      <c r="G385" s="2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.2" x14ac:dyDescent="0.25">
      <c r="A386" s="3"/>
      <c r="B386" s="3"/>
      <c r="C386" s="3"/>
      <c r="D386" s="3"/>
      <c r="E386" s="3"/>
      <c r="F386" s="3"/>
      <c r="G386" s="2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.2" x14ac:dyDescent="0.25">
      <c r="A387" s="3"/>
      <c r="B387" s="3"/>
      <c r="C387" s="3"/>
      <c r="D387" s="3"/>
      <c r="E387" s="3"/>
      <c r="F387" s="3"/>
      <c r="G387" s="2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.2" x14ac:dyDescent="0.25">
      <c r="A388" s="3"/>
      <c r="B388" s="3"/>
      <c r="C388" s="3"/>
      <c r="D388" s="3"/>
      <c r="E388" s="3"/>
      <c r="F388" s="3"/>
      <c r="G388" s="2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.2" x14ac:dyDescent="0.25">
      <c r="A389" s="3"/>
      <c r="B389" s="3"/>
      <c r="C389" s="3"/>
      <c r="D389" s="3"/>
      <c r="E389" s="3"/>
      <c r="F389" s="3"/>
      <c r="G389" s="2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.2" x14ac:dyDescent="0.25">
      <c r="A390" s="3"/>
      <c r="B390" s="3"/>
      <c r="C390" s="3"/>
      <c r="D390" s="3"/>
      <c r="E390" s="3"/>
      <c r="F390" s="3"/>
      <c r="G390" s="2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.2" x14ac:dyDescent="0.25">
      <c r="A391" s="3"/>
      <c r="B391" s="3"/>
      <c r="C391" s="3"/>
      <c r="D391" s="3"/>
      <c r="E391" s="3"/>
      <c r="F391" s="3"/>
      <c r="G391" s="2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.2" x14ac:dyDescent="0.25">
      <c r="A392" s="3"/>
      <c r="B392" s="3"/>
      <c r="C392" s="3"/>
      <c r="D392" s="3"/>
      <c r="E392" s="3"/>
      <c r="F392" s="3"/>
      <c r="G392" s="2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.2" x14ac:dyDescent="0.25">
      <c r="A393" s="3"/>
      <c r="B393" s="3"/>
      <c r="C393" s="3"/>
      <c r="D393" s="3"/>
      <c r="E393" s="3"/>
      <c r="F393" s="3"/>
      <c r="G393" s="2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.2" x14ac:dyDescent="0.25">
      <c r="A394" s="3"/>
      <c r="B394" s="3"/>
      <c r="C394" s="3"/>
      <c r="D394" s="3"/>
      <c r="E394" s="3"/>
      <c r="F394" s="3"/>
      <c r="G394" s="2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.2" x14ac:dyDescent="0.25">
      <c r="A395" s="3"/>
      <c r="B395" s="3"/>
      <c r="C395" s="3"/>
      <c r="D395" s="3"/>
      <c r="E395" s="3"/>
      <c r="F395" s="3"/>
      <c r="G395" s="2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.2" x14ac:dyDescent="0.25">
      <c r="A396" s="3"/>
      <c r="B396" s="3"/>
      <c r="C396" s="3"/>
      <c r="D396" s="3"/>
      <c r="E396" s="3"/>
      <c r="F396" s="3"/>
      <c r="G396" s="2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.2" x14ac:dyDescent="0.25">
      <c r="A397" s="3"/>
      <c r="B397" s="3"/>
      <c r="C397" s="3"/>
      <c r="D397" s="3"/>
      <c r="E397" s="3"/>
      <c r="F397" s="3"/>
      <c r="G397" s="2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.2" x14ac:dyDescent="0.25">
      <c r="A398" s="3"/>
      <c r="B398" s="3"/>
      <c r="C398" s="3"/>
      <c r="D398" s="3"/>
      <c r="E398" s="3"/>
      <c r="F398" s="3"/>
      <c r="G398" s="2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.2" x14ac:dyDescent="0.25">
      <c r="A399" s="3"/>
      <c r="B399" s="3"/>
      <c r="C399" s="3"/>
      <c r="D399" s="3"/>
      <c r="E399" s="3"/>
      <c r="F399" s="3"/>
      <c r="G399" s="2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.2" x14ac:dyDescent="0.25">
      <c r="A400" s="3"/>
      <c r="B400" s="3"/>
      <c r="C400" s="3"/>
      <c r="D400" s="3"/>
      <c r="E400" s="3"/>
      <c r="F400" s="3"/>
      <c r="G400" s="2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.2" x14ac:dyDescent="0.25">
      <c r="A401" s="3"/>
      <c r="B401" s="3"/>
      <c r="C401" s="3"/>
      <c r="D401" s="3"/>
      <c r="E401" s="3"/>
      <c r="F401" s="3"/>
      <c r="G401" s="2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.2" x14ac:dyDescent="0.25">
      <c r="A402" s="3"/>
      <c r="B402" s="3"/>
      <c r="C402" s="3"/>
      <c r="D402" s="3"/>
      <c r="E402" s="3"/>
      <c r="F402" s="3"/>
      <c r="G402" s="2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.2" x14ac:dyDescent="0.25">
      <c r="A403" s="3"/>
      <c r="B403" s="3"/>
      <c r="C403" s="3"/>
      <c r="D403" s="3"/>
      <c r="E403" s="3"/>
      <c r="F403" s="3"/>
      <c r="G403" s="2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.2" x14ac:dyDescent="0.25">
      <c r="A404" s="3"/>
      <c r="B404" s="3"/>
      <c r="C404" s="3"/>
      <c r="D404" s="3"/>
      <c r="E404" s="3"/>
      <c r="F404" s="3"/>
      <c r="G404" s="2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.2" x14ac:dyDescent="0.25">
      <c r="A405" s="3"/>
      <c r="B405" s="3"/>
      <c r="C405" s="3"/>
      <c r="D405" s="3"/>
      <c r="E405" s="3"/>
      <c r="F405" s="3"/>
      <c r="G405" s="2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.2" x14ac:dyDescent="0.25">
      <c r="A406" s="3"/>
      <c r="B406" s="3"/>
      <c r="C406" s="3"/>
      <c r="D406" s="3"/>
      <c r="E406" s="3"/>
      <c r="F406" s="3"/>
      <c r="G406" s="2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.2" x14ac:dyDescent="0.25">
      <c r="A407" s="3"/>
      <c r="B407" s="3"/>
      <c r="C407" s="3"/>
      <c r="D407" s="3"/>
      <c r="E407" s="3"/>
      <c r="F407" s="3"/>
      <c r="G407" s="2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.2" x14ac:dyDescent="0.25">
      <c r="A408" s="3"/>
      <c r="B408" s="3"/>
      <c r="C408" s="3"/>
      <c r="D408" s="3"/>
      <c r="E408" s="3"/>
      <c r="F408" s="3"/>
      <c r="G408" s="2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.2" x14ac:dyDescent="0.25">
      <c r="A409" s="3"/>
      <c r="B409" s="3"/>
      <c r="C409" s="3"/>
      <c r="D409" s="3"/>
      <c r="E409" s="3"/>
      <c r="F409" s="3"/>
      <c r="G409" s="2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.2" x14ac:dyDescent="0.25">
      <c r="A410" s="3"/>
      <c r="B410" s="3"/>
      <c r="C410" s="3"/>
      <c r="D410" s="3"/>
      <c r="E410" s="3"/>
      <c r="F410" s="3"/>
      <c r="G410" s="2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.2" x14ac:dyDescent="0.25">
      <c r="A411" s="3"/>
      <c r="B411" s="3"/>
      <c r="C411" s="3"/>
      <c r="D411" s="3"/>
      <c r="E411" s="3"/>
      <c r="F411" s="3"/>
      <c r="G411" s="2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.2" x14ac:dyDescent="0.25">
      <c r="A412" s="3"/>
      <c r="B412" s="3"/>
      <c r="C412" s="3"/>
      <c r="D412" s="3"/>
      <c r="E412" s="3"/>
      <c r="F412" s="3"/>
      <c r="G412" s="2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.2" x14ac:dyDescent="0.25">
      <c r="A413" s="3"/>
      <c r="B413" s="3"/>
      <c r="C413" s="3"/>
      <c r="D413" s="3"/>
      <c r="E413" s="3"/>
      <c r="F413" s="3"/>
      <c r="G413" s="2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.2" x14ac:dyDescent="0.25">
      <c r="A414" s="3"/>
      <c r="B414" s="3"/>
      <c r="C414" s="3"/>
      <c r="D414" s="3"/>
      <c r="E414" s="3"/>
      <c r="F414" s="3"/>
      <c r="G414" s="2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.2" x14ac:dyDescent="0.25">
      <c r="A415" s="3"/>
      <c r="B415" s="3"/>
      <c r="C415" s="3"/>
      <c r="D415" s="3"/>
      <c r="E415" s="3"/>
      <c r="F415" s="3"/>
      <c r="G415" s="2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.2" x14ac:dyDescent="0.25">
      <c r="A416" s="3"/>
      <c r="B416" s="3"/>
      <c r="C416" s="3"/>
      <c r="D416" s="3"/>
      <c r="E416" s="3"/>
      <c r="F416" s="3"/>
      <c r="G416" s="2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.2" x14ac:dyDescent="0.25">
      <c r="A417" s="3"/>
      <c r="B417" s="3"/>
      <c r="C417" s="3"/>
      <c r="D417" s="3"/>
      <c r="E417" s="3"/>
      <c r="F417" s="3"/>
      <c r="G417" s="2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.2" x14ac:dyDescent="0.25">
      <c r="A418" s="3"/>
      <c r="B418" s="3"/>
      <c r="C418" s="3"/>
      <c r="D418" s="3"/>
      <c r="E418" s="3"/>
      <c r="F418" s="3"/>
      <c r="G418" s="2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.2" x14ac:dyDescent="0.25">
      <c r="A419" s="3"/>
      <c r="B419" s="3"/>
      <c r="C419" s="3"/>
      <c r="D419" s="3"/>
      <c r="E419" s="3"/>
      <c r="F419" s="3"/>
      <c r="G419" s="2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.2" x14ac:dyDescent="0.25">
      <c r="A420" s="3"/>
      <c r="B420" s="3"/>
      <c r="C420" s="3"/>
      <c r="D420" s="3"/>
      <c r="E420" s="3"/>
      <c r="F420" s="3"/>
      <c r="G420" s="2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.2" x14ac:dyDescent="0.25">
      <c r="A421" s="3"/>
      <c r="B421" s="3"/>
      <c r="C421" s="3"/>
      <c r="D421" s="3"/>
      <c r="E421" s="3"/>
      <c r="F421" s="3"/>
      <c r="G421" s="2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.2" x14ac:dyDescent="0.25">
      <c r="A422" s="3"/>
      <c r="B422" s="3"/>
      <c r="C422" s="3"/>
      <c r="D422" s="3"/>
      <c r="E422" s="3"/>
      <c r="F422" s="3"/>
      <c r="G422" s="2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.2" x14ac:dyDescent="0.25">
      <c r="A423" s="3"/>
      <c r="B423" s="3"/>
      <c r="C423" s="3"/>
      <c r="D423" s="3"/>
      <c r="E423" s="3"/>
      <c r="F423" s="3"/>
      <c r="G423" s="2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.2" x14ac:dyDescent="0.25">
      <c r="A424" s="3"/>
      <c r="B424" s="3"/>
      <c r="C424" s="3"/>
      <c r="D424" s="3"/>
      <c r="E424" s="3"/>
      <c r="F424" s="3"/>
      <c r="G424" s="2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.2" x14ac:dyDescent="0.25">
      <c r="A425" s="3"/>
      <c r="B425" s="3"/>
      <c r="C425" s="3"/>
      <c r="D425" s="3"/>
      <c r="E425" s="3"/>
      <c r="F425" s="3"/>
      <c r="G425" s="2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.2" x14ac:dyDescent="0.25">
      <c r="A426" s="3"/>
      <c r="B426" s="3"/>
      <c r="C426" s="3"/>
      <c r="D426" s="3"/>
      <c r="E426" s="3"/>
      <c r="F426" s="3"/>
      <c r="G426" s="2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.2" x14ac:dyDescent="0.25">
      <c r="A427" s="3"/>
      <c r="B427" s="3"/>
      <c r="C427" s="3"/>
      <c r="D427" s="3"/>
      <c r="E427" s="3"/>
      <c r="F427" s="3"/>
      <c r="G427" s="2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.2" x14ac:dyDescent="0.25">
      <c r="A428" s="3"/>
      <c r="B428" s="3"/>
      <c r="C428" s="3"/>
      <c r="D428" s="3"/>
      <c r="E428" s="3"/>
      <c r="F428" s="3"/>
      <c r="G428" s="2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.2" x14ac:dyDescent="0.25">
      <c r="A429" s="3"/>
      <c r="B429" s="3"/>
      <c r="C429" s="3"/>
      <c r="D429" s="3"/>
      <c r="E429" s="3"/>
      <c r="F429" s="3"/>
      <c r="G429" s="2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.2" x14ac:dyDescent="0.25">
      <c r="A430" s="3"/>
      <c r="B430" s="3"/>
      <c r="C430" s="3"/>
      <c r="D430" s="3"/>
      <c r="E430" s="3"/>
      <c r="F430" s="3"/>
      <c r="G430" s="2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.2" x14ac:dyDescent="0.25">
      <c r="A431" s="3"/>
      <c r="B431" s="3"/>
      <c r="C431" s="3"/>
      <c r="D431" s="3"/>
      <c r="E431" s="3"/>
      <c r="F431" s="3"/>
      <c r="G431" s="2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.2" x14ac:dyDescent="0.25">
      <c r="A432" s="3"/>
      <c r="B432" s="3"/>
      <c r="C432" s="3"/>
      <c r="D432" s="3"/>
      <c r="E432" s="3"/>
      <c r="F432" s="3"/>
      <c r="G432" s="2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.2" x14ac:dyDescent="0.25">
      <c r="A433" s="3"/>
      <c r="B433" s="3"/>
      <c r="C433" s="3"/>
      <c r="D433" s="3"/>
      <c r="E433" s="3"/>
      <c r="F433" s="3"/>
      <c r="G433" s="2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.2" x14ac:dyDescent="0.25">
      <c r="A434" s="3"/>
      <c r="B434" s="3"/>
      <c r="C434" s="3"/>
      <c r="D434" s="3"/>
      <c r="E434" s="3"/>
      <c r="F434" s="3"/>
      <c r="G434" s="2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.2" x14ac:dyDescent="0.25">
      <c r="A435" s="3"/>
      <c r="B435" s="3"/>
      <c r="C435" s="3"/>
      <c r="D435" s="3"/>
      <c r="E435" s="3"/>
      <c r="F435" s="3"/>
      <c r="G435" s="2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.2" x14ac:dyDescent="0.25">
      <c r="A436" s="3"/>
      <c r="B436" s="3"/>
      <c r="C436" s="3"/>
      <c r="D436" s="3"/>
      <c r="E436" s="3"/>
      <c r="F436" s="3"/>
      <c r="G436" s="2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.2" x14ac:dyDescent="0.25">
      <c r="A437" s="3"/>
      <c r="B437" s="3"/>
      <c r="C437" s="3"/>
      <c r="D437" s="3"/>
      <c r="E437" s="3"/>
      <c r="F437" s="3"/>
      <c r="G437" s="2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.2" x14ac:dyDescent="0.25">
      <c r="A438" s="3"/>
      <c r="B438" s="3"/>
      <c r="C438" s="3"/>
      <c r="D438" s="3"/>
      <c r="E438" s="3"/>
      <c r="F438" s="3"/>
      <c r="G438" s="2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.2" x14ac:dyDescent="0.25">
      <c r="A439" s="3"/>
      <c r="B439" s="3"/>
      <c r="C439" s="3"/>
      <c r="D439" s="3"/>
      <c r="E439" s="3"/>
      <c r="F439" s="3"/>
      <c r="G439" s="2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.2" x14ac:dyDescent="0.25">
      <c r="A440" s="3"/>
      <c r="B440" s="3"/>
      <c r="C440" s="3"/>
      <c r="D440" s="3"/>
      <c r="E440" s="3"/>
      <c r="F440" s="3"/>
      <c r="G440" s="2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.2" x14ac:dyDescent="0.25">
      <c r="A441" s="3"/>
      <c r="B441" s="3"/>
      <c r="C441" s="3"/>
      <c r="D441" s="3"/>
      <c r="E441" s="3"/>
      <c r="F441" s="3"/>
      <c r="G441" s="2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.2" x14ac:dyDescent="0.25">
      <c r="A442" s="3"/>
      <c r="B442" s="3"/>
      <c r="C442" s="3"/>
      <c r="D442" s="3"/>
      <c r="E442" s="3"/>
      <c r="F442" s="3"/>
      <c r="G442" s="2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.2" x14ac:dyDescent="0.25">
      <c r="A443" s="3"/>
      <c r="B443" s="3"/>
      <c r="C443" s="3"/>
      <c r="D443" s="3"/>
      <c r="E443" s="3"/>
      <c r="F443" s="3"/>
      <c r="G443" s="2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.2" x14ac:dyDescent="0.25">
      <c r="A444" s="3"/>
      <c r="B444" s="3"/>
      <c r="C444" s="3"/>
      <c r="D444" s="3"/>
      <c r="E444" s="3"/>
      <c r="F444" s="3"/>
      <c r="G444" s="2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.2" x14ac:dyDescent="0.25">
      <c r="A445" s="3"/>
      <c r="B445" s="3"/>
      <c r="C445" s="3"/>
      <c r="D445" s="3"/>
      <c r="E445" s="3"/>
      <c r="F445" s="3"/>
      <c r="G445" s="2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.2" x14ac:dyDescent="0.25">
      <c r="A446" s="3"/>
      <c r="B446" s="3"/>
      <c r="C446" s="3"/>
      <c r="D446" s="3"/>
      <c r="E446" s="3"/>
      <c r="F446" s="3"/>
      <c r="G446" s="2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.2" x14ac:dyDescent="0.25">
      <c r="A447" s="3"/>
      <c r="B447" s="3"/>
      <c r="C447" s="3"/>
      <c r="D447" s="3"/>
      <c r="E447" s="3"/>
      <c r="F447" s="3"/>
      <c r="G447" s="2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.2" x14ac:dyDescent="0.25">
      <c r="A448" s="3"/>
      <c r="B448" s="3"/>
      <c r="C448" s="3"/>
      <c r="D448" s="3"/>
      <c r="E448" s="3"/>
      <c r="F448" s="3"/>
      <c r="G448" s="2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.2" x14ac:dyDescent="0.25">
      <c r="A449" s="3"/>
      <c r="B449" s="3"/>
      <c r="C449" s="3"/>
      <c r="D449" s="3"/>
      <c r="E449" s="3"/>
      <c r="F449" s="3"/>
      <c r="G449" s="2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.2" x14ac:dyDescent="0.25">
      <c r="A450" s="3"/>
      <c r="B450" s="3"/>
      <c r="C450" s="3"/>
      <c r="D450" s="3"/>
      <c r="E450" s="3"/>
      <c r="F450" s="3"/>
      <c r="G450" s="2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.2" x14ac:dyDescent="0.25">
      <c r="A451" s="3"/>
      <c r="B451" s="3"/>
      <c r="C451" s="3"/>
      <c r="D451" s="3"/>
      <c r="E451" s="3"/>
      <c r="F451" s="3"/>
      <c r="G451" s="2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.2" x14ac:dyDescent="0.25">
      <c r="A452" s="3"/>
      <c r="B452" s="3"/>
      <c r="C452" s="3"/>
      <c r="D452" s="3"/>
      <c r="E452" s="3"/>
      <c r="F452" s="3"/>
      <c r="G452" s="2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.2" x14ac:dyDescent="0.25">
      <c r="A453" s="3"/>
      <c r="B453" s="3"/>
      <c r="C453" s="3"/>
      <c r="D453" s="3"/>
      <c r="E453" s="3"/>
      <c r="F453" s="3"/>
      <c r="G453" s="2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.2" x14ac:dyDescent="0.25">
      <c r="A454" s="3"/>
      <c r="B454" s="3"/>
      <c r="C454" s="3"/>
      <c r="D454" s="3"/>
      <c r="E454" s="3"/>
      <c r="F454" s="3"/>
      <c r="G454" s="2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.2" x14ac:dyDescent="0.25">
      <c r="A455" s="3"/>
      <c r="B455" s="3"/>
      <c r="C455" s="3"/>
      <c r="D455" s="3"/>
      <c r="E455" s="3"/>
      <c r="F455" s="3"/>
      <c r="G455" s="2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.2" x14ac:dyDescent="0.25">
      <c r="A456" s="3"/>
      <c r="B456" s="3"/>
      <c r="C456" s="3"/>
      <c r="D456" s="3"/>
      <c r="E456" s="3"/>
      <c r="F456" s="3"/>
      <c r="G456" s="2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.2" x14ac:dyDescent="0.25">
      <c r="A457" s="3"/>
      <c r="B457" s="3"/>
      <c r="C457" s="3"/>
      <c r="D457" s="3"/>
      <c r="E457" s="3"/>
      <c r="F457" s="3"/>
      <c r="G457" s="2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.2" x14ac:dyDescent="0.25">
      <c r="A458" s="3"/>
      <c r="B458" s="3"/>
      <c r="C458" s="3"/>
      <c r="D458" s="3"/>
      <c r="E458" s="3"/>
      <c r="F458" s="3"/>
      <c r="G458" s="2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.2" x14ac:dyDescent="0.25">
      <c r="A459" s="3"/>
      <c r="B459" s="3"/>
      <c r="C459" s="3"/>
      <c r="D459" s="3"/>
      <c r="E459" s="3"/>
      <c r="F459" s="3"/>
      <c r="G459" s="2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.2" x14ac:dyDescent="0.25">
      <c r="A460" s="3"/>
      <c r="B460" s="3"/>
      <c r="C460" s="3"/>
      <c r="D460" s="3"/>
      <c r="E460" s="3"/>
      <c r="F460" s="3"/>
      <c r="G460" s="2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.2" x14ac:dyDescent="0.25">
      <c r="A461" s="3"/>
      <c r="B461" s="3"/>
      <c r="C461" s="3"/>
      <c r="D461" s="3"/>
      <c r="E461" s="3"/>
      <c r="F461" s="3"/>
      <c r="G461" s="2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.2" x14ac:dyDescent="0.25">
      <c r="A462" s="3"/>
      <c r="B462" s="3"/>
      <c r="C462" s="3"/>
      <c r="D462" s="3"/>
      <c r="E462" s="3"/>
      <c r="F462" s="3"/>
      <c r="G462" s="2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.2" x14ac:dyDescent="0.25">
      <c r="A463" s="3"/>
      <c r="B463" s="3"/>
      <c r="C463" s="3"/>
      <c r="D463" s="3"/>
      <c r="E463" s="3"/>
      <c r="F463" s="3"/>
      <c r="G463" s="2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.2" x14ac:dyDescent="0.25">
      <c r="A464" s="3"/>
      <c r="B464" s="3"/>
      <c r="C464" s="3"/>
      <c r="D464" s="3"/>
      <c r="E464" s="3"/>
      <c r="F464" s="3"/>
      <c r="G464" s="2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.2" x14ac:dyDescent="0.25">
      <c r="A465" s="3"/>
      <c r="B465" s="3"/>
      <c r="C465" s="3"/>
      <c r="D465" s="3"/>
      <c r="E465" s="3"/>
      <c r="F465" s="3"/>
      <c r="G465" s="2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.2" x14ac:dyDescent="0.25">
      <c r="A466" s="3"/>
      <c r="B466" s="3"/>
      <c r="C466" s="3"/>
      <c r="D466" s="3"/>
      <c r="E466" s="3"/>
      <c r="F466" s="3"/>
      <c r="G466" s="2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.2" x14ac:dyDescent="0.25">
      <c r="A467" s="3"/>
      <c r="B467" s="3"/>
      <c r="C467" s="3"/>
      <c r="D467" s="3"/>
      <c r="E467" s="3"/>
      <c r="F467" s="3"/>
      <c r="G467" s="2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.2" x14ac:dyDescent="0.25">
      <c r="A468" s="3"/>
      <c r="B468" s="3"/>
      <c r="C468" s="3"/>
      <c r="D468" s="3"/>
      <c r="E468" s="3"/>
      <c r="F468" s="3"/>
      <c r="G468" s="2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.2" x14ac:dyDescent="0.25">
      <c r="A469" s="3"/>
      <c r="B469" s="3"/>
      <c r="C469" s="3"/>
      <c r="D469" s="3"/>
      <c r="E469" s="3"/>
      <c r="F469" s="3"/>
      <c r="G469" s="2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.2" x14ac:dyDescent="0.25">
      <c r="A470" s="3"/>
      <c r="B470" s="3"/>
      <c r="C470" s="3"/>
      <c r="D470" s="3"/>
      <c r="E470" s="3"/>
      <c r="F470" s="3"/>
      <c r="G470" s="2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.2" x14ac:dyDescent="0.25">
      <c r="A471" s="3"/>
      <c r="B471" s="3"/>
      <c r="C471" s="3"/>
      <c r="D471" s="3"/>
      <c r="E471" s="3"/>
      <c r="F471" s="3"/>
      <c r="G471" s="2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.2" x14ac:dyDescent="0.25">
      <c r="A472" s="3"/>
      <c r="B472" s="3"/>
      <c r="C472" s="3"/>
      <c r="D472" s="3"/>
      <c r="E472" s="3"/>
      <c r="F472" s="3"/>
      <c r="G472" s="2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.2" x14ac:dyDescent="0.25">
      <c r="A473" s="3"/>
      <c r="B473" s="3"/>
      <c r="C473" s="3"/>
      <c r="D473" s="3"/>
      <c r="E473" s="3"/>
      <c r="F473" s="3"/>
      <c r="G473" s="2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.2" x14ac:dyDescent="0.25">
      <c r="A474" s="3"/>
      <c r="B474" s="3"/>
      <c r="C474" s="3"/>
      <c r="D474" s="3"/>
      <c r="E474" s="3"/>
      <c r="F474" s="3"/>
      <c r="G474" s="2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.2" x14ac:dyDescent="0.25">
      <c r="A475" s="3"/>
      <c r="B475" s="3"/>
      <c r="C475" s="3"/>
      <c r="D475" s="3"/>
      <c r="E475" s="3"/>
      <c r="F475" s="3"/>
      <c r="G475" s="2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.2" x14ac:dyDescent="0.25">
      <c r="A476" s="3"/>
      <c r="B476" s="3"/>
      <c r="C476" s="3"/>
      <c r="D476" s="3"/>
      <c r="E476" s="3"/>
      <c r="F476" s="3"/>
      <c r="G476" s="2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.2" x14ac:dyDescent="0.25">
      <c r="A477" s="3"/>
      <c r="B477" s="3"/>
      <c r="C477" s="3"/>
      <c r="D477" s="3"/>
      <c r="E477" s="3"/>
      <c r="F477" s="3"/>
      <c r="G477" s="2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.2" x14ac:dyDescent="0.25">
      <c r="A478" s="3"/>
      <c r="B478" s="3"/>
      <c r="C478" s="3"/>
      <c r="D478" s="3"/>
      <c r="E478" s="3"/>
      <c r="F478" s="3"/>
      <c r="G478" s="2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.2" x14ac:dyDescent="0.25">
      <c r="A479" s="3"/>
      <c r="B479" s="3"/>
      <c r="C479" s="3"/>
      <c r="D479" s="3"/>
      <c r="E479" s="3"/>
      <c r="F479" s="3"/>
      <c r="G479" s="2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.2" x14ac:dyDescent="0.25">
      <c r="A480" s="3"/>
      <c r="B480" s="3"/>
      <c r="C480" s="3"/>
      <c r="D480" s="3"/>
      <c r="E480" s="3"/>
      <c r="F480" s="3"/>
      <c r="G480" s="2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.2" x14ac:dyDescent="0.25">
      <c r="A481" s="3"/>
      <c r="B481" s="3"/>
      <c r="C481" s="3"/>
      <c r="D481" s="3"/>
      <c r="E481" s="3"/>
      <c r="F481" s="3"/>
      <c r="G481" s="2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.2" x14ac:dyDescent="0.25">
      <c r="A482" s="3"/>
      <c r="B482" s="3"/>
      <c r="C482" s="3"/>
      <c r="D482" s="3"/>
      <c r="E482" s="3"/>
      <c r="F482" s="3"/>
      <c r="G482" s="2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.2" x14ac:dyDescent="0.25">
      <c r="A483" s="3"/>
      <c r="B483" s="3"/>
      <c r="C483" s="3"/>
      <c r="D483" s="3"/>
      <c r="E483" s="3"/>
      <c r="F483" s="3"/>
      <c r="G483" s="2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.2" x14ac:dyDescent="0.25">
      <c r="A484" s="3"/>
      <c r="B484" s="3"/>
      <c r="C484" s="3"/>
      <c r="D484" s="3"/>
      <c r="E484" s="3"/>
      <c r="F484" s="3"/>
      <c r="G484" s="2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.2" x14ac:dyDescent="0.25">
      <c r="A485" s="3"/>
      <c r="B485" s="3"/>
      <c r="C485" s="3"/>
      <c r="D485" s="3"/>
      <c r="E485" s="3"/>
      <c r="F485" s="3"/>
      <c r="G485" s="2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.2" x14ac:dyDescent="0.25">
      <c r="A486" s="3"/>
      <c r="B486" s="3"/>
      <c r="C486" s="3"/>
      <c r="D486" s="3"/>
      <c r="E486" s="3"/>
      <c r="F486" s="3"/>
      <c r="G486" s="2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.2" x14ac:dyDescent="0.25">
      <c r="A487" s="3"/>
      <c r="B487" s="3"/>
      <c r="C487" s="3"/>
      <c r="D487" s="3"/>
      <c r="E487" s="3"/>
      <c r="F487" s="3"/>
      <c r="G487" s="2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.2" x14ac:dyDescent="0.25">
      <c r="A488" s="3"/>
      <c r="B488" s="3"/>
      <c r="C488" s="3"/>
      <c r="D488" s="3"/>
      <c r="E488" s="3"/>
      <c r="F488" s="3"/>
      <c r="G488" s="2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.2" x14ac:dyDescent="0.25">
      <c r="A489" s="3"/>
      <c r="B489" s="3"/>
      <c r="C489" s="3"/>
      <c r="D489" s="3"/>
      <c r="E489" s="3"/>
      <c r="F489" s="3"/>
      <c r="G489" s="2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.2" x14ac:dyDescent="0.25">
      <c r="A490" s="3"/>
      <c r="B490" s="3"/>
      <c r="C490" s="3"/>
      <c r="D490" s="3"/>
      <c r="E490" s="3"/>
      <c r="F490" s="3"/>
      <c r="G490" s="2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.2" x14ac:dyDescent="0.25">
      <c r="A491" s="3"/>
      <c r="B491" s="3"/>
      <c r="C491" s="3"/>
      <c r="D491" s="3"/>
      <c r="E491" s="3"/>
      <c r="F491" s="3"/>
      <c r="G491" s="2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.2" x14ac:dyDescent="0.25">
      <c r="A492" s="3"/>
      <c r="B492" s="3"/>
      <c r="C492" s="3"/>
      <c r="D492" s="3"/>
      <c r="E492" s="3"/>
      <c r="F492" s="3"/>
      <c r="G492" s="2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.2" x14ac:dyDescent="0.25">
      <c r="A493" s="3"/>
      <c r="B493" s="3"/>
      <c r="C493" s="3"/>
      <c r="D493" s="3"/>
      <c r="E493" s="3"/>
      <c r="F493" s="3"/>
      <c r="G493" s="2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.2" x14ac:dyDescent="0.25">
      <c r="A494" s="3"/>
      <c r="B494" s="3"/>
      <c r="C494" s="3"/>
      <c r="D494" s="3"/>
      <c r="E494" s="3"/>
      <c r="F494" s="3"/>
      <c r="G494" s="2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.2" x14ac:dyDescent="0.25">
      <c r="A495" s="3"/>
      <c r="B495" s="3"/>
      <c r="C495" s="3"/>
      <c r="D495" s="3"/>
      <c r="E495" s="3"/>
      <c r="F495" s="3"/>
      <c r="G495" s="2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.2" x14ac:dyDescent="0.25">
      <c r="A496" s="3"/>
      <c r="B496" s="3"/>
      <c r="C496" s="3"/>
      <c r="D496" s="3"/>
      <c r="E496" s="3"/>
      <c r="F496" s="3"/>
      <c r="G496" s="2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.2" x14ac:dyDescent="0.25">
      <c r="A497" s="3"/>
      <c r="B497" s="3"/>
      <c r="C497" s="3"/>
      <c r="D497" s="3"/>
      <c r="E497" s="3"/>
      <c r="F497" s="3"/>
      <c r="G497" s="2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.2" x14ac:dyDescent="0.25">
      <c r="A498" s="3"/>
      <c r="B498" s="3"/>
      <c r="C498" s="3"/>
      <c r="D498" s="3"/>
      <c r="E498" s="3"/>
      <c r="F498" s="3"/>
      <c r="G498" s="2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.2" x14ac:dyDescent="0.25">
      <c r="A499" s="3"/>
      <c r="B499" s="3"/>
      <c r="C499" s="3"/>
      <c r="D499" s="3"/>
      <c r="E499" s="3"/>
      <c r="F499" s="3"/>
      <c r="G499" s="2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.2" x14ac:dyDescent="0.25">
      <c r="A500" s="3"/>
      <c r="B500" s="3"/>
      <c r="C500" s="3"/>
      <c r="D500" s="3"/>
      <c r="E500" s="3"/>
      <c r="F500" s="3"/>
      <c r="G500" s="2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.2" x14ac:dyDescent="0.25">
      <c r="A501" s="3"/>
      <c r="B501" s="3"/>
      <c r="C501" s="3"/>
      <c r="D501" s="3"/>
      <c r="E501" s="3"/>
      <c r="F501" s="3"/>
      <c r="G501" s="2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.2" x14ac:dyDescent="0.25">
      <c r="A502" s="3"/>
      <c r="B502" s="3"/>
      <c r="C502" s="3"/>
      <c r="D502" s="3"/>
      <c r="E502" s="3"/>
      <c r="F502" s="3"/>
      <c r="G502" s="2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.2" x14ac:dyDescent="0.25">
      <c r="A503" s="3"/>
      <c r="B503" s="3"/>
      <c r="C503" s="3"/>
      <c r="D503" s="3"/>
      <c r="E503" s="3"/>
      <c r="F503" s="3"/>
      <c r="G503" s="2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.2" x14ac:dyDescent="0.25">
      <c r="A504" s="3"/>
      <c r="B504" s="3"/>
      <c r="C504" s="3"/>
      <c r="D504" s="3"/>
      <c r="E504" s="3"/>
      <c r="F504" s="3"/>
      <c r="G504" s="2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.2" x14ac:dyDescent="0.25">
      <c r="A505" s="3"/>
      <c r="B505" s="3"/>
      <c r="C505" s="3"/>
      <c r="D505" s="3"/>
      <c r="E505" s="3"/>
      <c r="F505" s="3"/>
      <c r="G505" s="2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.2" x14ac:dyDescent="0.25">
      <c r="A506" s="3"/>
      <c r="B506" s="3"/>
      <c r="C506" s="3"/>
      <c r="D506" s="3"/>
      <c r="E506" s="3"/>
      <c r="F506" s="3"/>
      <c r="G506" s="2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.2" x14ac:dyDescent="0.25">
      <c r="A507" s="3"/>
      <c r="B507" s="3"/>
      <c r="C507" s="3"/>
      <c r="D507" s="3"/>
      <c r="E507" s="3"/>
      <c r="F507" s="3"/>
      <c r="G507" s="2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.2" x14ac:dyDescent="0.25">
      <c r="A508" s="3"/>
      <c r="B508" s="3"/>
      <c r="C508" s="3"/>
      <c r="D508" s="3"/>
      <c r="E508" s="3"/>
      <c r="F508" s="3"/>
      <c r="G508" s="2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.2" x14ac:dyDescent="0.25">
      <c r="A509" s="3"/>
      <c r="B509" s="3"/>
      <c r="C509" s="3"/>
      <c r="D509" s="3"/>
      <c r="E509" s="3"/>
      <c r="F509" s="3"/>
      <c r="G509" s="2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.2" x14ac:dyDescent="0.25">
      <c r="A510" s="3"/>
      <c r="B510" s="3"/>
      <c r="C510" s="3"/>
      <c r="D510" s="3"/>
      <c r="E510" s="3"/>
      <c r="F510" s="3"/>
      <c r="G510" s="2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.2" x14ac:dyDescent="0.25">
      <c r="A511" s="3"/>
      <c r="B511" s="3"/>
      <c r="C511" s="3"/>
      <c r="D511" s="3"/>
      <c r="E511" s="3"/>
      <c r="F511" s="3"/>
      <c r="G511" s="2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.2" x14ac:dyDescent="0.25">
      <c r="A512" s="3"/>
      <c r="B512" s="3"/>
      <c r="C512" s="3"/>
      <c r="D512" s="3"/>
      <c r="E512" s="3"/>
      <c r="F512" s="3"/>
      <c r="G512" s="2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.2" x14ac:dyDescent="0.25">
      <c r="A513" s="3"/>
      <c r="B513" s="3"/>
      <c r="C513" s="3"/>
      <c r="D513" s="3"/>
      <c r="E513" s="3"/>
      <c r="F513" s="3"/>
      <c r="G513" s="2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.2" x14ac:dyDescent="0.25">
      <c r="A514" s="3"/>
      <c r="B514" s="3"/>
      <c r="C514" s="3"/>
      <c r="D514" s="3"/>
      <c r="E514" s="3"/>
      <c r="F514" s="3"/>
      <c r="G514" s="2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.2" x14ac:dyDescent="0.25">
      <c r="A515" s="3"/>
      <c r="B515" s="3"/>
      <c r="C515" s="3"/>
      <c r="D515" s="3"/>
      <c r="E515" s="3"/>
      <c r="F515" s="3"/>
      <c r="G515" s="2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.2" x14ac:dyDescent="0.25">
      <c r="A516" s="3"/>
      <c r="B516" s="3"/>
      <c r="C516" s="3"/>
      <c r="D516" s="3"/>
      <c r="E516" s="3"/>
      <c r="F516" s="3"/>
      <c r="G516" s="2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.2" x14ac:dyDescent="0.25">
      <c r="A517" s="3"/>
      <c r="B517" s="3"/>
      <c r="C517" s="3"/>
      <c r="D517" s="3"/>
      <c r="E517" s="3"/>
      <c r="F517" s="3"/>
      <c r="G517" s="2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.2" x14ac:dyDescent="0.25">
      <c r="A518" s="3"/>
      <c r="B518" s="3"/>
      <c r="C518" s="3"/>
      <c r="D518" s="3"/>
      <c r="E518" s="3"/>
      <c r="F518" s="3"/>
      <c r="G518" s="2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.2" x14ac:dyDescent="0.25">
      <c r="A519" s="3"/>
      <c r="B519" s="3"/>
      <c r="C519" s="3"/>
      <c r="D519" s="3"/>
      <c r="E519" s="3"/>
      <c r="F519" s="3"/>
      <c r="G519" s="2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.2" x14ac:dyDescent="0.25">
      <c r="A520" s="3"/>
      <c r="B520" s="3"/>
      <c r="C520" s="3"/>
      <c r="D520" s="3"/>
      <c r="E520" s="3"/>
      <c r="F520" s="3"/>
      <c r="G520" s="2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.2" x14ac:dyDescent="0.25">
      <c r="A521" s="3"/>
      <c r="B521" s="3"/>
      <c r="C521" s="3"/>
      <c r="D521" s="3"/>
      <c r="E521" s="3"/>
      <c r="F521" s="3"/>
      <c r="G521" s="2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.2" x14ac:dyDescent="0.25">
      <c r="A522" s="3"/>
      <c r="B522" s="3"/>
      <c r="C522" s="3"/>
      <c r="D522" s="3"/>
      <c r="E522" s="3"/>
      <c r="F522" s="3"/>
      <c r="G522" s="2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.2" x14ac:dyDescent="0.25">
      <c r="A523" s="3"/>
      <c r="B523" s="3"/>
      <c r="C523" s="3"/>
      <c r="D523" s="3"/>
      <c r="E523" s="3"/>
      <c r="F523" s="3"/>
      <c r="G523" s="2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.2" x14ac:dyDescent="0.25">
      <c r="A524" s="3"/>
      <c r="B524" s="3"/>
      <c r="C524" s="3"/>
      <c r="D524" s="3"/>
      <c r="E524" s="3"/>
      <c r="F524" s="3"/>
      <c r="G524" s="2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.2" x14ac:dyDescent="0.25">
      <c r="A525" s="3"/>
      <c r="B525" s="3"/>
      <c r="C525" s="3"/>
      <c r="D525" s="3"/>
      <c r="E525" s="3"/>
      <c r="F525" s="3"/>
      <c r="G525" s="2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.2" x14ac:dyDescent="0.25">
      <c r="A526" s="3"/>
      <c r="B526" s="3"/>
      <c r="C526" s="3"/>
      <c r="D526" s="3"/>
      <c r="E526" s="3"/>
      <c r="F526" s="3"/>
      <c r="G526" s="2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.2" x14ac:dyDescent="0.25">
      <c r="A527" s="3"/>
      <c r="B527" s="3"/>
      <c r="C527" s="3"/>
      <c r="D527" s="3"/>
      <c r="E527" s="3"/>
      <c r="F527" s="3"/>
      <c r="G527" s="2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.2" x14ac:dyDescent="0.25">
      <c r="A528" s="3"/>
      <c r="B528" s="3"/>
      <c r="C528" s="3"/>
      <c r="D528" s="3"/>
      <c r="E528" s="3"/>
      <c r="F528" s="3"/>
      <c r="G528" s="2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.2" x14ac:dyDescent="0.25">
      <c r="A529" s="3"/>
      <c r="B529" s="3"/>
      <c r="C529" s="3"/>
      <c r="D529" s="3"/>
      <c r="E529" s="3"/>
      <c r="F529" s="3"/>
      <c r="G529" s="2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.2" x14ac:dyDescent="0.25">
      <c r="A530" s="3"/>
      <c r="B530" s="3"/>
      <c r="C530" s="3"/>
      <c r="D530" s="3"/>
      <c r="E530" s="3"/>
      <c r="F530" s="3"/>
      <c r="G530" s="2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.2" x14ac:dyDescent="0.25">
      <c r="A531" s="3"/>
      <c r="B531" s="3"/>
      <c r="C531" s="3"/>
      <c r="D531" s="3"/>
      <c r="E531" s="3"/>
      <c r="F531" s="3"/>
      <c r="G531" s="2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.2" x14ac:dyDescent="0.25">
      <c r="A532" s="3"/>
      <c r="B532" s="3"/>
      <c r="C532" s="3"/>
      <c r="D532" s="3"/>
      <c r="E532" s="3"/>
      <c r="F532" s="3"/>
      <c r="G532" s="2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.2" x14ac:dyDescent="0.25">
      <c r="A533" s="3"/>
      <c r="B533" s="3"/>
      <c r="C533" s="3"/>
      <c r="D533" s="3"/>
      <c r="E533" s="3"/>
      <c r="F533" s="3"/>
      <c r="G533" s="2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.2" x14ac:dyDescent="0.25">
      <c r="A534" s="3"/>
      <c r="B534" s="3"/>
      <c r="C534" s="3"/>
      <c r="D534" s="3"/>
      <c r="E534" s="3"/>
      <c r="F534" s="3"/>
      <c r="G534" s="2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.2" x14ac:dyDescent="0.25">
      <c r="A535" s="3"/>
      <c r="B535" s="3"/>
      <c r="C535" s="3"/>
      <c r="D535" s="3"/>
      <c r="E535" s="3"/>
      <c r="F535" s="3"/>
      <c r="G535" s="2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.2" x14ac:dyDescent="0.25">
      <c r="A536" s="3"/>
      <c r="B536" s="3"/>
      <c r="C536" s="3"/>
      <c r="D536" s="3"/>
      <c r="E536" s="3"/>
      <c r="F536" s="3"/>
      <c r="G536" s="2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.2" x14ac:dyDescent="0.25">
      <c r="A537" s="3"/>
      <c r="B537" s="3"/>
      <c r="C537" s="3"/>
      <c r="D537" s="3"/>
      <c r="E537" s="3"/>
      <c r="F537" s="3"/>
      <c r="G537" s="2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.2" x14ac:dyDescent="0.25">
      <c r="A538" s="3"/>
      <c r="B538" s="3"/>
      <c r="C538" s="3"/>
      <c r="D538" s="3"/>
      <c r="E538" s="3"/>
      <c r="F538" s="3"/>
      <c r="G538" s="2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.2" x14ac:dyDescent="0.25">
      <c r="A539" s="3"/>
      <c r="B539" s="3"/>
      <c r="C539" s="3"/>
      <c r="D539" s="3"/>
      <c r="E539" s="3"/>
      <c r="F539" s="3"/>
      <c r="G539" s="2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.2" x14ac:dyDescent="0.25">
      <c r="A540" s="3"/>
      <c r="B540" s="3"/>
      <c r="C540" s="3"/>
      <c r="D540" s="3"/>
      <c r="E540" s="3"/>
      <c r="F540" s="3"/>
      <c r="G540" s="2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.2" x14ac:dyDescent="0.25">
      <c r="A541" s="3"/>
      <c r="B541" s="3"/>
      <c r="C541" s="3"/>
      <c r="D541" s="3"/>
      <c r="E541" s="3"/>
      <c r="F541" s="3"/>
      <c r="G541" s="2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.2" x14ac:dyDescent="0.25">
      <c r="A542" s="3"/>
      <c r="B542" s="3"/>
      <c r="C542" s="3"/>
      <c r="D542" s="3"/>
      <c r="E542" s="3"/>
      <c r="F542" s="3"/>
      <c r="G542" s="2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.2" x14ac:dyDescent="0.25">
      <c r="A543" s="3"/>
      <c r="B543" s="3"/>
      <c r="C543" s="3"/>
      <c r="D543" s="3"/>
      <c r="E543" s="3"/>
      <c r="F543" s="3"/>
      <c r="G543" s="2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.2" x14ac:dyDescent="0.25">
      <c r="A544" s="3"/>
      <c r="B544" s="3"/>
      <c r="C544" s="3"/>
      <c r="D544" s="3"/>
      <c r="E544" s="3"/>
      <c r="F544" s="3"/>
      <c r="G544" s="2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.2" x14ac:dyDescent="0.25">
      <c r="A545" s="3"/>
      <c r="B545" s="3"/>
      <c r="C545" s="3"/>
      <c r="D545" s="3"/>
      <c r="E545" s="3"/>
      <c r="F545" s="3"/>
      <c r="G545" s="2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.2" x14ac:dyDescent="0.25">
      <c r="A546" s="3"/>
      <c r="B546" s="3"/>
      <c r="C546" s="3"/>
      <c r="D546" s="3"/>
      <c r="E546" s="3"/>
      <c r="F546" s="3"/>
      <c r="G546" s="2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.2" x14ac:dyDescent="0.25">
      <c r="A547" s="3"/>
      <c r="B547" s="3"/>
      <c r="C547" s="3"/>
      <c r="D547" s="3"/>
      <c r="E547" s="3"/>
      <c r="F547" s="3"/>
      <c r="G547" s="2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.2" x14ac:dyDescent="0.25">
      <c r="A548" s="3"/>
      <c r="B548" s="3"/>
      <c r="C548" s="3"/>
      <c r="D548" s="3"/>
      <c r="E548" s="3"/>
      <c r="F548" s="3"/>
      <c r="G548" s="2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.2" x14ac:dyDescent="0.25">
      <c r="A549" s="3"/>
      <c r="B549" s="3"/>
      <c r="C549" s="3"/>
      <c r="D549" s="3"/>
      <c r="E549" s="3"/>
      <c r="F549" s="3"/>
      <c r="G549" s="2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.2" x14ac:dyDescent="0.25">
      <c r="A550" s="3"/>
      <c r="B550" s="3"/>
      <c r="C550" s="3"/>
      <c r="D550" s="3"/>
      <c r="E550" s="3"/>
      <c r="F550" s="3"/>
      <c r="G550" s="2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.2" x14ac:dyDescent="0.25">
      <c r="A551" s="3"/>
      <c r="B551" s="3"/>
      <c r="C551" s="3"/>
      <c r="D551" s="3"/>
      <c r="E551" s="3"/>
      <c r="F551" s="3"/>
      <c r="G551" s="2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.2" x14ac:dyDescent="0.25">
      <c r="A552" s="3"/>
      <c r="B552" s="3"/>
      <c r="C552" s="3"/>
      <c r="D552" s="3"/>
      <c r="E552" s="3"/>
      <c r="F552" s="3"/>
      <c r="G552" s="2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.2" x14ac:dyDescent="0.25">
      <c r="A553" s="3"/>
      <c r="B553" s="3"/>
      <c r="C553" s="3"/>
      <c r="D553" s="3"/>
      <c r="E553" s="3"/>
      <c r="F553" s="3"/>
      <c r="G553" s="2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.2" x14ac:dyDescent="0.25">
      <c r="A554" s="3"/>
      <c r="B554" s="3"/>
      <c r="C554" s="3"/>
      <c r="D554" s="3"/>
      <c r="E554" s="3"/>
      <c r="F554" s="3"/>
      <c r="G554" s="2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.2" x14ac:dyDescent="0.25">
      <c r="A555" s="3"/>
      <c r="B555" s="3"/>
      <c r="C555" s="3"/>
      <c r="D555" s="3"/>
      <c r="E555" s="3"/>
      <c r="F555" s="3"/>
      <c r="G555" s="2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.2" x14ac:dyDescent="0.25">
      <c r="A556" s="3"/>
      <c r="B556" s="3"/>
      <c r="C556" s="3"/>
      <c r="D556" s="3"/>
      <c r="E556" s="3"/>
      <c r="F556" s="3"/>
      <c r="G556" s="2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.2" x14ac:dyDescent="0.25">
      <c r="A557" s="3"/>
      <c r="B557" s="3"/>
      <c r="C557" s="3"/>
      <c r="D557" s="3"/>
      <c r="E557" s="3"/>
      <c r="F557" s="3"/>
      <c r="G557" s="2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.2" x14ac:dyDescent="0.25">
      <c r="A558" s="3"/>
      <c r="B558" s="3"/>
      <c r="C558" s="3"/>
      <c r="D558" s="3"/>
      <c r="E558" s="3"/>
      <c r="F558" s="3"/>
      <c r="G558" s="2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.2" x14ac:dyDescent="0.25">
      <c r="A559" s="3"/>
      <c r="B559" s="3"/>
      <c r="C559" s="3"/>
      <c r="D559" s="3"/>
      <c r="E559" s="3"/>
      <c r="F559" s="3"/>
      <c r="G559" s="2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.2" x14ac:dyDescent="0.25">
      <c r="A560" s="3"/>
      <c r="B560" s="3"/>
      <c r="C560" s="3"/>
      <c r="D560" s="3"/>
      <c r="E560" s="3"/>
      <c r="F560" s="3"/>
      <c r="G560" s="2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.2" x14ac:dyDescent="0.25">
      <c r="A561" s="3"/>
      <c r="B561" s="3"/>
      <c r="C561" s="3"/>
      <c r="D561" s="3"/>
      <c r="E561" s="3"/>
      <c r="F561" s="3"/>
      <c r="G561" s="2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.2" x14ac:dyDescent="0.25">
      <c r="A562" s="3"/>
      <c r="B562" s="3"/>
      <c r="C562" s="3"/>
      <c r="D562" s="3"/>
      <c r="E562" s="3"/>
      <c r="F562" s="3"/>
      <c r="G562" s="2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.2" x14ac:dyDescent="0.25">
      <c r="A563" s="3"/>
      <c r="B563" s="3"/>
      <c r="C563" s="3"/>
      <c r="D563" s="3"/>
      <c r="E563" s="3"/>
      <c r="F563" s="3"/>
      <c r="G563" s="2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.2" x14ac:dyDescent="0.25">
      <c r="A564" s="3"/>
      <c r="B564" s="3"/>
      <c r="C564" s="3"/>
      <c r="D564" s="3"/>
      <c r="E564" s="3"/>
      <c r="F564" s="3"/>
      <c r="G564" s="2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.2" x14ac:dyDescent="0.25">
      <c r="A565" s="3"/>
      <c r="B565" s="3"/>
      <c r="C565" s="3"/>
      <c r="D565" s="3"/>
      <c r="E565" s="3"/>
      <c r="F565" s="3"/>
      <c r="G565" s="2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.2" x14ac:dyDescent="0.25">
      <c r="A566" s="3"/>
      <c r="B566" s="3"/>
      <c r="C566" s="3"/>
      <c r="D566" s="3"/>
      <c r="E566" s="3"/>
      <c r="F566" s="3"/>
      <c r="G566" s="2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.2" x14ac:dyDescent="0.25">
      <c r="A567" s="3"/>
      <c r="B567" s="3"/>
      <c r="C567" s="3"/>
      <c r="D567" s="3"/>
      <c r="E567" s="3"/>
      <c r="F567" s="3"/>
      <c r="G567" s="2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.2" x14ac:dyDescent="0.25">
      <c r="A568" s="3"/>
      <c r="B568" s="3"/>
      <c r="C568" s="3"/>
      <c r="D568" s="3"/>
      <c r="E568" s="3"/>
      <c r="F568" s="3"/>
      <c r="G568" s="2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.2" x14ac:dyDescent="0.25">
      <c r="A569" s="3"/>
      <c r="B569" s="3"/>
      <c r="C569" s="3"/>
      <c r="D569" s="3"/>
      <c r="E569" s="3"/>
      <c r="F569" s="3"/>
      <c r="G569" s="2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.2" x14ac:dyDescent="0.25">
      <c r="A570" s="3"/>
      <c r="B570" s="3"/>
      <c r="C570" s="3"/>
      <c r="D570" s="3"/>
      <c r="E570" s="3"/>
      <c r="F570" s="3"/>
      <c r="G570" s="2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.2" x14ac:dyDescent="0.25">
      <c r="A571" s="3"/>
      <c r="B571" s="3"/>
      <c r="C571" s="3"/>
      <c r="D571" s="3"/>
      <c r="E571" s="3"/>
      <c r="F571" s="3"/>
      <c r="G571" s="2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.2" x14ac:dyDescent="0.25">
      <c r="A572" s="3"/>
      <c r="B572" s="3"/>
      <c r="C572" s="3"/>
      <c r="D572" s="3"/>
      <c r="E572" s="3"/>
      <c r="F572" s="3"/>
      <c r="G572" s="2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.2" x14ac:dyDescent="0.25">
      <c r="A573" s="3"/>
      <c r="B573" s="3"/>
      <c r="C573" s="3"/>
      <c r="D573" s="3"/>
      <c r="E573" s="3"/>
      <c r="F573" s="3"/>
      <c r="G573" s="2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.2" x14ac:dyDescent="0.25">
      <c r="A574" s="3"/>
      <c r="B574" s="3"/>
      <c r="C574" s="3"/>
      <c r="D574" s="3"/>
      <c r="E574" s="3"/>
      <c r="F574" s="3"/>
      <c r="G574" s="2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.2" x14ac:dyDescent="0.25">
      <c r="A575" s="3"/>
      <c r="B575" s="3"/>
      <c r="C575" s="3"/>
      <c r="D575" s="3"/>
      <c r="E575" s="3"/>
      <c r="F575" s="3"/>
      <c r="G575" s="2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.2" x14ac:dyDescent="0.25">
      <c r="A576" s="3"/>
      <c r="B576" s="3"/>
      <c r="C576" s="3"/>
      <c r="D576" s="3"/>
      <c r="E576" s="3"/>
      <c r="F576" s="3"/>
      <c r="G576" s="2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.2" x14ac:dyDescent="0.25">
      <c r="A577" s="3"/>
      <c r="B577" s="3"/>
      <c r="C577" s="3"/>
      <c r="D577" s="3"/>
      <c r="E577" s="3"/>
      <c r="F577" s="3"/>
      <c r="G577" s="2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.2" x14ac:dyDescent="0.25">
      <c r="A578" s="3"/>
      <c r="B578" s="3"/>
      <c r="C578" s="3"/>
      <c r="D578" s="3"/>
      <c r="E578" s="3"/>
      <c r="F578" s="3"/>
      <c r="G578" s="2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.2" x14ac:dyDescent="0.25">
      <c r="A579" s="3"/>
      <c r="B579" s="3"/>
      <c r="C579" s="3"/>
      <c r="D579" s="3"/>
      <c r="E579" s="3"/>
      <c r="F579" s="3"/>
      <c r="G579" s="2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.2" x14ac:dyDescent="0.25">
      <c r="A580" s="3"/>
      <c r="B580" s="3"/>
      <c r="C580" s="3"/>
      <c r="D580" s="3"/>
      <c r="E580" s="3"/>
      <c r="F580" s="3"/>
      <c r="G580" s="2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.2" x14ac:dyDescent="0.25">
      <c r="A581" s="3"/>
      <c r="B581" s="3"/>
      <c r="C581" s="3"/>
      <c r="D581" s="3"/>
      <c r="E581" s="3"/>
      <c r="F581" s="3"/>
      <c r="G581" s="2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.2" x14ac:dyDescent="0.25">
      <c r="A582" s="3"/>
      <c r="B582" s="3"/>
      <c r="C582" s="3"/>
      <c r="D582" s="3"/>
      <c r="E582" s="3"/>
      <c r="F582" s="3"/>
      <c r="G582" s="2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.2" x14ac:dyDescent="0.25">
      <c r="A583" s="3"/>
      <c r="B583" s="3"/>
      <c r="C583" s="3"/>
      <c r="D583" s="3"/>
      <c r="E583" s="3"/>
      <c r="F583" s="3"/>
      <c r="G583" s="2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.2" x14ac:dyDescent="0.25">
      <c r="A584" s="3"/>
      <c r="B584" s="3"/>
      <c r="C584" s="3"/>
      <c r="D584" s="3"/>
      <c r="E584" s="3"/>
      <c r="F584" s="3"/>
      <c r="G584" s="2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.2" x14ac:dyDescent="0.25">
      <c r="A585" s="3"/>
      <c r="B585" s="3"/>
      <c r="C585" s="3"/>
      <c r="D585" s="3"/>
      <c r="E585" s="3"/>
      <c r="F585" s="3"/>
      <c r="G585" s="2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.2" x14ac:dyDescent="0.25">
      <c r="A586" s="3"/>
      <c r="B586" s="3"/>
      <c r="C586" s="3"/>
      <c r="D586" s="3"/>
      <c r="E586" s="3"/>
      <c r="F586" s="3"/>
      <c r="G586" s="2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.2" x14ac:dyDescent="0.25">
      <c r="A587" s="3"/>
      <c r="B587" s="3"/>
      <c r="C587" s="3"/>
      <c r="D587" s="3"/>
      <c r="E587" s="3"/>
      <c r="F587" s="3"/>
      <c r="G587" s="2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.2" x14ac:dyDescent="0.25">
      <c r="A588" s="3"/>
      <c r="B588" s="3"/>
      <c r="C588" s="3"/>
      <c r="D588" s="3"/>
      <c r="E588" s="3"/>
      <c r="F588" s="3"/>
      <c r="G588" s="2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.2" x14ac:dyDescent="0.25">
      <c r="A589" s="3"/>
      <c r="B589" s="3"/>
      <c r="C589" s="3"/>
      <c r="D589" s="3"/>
      <c r="E589" s="3"/>
      <c r="F589" s="3"/>
      <c r="G589" s="2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.2" x14ac:dyDescent="0.25">
      <c r="A590" s="3"/>
      <c r="B590" s="3"/>
      <c r="C590" s="3"/>
      <c r="D590" s="3"/>
      <c r="E590" s="3"/>
      <c r="F590" s="3"/>
      <c r="G590" s="2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.2" x14ac:dyDescent="0.25">
      <c r="A591" s="3"/>
      <c r="B591" s="3"/>
      <c r="C591" s="3"/>
      <c r="D591" s="3"/>
      <c r="E591" s="3"/>
      <c r="F591" s="3"/>
      <c r="G591" s="2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.2" x14ac:dyDescent="0.25">
      <c r="A592" s="3"/>
      <c r="B592" s="3"/>
      <c r="C592" s="3"/>
      <c r="D592" s="3"/>
      <c r="E592" s="3"/>
      <c r="F592" s="3"/>
      <c r="G592" s="2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.2" x14ac:dyDescent="0.25">
      <c r="A593" s="3"/>
      <c r="B593" s="3"/>
      <c r="C593" s="3"/>
      <c r="D593" s="3"/>
      <c r="E593" s="3"/>
      <c r="F593" s="3"/>
      <c r="G593" s="2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.2" x14ac:dyDescent="0.25">
      <c r="A594" s="3"/>
      <c r="B594" s="3"/>
      <c r="C594" s="3"/>
      <c r="D594" s="3"/>
      <c r="E594" s="3"/>
      <c r="F594" s="3"/>
      <c r="G594" s="2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.2" x14ac:dyDescent="0.25">
      <c r="A595" s="3"/>
      <c r="B595" s="3"/>
      <c r="C595" s="3"/>
      <c r="D595" s="3"/>
      <c r="E595" s="3"/>
      <c r="F595" s="3"/>
      <c r="G595" s="2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.2" x14ac:dyDescent="0.25">
      <c r="A596" s="3"/>
      <c r="B596" s="3"/>
      <c r="C596" s="3"/>
      <c r="D596" s="3"/>
      <c r="E596" s="3"/>
      <c r="F596" s="3"/>
      <c r="G596" s="2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.2" x14ac:dyDescent="0.25">
      <c r="A597" s="3"/>
      <c r="B597" s="3"/>
      <c r="C597" s="3"/>
      <c r="D597" s="3"/>
      <c r="E597" s="3"/>
      <c r="F597" s="3"/>
      <c r="G597" s="2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.2" x14ac:dyDescent="0.25">
      <c r="A598" s="3"/>
      <c r="B598" s="3"/>
      <c r="C598" s="3"/>
      <c r="D598" s="3"/>
      <c r="E598" s="3"/>
      <c r="F598" s="3"/>
      <c r="G598" s="2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.2" x14ac:dyDescent="0.25">
      <c r="A599" s="3"/>
      <c r="B599" s="3"/>
      <c r="C599" s="3"/>
      <c r="D599" s="3"/>
      <c r="E599" s="3"/>
      <c r="F599" s="3"/>
      <c r="G599" s="2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.2" x14ac:dyDescent="0.25">
      <c r="A600" s="3"/>
      <c r="B600" s="3"/>
      <c r="C600" s="3"/>
      <c r="D600" s="3"/>
      <c r="E600" s="3"/>
      <c r="F600" s="3"/>
      <c r="G600" s="2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.2" x14ac:dyDescent="0.25">
      <c r="A601" s="3"/>
      <c r="B601" s="3"/>
      <c r="C601" s="3"/>
      <c r="D601" s="3"/>
      <c r="E601" s="3"/>
      <c r="F601" s="3"/>
      <c r="G601" s="2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.2" x14ac:dyDescent="0.25">
      <c r="A602" s="3"/>
      <c r="B602" s="3"/>
      <c r="C602" s="3"/>
      <c r="D602" s="3"/>
      <c r="E602" s="3"/>
      <c r="F602" s="3"/>
      <c r="G602" s="2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.2" x14ac:dyDescent="0.25">
      <c r="A603" s="3"/>
      <c r="B603" s="3"/>
      <c r="C603" s="3"/>
      <c r="D603" s="3"/>
      <c r="E603" s="3"/>
      <c r="F603" s="3"/>
      <c r="G603" s="2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.2" x14ac:dyDescent="0.25">
      <c r="A604" s="3"/>
      <c r="B604" s="3"/>
      <c r="C604" s="3"/>
      <c r="D604" s="3"/>
      <c r="E604" s="3"/>
      <c r="F604" s="3"/>
      <c r="G604" s="2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.2" x14ac:dyDescent="0.25">
      <c r="A605" s="3"/>
      <c r="B605" s="3"/>
      <c r="C605" s="3"/>
      <c r="D605" s="3"/>
      <c r="E605" s="3"/>
      <c r="F605" s="3"/>
      <c r="G605" s="2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.2" x14ac:dyDescent="0.25">
      <c r="A606" s="3"/>
      <c r="B606" s="3"/>
      <c r="C606" s="3"/>
      <c r="D606" s="3"/>
      <c r="E606" s="3"/>
      <c r="F606" s="3"/>
      <c r="G606" s="2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.2" x14ac:dyDescent="0.25">
      <c r="A607" s="3"/>
      <c r="B607" s="3"/>
      <c r="C607" s="3"/>
      <c r="D607" s="3"/>
      <c r="E607" s="3"/>
      <c r="F607" s="3"/>
      <c r="G607" s="2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.2" x14ac:dyDescent="0.25">
      <c r="A608" s="3"/>
      <c r="B608" s="3"/>
      <c r="C608" s="3"/>
      <c r="D608" s="3"/>
      <c r="E608" s="3"/>
      <c r="F608" s="3"/>
      <c r="G608" s="2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.2" x14ac:dyDescent="0.25">
      <c r="A609" s="3"/>
      <c r="B609" s="3"/>
      <c r="C609" s="3"/>
      <c r="D609" s="3"/>
      <c r="E609" s="3"/>
      <c r="F609" s="3"/>
      <c r="G609" s="2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.2" x14ac:dyDescent="0.25">
      <c r="A610" s="3"/>
      <c r="B610" s="3"/>
      <c r="C610" s="3"/>
      <c r="D610" s="3"/>
      <c r="E610" s="3"/>
      <c r="F610" s="3"/>
      <c r="G610" s="2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.2" x14ac:dyDescent="0.25">
      <c r="A611" s="3"/>
      <c r="B611" s="3"/>
      <c r="C611" s="3"/>
      <c r="D611" s="3"/>
      <c r="E611" s="3"/>
      <c r="F611" s="3"/>
      <c r="G611" s="2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.2" x14ac:dyDescent="0.25">
      <c r="A612" s="3"/>
      <c r="B612" s="3"/>
      <c r="C612" s="3"/>
      <c r="D612" s="3"/>
      <c r="E612" s="3"/>
      <c r="F612" s="3"/>
      <c r="G612" s="2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.2" x14ac:dyDescent="0.25">
      <c r="A613" s="3"/>
      <c r="B613" s="3"/>
      <c r="C613" s="3"/>
      <c r="D613" s="3"/>
      <c r="E613" s="3"/>
      <c r="F613" s="3"/>
      <c r="G613" s="2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.2" x14ac:dyDescent="0.25">
      <c r="A614" s="3"/>
      <c r="B614" s="3"/>
      <c r="C614" s="3"/>
      <c r="D614" s="3"/>
      <c r="E614" s="3"/>
      <c r="F614" s="3"/>
      <c r="G614" s="2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.2" x14ac:dyDescent="0.25">
      <c r="A615" s="3"/>
      <c r="B615" s="3"/>
      <c r="C615" s="3"/>
      <c r="D615" s="3"/>
      <c r="E615" s="3"/>
      <c r="F615" s="3"/>
      <c r="G615" s="2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.2" x14ac:dyDescent="0.25">
      <c r="A616" s="3"/>
      <c r="B616" s="3"/>
      <c r="C616" s="3"/>
      <c r="D616" s="3"/>
      <c r="E616" s="3"/>
      <c r="F616" s="3"/>
      <c r="G616" s="2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.2" x14ac:dyDescent="0.25">
      <c r="A617" s="3"/>
      <c r="B617" s="3"/>
      <c r="C617" s="3"/>
      <c r="D617" s="3"/>
      <c r="E617" s="3"/>
      <c r="F617" s="3"/>
      <c r="G617" s="2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.2" x14ac:dyDescent="0.25">
      <c r="A618" s="3"/>
      <c r="B618" s="3"/>
      <c r="C618" s="3"/>
      <c r="D618" s="3"/>
      <c r="E618" s="3"/>
      <c r="F618" s="3"/>
      <c r="G618" s="2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.2" x14ac:dyDescent="0.25">
      <c r="A619" s="3"/>
      <c r="B619" s="3"/>
      <c r="C619" s="3"/>
      <c r="D619" s="3"/>
      <c r="E619" s="3"/>
      <c r="F619" s="3"/>
      <c r="G619" s="2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.2" x14ac:dyDescent="0.25">
      <c r="A620" s="3"/>
      <c r="B620" s="3"/>
      <c r="C620" s="3"/>
      <c r="D620" s="3"/>
      <c r="E620" s="3"/>
      <c r="F620" s="3"/>
      <c r="G620" s="2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.2" x14ac:dyDescent="0.25">
      <c r="A621" s="3"/>
      <c r="B621" s="3"/>
      <c r="C621" s="3"/>
      <c r="D621" s="3"/>
      <c r="E621" s="3"/>
      <c r="F621" s="3"/>
      <c r="G621" s="2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.2" x14ac:dyDescent="0.25">
      <c r="A622" s="3"/>
      <c r="B622" s="3"/>
      <c r="C622" s="3"/>
      <c r="D622" s="3"/>
      <c r="E622" s="3"/>
      <c r="F622" s="3"/>
      <c r="G622" s="2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.2" x14ac:dyDescent="0.25">
      <c r="A623" s="3"/>
      <c r="B623" s="3"/>
      <c r="C623" s="3"/>
      <c r="D623" s="3"/>
      <c r="E623" s="3"/>
      <c r="F623" s="3"/>
      <c r="G623" s="2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.2" x14ac:dyDescent="0.25">
      <c r="A624" s="3"/>
      <c r="B624" s="3"/>
      <c r="C624" s="3"/>
      <c r="D624" s="3"/>
      <c r="E624" s="3"/>
      <c r="F624" s="3"/>
      <c r="G624" s="2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.2" x14ac:dyDescent="0.25">
      <c r="A625" s="3"/>
      <c r="B625" s="3"/>
      <c r="C625" s="3"/>
      <c r="D625" s="3"/>
      <c r="E625" s="3"/>
      <c r="F625" s="3"/>
      <c r="G625" s="2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.2" x14ac:dyDescent="0.25">
      <c r="A626" s="3"/>
      <c r="B626" s="3"/>
      <c r="C626" s="3"/>
      <c r="D626" s="3"/>
      <c r="E626" s="3"/>
      <c r="F626" s="3"/>
      <c r="G626" s="2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.2" x14ac:dyDescent="0.25">
      <c r="A627" s="3"/>
      <c r="B627" s="3"/>
      <c r="C627" s="3"/>
      <c r="D627" s="3"/>
      <c r="E627" s="3"/>
      <c r="F627" s="3"/>
      <c r="G627" s="2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.2" x14ac:dyDescent="0.25">
      <c r="A628" s="3"/>
      <c r="B628" s="3"/>
      <c r="C628" s="3"/>
      <c r="D628" s="3"/>
      <c r="E628" s="3"/>
      <c r="F628" s="3"/>
      <c r="G628" s="2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.2" x14ac:dyDescent="0.25">
      <c r="A629" s="3"/>
      <c r="B629" s="3"/>
      <c r="C629" s="3"/>
      <c r="D629" s="3"/>
      <c r="E629" s="3"/>
      <c r="F629" s="3"/>
      <c r="G629" s="2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.2" x14ac:dyDescent="0.25">
      <c r="A630" s="3"/>
      <c r="B630" s="3"/>
      <c r="C630" s="3"/>
      <c r="D630" s="3"/>
      <c r="E630" s="3"/>
      <c r="F630" s="3"/>
      <c r="G630" s="2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.2" x14ac:dyDescent="0.25">
      <c r="A631" s="3"/>
      <c r="B631" s="3"/>
      <c r="C631" s="3"/>
      <c r="D631" s="3"/>
      <c r="E631" s="3"/>
      <c r="F631" s="3"/>
      <c r="G631" s="2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.2" x14ac:dyDescent="0.25">
      <c r="A632" s="3"/>
      <c r="B632" s="3"/>
      <c r="C632" s="3"/>
      <c r="D632" s="3"/>
      <c r="E632" s="3"/>
      <c r="F632" s="3"/>
      <c r="G632" s="2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.2" x14ac:dyDescent="0.25">
      <c r="A633" s="3"/>
      <c r="B633" s="3"/>
      <c r="C633" s="3"/>
      <c r="D633" s="3"/>
      <c r="E633" s="3"/>
      <c r="F633" s="3"/>
      <c r="G633" s="2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.2" x14ac:dyDescent="0.25">
      <c r="A634" s="3"/>
      <c r="B634" s="3"/>
      <c r="C634" s="3"/>
      <c r="D634" s="3"/>
      <c r="E634" s="3"/>
      <c r="F634" s="3"/>
      <c r="G634" s="2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.2" x14ac:dyDescent="0.25">
      <c r="A635" s="3"/>
      <c r="B635" s="3"/>
      <c r="C635" s="3"/>
      <c r="D635" s="3"/>
      <c r="E635" s="3"/>
      <c r="F635" s="3"/>
      <c r="G635" s="2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.2" x14ac:dyDescent="0.25">
      <c r="A636" s="3"/>
      <c r="B636" s="3"/>
      <c r="C636" s="3"/>
      <c r="D636" s="3"/>
      <c r="E636" s="3"/>
      <c r="F636" s="3"/>
      <c r="G636" s="2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.2" x14ac:dyDescent="0.25">
      <c r="A637" s="3"/>
      <c r="B637" s="3"/>
      <c r="C637" s="3"/>
      <c r="D637" s="3"/>
      <c r="E637" s="3"/>
      <c r="F637" s="3"/>
      <c r="G637" s="2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.2" x14ac:dyDescent="0.25">
      <c r="A638" s="3"/>
      <c r="B638" s="3"/>
      <c r="C638" s="3"/>
      <c r="D638" s="3"/>
      <c r="E638" s="3"/>
      <c r="F638" s="3"/>
      <c r="G638" s="2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.2" x14ac:dyDescent="0.25">
      <c r="A639" s="3"/>
      <c r="B639" s="3"/>
      <c r="C639" s="3"/>
      <c r="D639" s="3"/>
      <c r="E639" s="3"/>
      <c r="F639" s="3"/>
      <c r="G639" s="2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.2" x14ac:dyDescent="0.25">
      <c r="A640" s="3"/>
      <c r="B640" s="3"/>
      <c r="C640" s="3"/>
      <c r="D640" s="3"/>
      <c r="E640" s="3"/>
      <c r="F640" s="3"/>
      <c r="G640" s="2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.2" x14ac:dyDescent="0.25">
      <c r="A641" s="3"/>
      <c r="B641" s="3"/>
      <c r="C641" s="3"/>
      <c r="D641" s="3"/>
      <c r="E641" s="3"/>
      <c r="F641" s="3"/>
      <c r="G641" s="2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.2" x14ac:dyDescent="0.25">
      <c r="A642" s="3"/>
      <c r="B642" s="3"/>
      <c r="C642" s="3"/>
      <c r="D642" s="3"/>
      <c r="E642" s="3"/>
      <c r="F642" s="3"/>
      <c r="G642" s="2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.2" x14ac:dyDescent="0.25">
      <c r="A643" s="3"/>
      <c r="B643" s="3"/>
      <c r="C643" s="3"/>
      <c r="D643" s="3"/>
      <c r="E643" s="3"/>
      <c r="F643" s="3"/>
      <c r="G643" s="2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.2" x14ac:dyDescent="0.25">
      <c r="A644" s="3"/>
      <c r="B644" s="3"/>
      <c r="C644" s="3"/>
      <c r="D644" s="3"/>
      <c r="E644" s="3"/>
      <c r="F644" s="3"/>
      <c r="G644" s="2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.2" x14ac:dyDescent="0.25">
      <c r="A645" s="3"/>
      <c r="B645" s="3"/>
      <c r="C645" s="3"/>
      <c r="D645" s="3"/>
      <c r="E645" s="3"/>
      <c r="F645" s="3"/>
      <c r="G645" s="2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.2" x14ac:dyDescent="0.25">
      <c r="A646" s="3"/>
      <c r="B646" s="3"/>
      <c r="C646" s="3"/>
      <c r="D646" s="3"/>
      <c r="E646" s="3"/>
      <c r="F646" s="3"/>
      <c r="G646" s="2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.2" x14ac:dyDescent="0.25">
      <c r="A647" s="3"/>
      <c r="B647" s="3"/>
      <c r="C647" s="3"/>
      <c r="D647" s="3"/>
      <c r="E647" s="3"/>
      <c r="F647" s="3"/>
      <c r="G647" s="2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.2" x14ac:dyDescent="0.25">
      <c r="A648" s="3"/>
      <c r="B648" s="3"/>
      <c r="C648" s="3"/>
      <c r="D648" s="3"/>
      <c r="E648" s="3"/>
      <c r="F648" s="3"/>
      <c r="G648" s="2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.2" x14ac:dyDescent="0.25">
      <c r="A649" s="3"/>
      <c r="B649" s="3"/>
      <c r="C649" s="3"/>
      <c r="D649" s="3"/>
      <c r="E649" s="3"/>
      <c r="F649" s="3"/>
      <c r="G649" s="2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.2" x14ac:dyDescent="0.25">
      <c r="A650" s="3"/>
      <c r="B650" s="3"/>
      <c r="C650" s="3"/>
      <c r="D650" s="3"/>
      <c r="E650" s="3"/>
      <c r="F650" s="3"/>
      <c r="G650" s="2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.2" x14ac:dyDescent="0.25">
      <c r="A651" s="3"/>
      <c r="B651" s="3"/>
      <c r="C651" s="3"/>
      <c r="D651" s="3"/>
      <c r="E651" s="3"/>
      <c r="F651" s="3"/>
      <c r="G651" s="2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.2" x14ac:dyDescent="0.25">
      <c r="A652" s="3"/>
      <c r="B652" s="3"/>
      <c r="C652" s="3"/>
      <c r="D652" s="3"/>
      <c r="E652" s="3"/>
      <c r="F652" s="3"/>
      <c r="G652" s="2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.2" x14ac:dyDescent="0.25">
      <c r="A653" s="3"/>
      <c r="B653" s="3"/>
      <c r="C653" s="3"/>
      <c r="D653" s="3"/>
      <c r="E653" s="3"/>
      <c r="F653" s="3"/>
      <c r="G653" s="2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.2" x14ac:dyDescent="0.25">
      <c r="A654" s="3"/>
      <c r="B654" s="3"/>
      <c r="C654" s="3"/>
      <c r="D654" s="3"/>
      <c r="E654" s="3"/>
      <c r="F654" s="3"/>
      <c r="G654" s="2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.2" x14ac:dyDescent="0.25">
      <c r="A655" s="3"/>
      <c r="B655" s="3"/>
      <c r="C655" s="3"/>
      <c r="D655" s="3"/>
      <c r="E655" s="3"/>
      <c r="F655" s="3"/>
      <c r="G655" s="2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.2" x14ac:dyDescent="0.25">
      <c r="A656" s="3"/>
      <c r="B656" s="3"/>
      <c r="C656" s="3"/>
      <c r="D656" s="3"/>
      <c r="E656" s="3"/>
      <c r="F656" s="3"/>
      <c r="G656" s="2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.2" x14ac:dyDescent="0.25">
      <c r="A657" s="3"/>
      <c r="B657" s="3"/>
      <c r="C657" s="3"/>
      <c r="D657" s="3"/>
      <c r="E657" s="3"/>
      <c r="F657" s="3"/>
      <c r="G657" s="2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.2" x14ac:dyDescent="0.25">
      <c r="A658" s="3"/>
      <c r="B658" s="3"/>
      <c r="C658" s="3"/>
      <c r="D658" s="3"/>
      <c r="E658" s="3"/>
      <c r="F658" s="3"/>
      <c r="G658" s="2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.2" x14ac:dyDescent="0.25">
      <c r="A659" s="3"/>
      <c r="B659" s="3"/>
      <c r="C659" s="3"/>
      <c r="D659" s="3"/>
      <c r="E659" s="3"/>
      <c r="F659" s="3"/>
      <c r="G659" s="2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.2" x14ac:dyDescent="0.25">
      <c r="A660" s="3"/>
      <c r="B660" s="3"/>
      <c r="C660" s="3"/>
      <c r="D660" s="3"/>
      <c r="E660" s="3"/>
      <c r="F660" s="3"/>
      <c r="G660" s="2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.2" x14ac:dyDescent="0.25">
      <c r="A661" s="3"/>
      <c r="B661" s="3"/>
      <c r="C661" s="3"/>
      <c r="D661" s="3"/>
      <c r="E661" s="3"/>
      <c r="F661" s="3"/>
      <c r="G661" s="2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.2" x14ac:dyDescent="0.25">
      <c r="A662" s="3"/>
      <c r="B662" s="3"/>
      <c r="C662" s="3"/>
      <c r="D662" s="3"/>
      <c r="E662" s="3"/>
      <c r="F662" s="3"/>
      <c r="G662" s="2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.2" x14ac:dyDescent="0.25">
      <c r="A663" s="3"/>
      <c r="B663" s="3"/>
      <c r="C663" s="3"/>
      <c r="D663" s="3"/>
      <c r="E663" s="3"/>
      <c r="F663" s="3"/>
      <c r="G663" s="2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.2" x14ac:dyDescent="0.25">
      <c r="A664" s="3"/>
      <c r="B664" s="3"/>
      <c r="C664" s="3"/>
      <c r="D664" s="3"/>
      <c r="E664" s="3"/>
      <c r="F664" s="3"/>
      <c r="G664" s="2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.2" x14ac:dyDescent="0.25">
      <c r="A665" s="3"/>
      <c r="B665" s="3"/>
      <c r="C665" s="3"/>
      <c r="D665" s="3"/>
      <c r="E665" s="3"/>
      <c r="F665" s="3"/>
      <c r="G665" s="2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.2" x14ac:dyDescent="0.25">
      <c r="A666" s="3"/>
      <c r="B666" s="3"/>
      <c r="C666" s="3"/>
      <c r="D666" s="3"/>
      <c r="E666" s="3"/>
      <c r="F666" s="3"/>
      <c r="G666" s="2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.2" x14ac:dyDescent="0.25">
      <c r="A667" s="3"/>
      <c r="B667" s="3"/>
      <c r="C667" s="3"/>
      <c r="D667" s="3"/>
      <c r="E667" s="3"/>
      <c r="F667" s="3"/>
      <c r="G667" s="2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.2" x14ac:dyDescent="0.25">
      <c r="A668" s="3"/>
      <c r="B668" s="3"/>
      <c r="C668" s="3"/>
      <c r="D668" s="3"/>
      <c r="E668" s="3"/>
      <c r="F668" s="3"/>
      <c r="G668" s="2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.2" x14ac:dyDescent="0.25">
      <c r="A669" s="3"/>
      <c r="B669" s="3"/>
      <c r="C669" s="3"/>
      <c r="D669" s="3"/>
      <c r="E669" s="3"/>
      <c r="F669" s="3"/>
      <c r="G669" s="2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.2" x14ac:dyDescent="0.25">
      <c r="A670" s="3"/>
      <c r="B670" s="3"/>
      <c r="C670" s="3"/>
      <c r="D670" s="3"/>
      <c r="E670" s="3"/>
      <c r="F670" s="3"/>
      <c r="G670" s="2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.2" x14ac:dyDescent="0.25">
      <c r="A671" s="3"/>
      <c r="B671" s="3"/>
      <c r="C671" s="3"/>
      <c r="D671" s="3"/>
      <c r="E671" s="3"/>
      <c r="F671" s="3"/>
      <c r="G671" s="2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.2" x14ac:dyDescent="0.25">
      <c r="A672" s="3"/>
      <c r="B672" s="3"/>
      <c r="C672" s="3"/>
      <c r="D672" s="3"/>
      <c r="E672" s="3"/>
      <c r="F672" s="3"/>
      <c r="G672" s="2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.2" x14ac:dyDescent="0.25">
      <c r="A673" s="3"/>
      <c r="B673" s="3"/>
      <c r="C673" s="3"/>
      <c r="D673" s="3"/>
      <c r="E673" s="3"/>
      <c r="F673" s="3"/>
      <c r="G673" s="2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.2" x14ac:dyDescent="0.25">
      <c r="A674" s="3"/>
      <c r="B674" s="3"/>
      <c r="C674" s="3"/>
      <c r="D674" s="3"/>
      <c r="E674" s="3"/>
      <c r="F674" s="3"/>
      <c r="G674" s="2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.2" x14ac:dyDescent="0.25">
      <c r="A675" s="3"/>
      <c r="B675" s="3"/>
      <c r="C675" s="3"/>
      <c r="D675" s="3"/>
      <c r="E675" s="3"/>
      <c r="F675" s="3"/>
      <c r="G675" s="2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.2" x14ac:dyDescent="0.25">
      <c r="A676" s="3"/>
      <c r="B676" s="3"/>
      <c r="C676" s="3"/>
      <c r="D676" s="3"/>
      <c r="E676" s="3"/>
      <c r="F676" s="3"/>
      <c r="G676" s="2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.2" x14ac:dyDescent="0.25">
      <c r="A677" s="3"/>
      <c r="B677" s="3"/>
      <c r="C677" s="3"/>
      <c r="D677" s="3"/>
      <c r="E677" s="3"/>
      <c r="F677" s="3"/>
      <c r="G677" s="2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.2" x14ac:dyDescent="0.25">
      <c r="A678" s="3"/>
      <c r="B678" s="3"/>
      <c r="C678" s="3"/>
      <c r="D678" s="3"/>
      <c r="E678" s="3"/>
      <c r="F678" s="3"/>
      <c r="G678" s="2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.2" x14ac:dyDescent="0.25">
      <c r="A679" s="3"/>
      <c r="B679" s="3"/>
      <c r="C679" s="3"/>
      <c r="D679" s="3"/>
      <c r="E679" s="3"/>
      <c r="F679" s="3"/>
      <c r="G679" s="2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.2" x14ac:dyDescent="0.25">
      <c r="A680" s="3"/>
      <c r="B680" s="3"/>
      <c r="C680" s="3"/>
      <c r="D680" s="3"/>
      <c r="E680" s="3"/>
      <c r="F680" s="3"/>
      <c r="G680" s="2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.2" x14ac:dyDescent="0.25">
      <c r="A681" s="3"/>
      <c r="B681" s="3"/>
      <c r="C681" s="3"/>
      <c r="D681" s="3"/>
      <c r="E681" s="3"/>
      <c r="F681" s="3"/>
      <c r="G681" s="2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.2" x14ac:dyDescent="0.25">
      <c r="A682" s="3"/>
      <c r="B682" s="3"/>
      <c r="C682" s="3"/>
      <c r="D682" s="3"/>
      <c r="E682" s="3"/>
      <c r="F682" s="3"/>
      <c r="G682" s="2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.2" x14ac:dyDescent="0.25">
      <c r="A683" s="3"/>
      <c r="B683" s="3"/>
      <c r="C683" s="3"/>
      <c r="D683" s="3"/>
      <c r="E683" s="3"/>
      <c r="F683" s="3"/>
      <c r="G683" s="2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.2" x14ac:dyDescent="0.25">
      <c r="A684" s="3"/>
      <c r="B684" s="3"/>
      <c r="C684" s="3"/>
      <c r="D684" s="3"/>
      <c r="E684" s="3"/>
      <c r="F684" s="3"/>
      <c r="G684" s="2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.2" x14ac:dyDescent="0.25">
      <c r="A685" s="3"/>
      <c r="B685" s="3"/>
      <c r="C685" s="3"/>
      <c r="D685" s="3"/>
      <c r="E685" s="3"/>
      <c r="F685" s="3"/>
      <c r="G685" s="2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.2" x14ac:dyDescent="0.25">
      <c r="A686" s="3"/>
      <c r="B686" s="3"/>
      <c r="C686" s="3"/>
      <c r="D686" s="3"/>
      <c r="E686" s="3"/>
      <c r="F686" s="3"/>
      <c r="G686" s="2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.2" x14ac:dyDescent="0.25">
      <c r="A687" s="3"/>
      <c r="B687" s="3"/>
      <c r="C687" s="3"/>
      <c r="D687" s="3"/>
      <c r="E687" s="3"/>
      <c r="F687" s="3"/>
      <c r="G687" s="2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.2" x14ac:dyDescent="0.25">
      <c r="A688" s="3"/>
      <c r="B688" s="3"/>
      <c r="C688" s="3"/>
      <c r="D688" s="3"/>
      <c r="E688" s="3"/>
      <c r="F688" s="3"/>
      <c r="G688" s="2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.2" x14ac:dyDescent="0.25">
      <c r="A689" s="3"/>
      <c r="B689" s="3"/>
      <c r="C689" s="3"/>
      <c r="D689" s="3"/>
      <c r="E689" s="3"/>
      <c r="F689" s="3"/>
      <c r="G689" s="2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.2" x14ac:dyDescent="0.25">
      <c r="A690" s="3"/>
      <c r="B690" s="3"/>
      <c r="C690" s="3"/>
      <c r="D690" s="3"/>
      <c r="E690" s="3"/>
      <c r="F690" s="3"/>
      <c r="G690" s="2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.2" x14ac:dyDescent="0.25">
      <c r="A691" s="3"/>
      <c r="B691" s="3"/>
      <c r="C691" s="3"/>
      <c r="D691" s="3"/>
      <c r="E691" s="3"/>
      <c r="F691" s="3"/>
      <c r="G691" s="2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.2" x14ac:dyDescent="0.25">
      <c r="A692" s="3"/>
      <c r="B692" s="3"/>
      <c r="C692" s="3"/>
      <c r="D692" s="3"/>
      <c r="E692" s="3"/>
      <c r="F692" s="3"/>
      <c r="G692" s="2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.2" x14ac:dyDescent="0.25">
      <c r="A693" s="3"/>
      <c r="B693" s="3"/>
      <c r="C693" s="3"/>
      <c r="D693" s="3"/>
      <c r="E693" s="3"/>
      <c r="F693" s="3"/>
      <c r="G693" s="2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.2" x14ac:dyDescent="0.25">
      <c r="A694" s="3"/>
      <c r="B694" s="3"/>
      <c r="C694" s="3"/>
      <c r="D694" s="3"/>
      <c r="E694" s="3"/>
      <c r="F694" s="3"/>
      <c r="G694" s="2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.2" x14ac:dyDescent="0.25">
      <c r="A695" s="3"/>
      <c r="B695" s="3"/>
      <c r="C695" s="3"/>
      <c r="D695" s="3"/>
      <c r="E695" s="3"/>
      <c r="F695" s="3"/>
      <c r="G695" s="2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.2" x14ac:dyDescent="0.25">
      <c r="A696" s="3"/>
      <c r="B696" s="3"/>
      <c r="C696" s="3"/>
      <c r="D696" s="3"/>
      <c r="E696" s="3"/>
      <c r="F696" s="3"/>
      <c r="G696" s="2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.2" x14ac:dyDescent="0.25">
      <c r="A697" s="3"/>
      <c r="B697" s="3"/>
      <c r="C697" s="3"/>
      <c r="D697" s="3"/>
      <c r="E697" s="3"/>
      <c r="F697" s="3"/>
      <c r="G697" s="2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.2" x14ac:dyDescent="0.25">
      <c r="A698" s="3"/>
      <c r="B698" s="3"/>
      <c r="C698" s="3"/>
      <c r="D698" s="3"/>
      <c r="E698" s="3"/>
      <c r="F698" s="3"/>
      <c r="G698" s="2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.2" x14ac:dyDescent="0.25">
      <c r="A699" s="3"/>
      <c r="B699" s="3"/>
      <c r="C699" s="3"/>
      <c r="D699" s="3"/>
      <c r="E699" s="3"/>
      <c r="F699" s="3"/>
      <c r="G699" s="2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.2" x14ac:dyDescent="0.25">
      <c r="A700" s="3"/>
      <c r="B700" s="3"/>
      <c r="C700" s="3"/>
      <c r="D700" s="3"/>
      <c r="E700" s="3"/>
      <c r="F700" s="3"/>
      <c r="G700" s="2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.2" x14ac:dyDescent="0.25">
      <c r="A701" s="3"/>
      <c r="B701" s="3"/>
      <c r="C701" s="3"/>
      <c r="D701" s="3"/>
      <c r="E701" s="3"/>
      <c r="F701" s="3"/>
      <c r="G701" s="2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.2" x14ac:dyDescent="0.25">
      <c r="A702" s="3"/>
      <c r="B702" s="3"/>
      <c r="C702" s="3"/>
      <c r="D702" s="3"/>
      <c r="E702" s="3"/>
      <c r="F702" s="3"/>
      <c r="G702" s="2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.2" x14ac:dyDescent="0.25">
      <c r="A703" s="3"/>
      <c r="B703" s="3"/>
      <c r="C703" s="3"/>
      <c r="D703" s="3"/>
      <c r="E703" s="3"/>
      <c r="F703" s="3"/>
      <c r="G703" s="2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.2" x14ac:dyDescent="0.25">
      <c r="A704" s="3"/>
      <c r="B704" s="3"/>
      <c r="C704" s="3"/>
      <c r="D704" s="3"/>
      <c r="E704" s="3"/>
      <c r="F704" s="3"/>
      <c r="G704" s="2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.2" x14ac:dyDescent="0.25">
      <c r="A705" s="3"/>
      <c r="B705" s="3"/>
      <c r="C705" s="3"/>
      <c r="D705" s="3"/>
      <c r="E705" s="3"/>
      <c r="F705" s="3"/>
      <c r="G705" s="2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.2" x14ac:dyDescent="0.25">
      <c r="A706" s="3"/>
      <c r="B706" s="3"/>
      <c r="C706" s="3"/>
      <c r="D706" s="3"/>
      <c r="E706" s="3"/>
      <c r="F706" s="3"/>
      <c r="G706" s="2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.2" x14ac:dyDescent="0.25">
      <c r="A707" s="3"/>
      <c r="B707" s="3"/>
      <c r="C707" s="3"/>
      <c r="D707" s="3"/>
      <c r="E707" s="3"/>
      <c r="F707" s="3"/>
      <c r="G707" s="2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.2" x14ac:dyDescent="0.25">
      <c r="A708" s="3"/>
      <c r="B708" s="3"/>
      <c r="C708" s="3"/>
      <c r="D708" s="3"/>
      <c r="E708" s="3"/>
      <c r="F708" s="3"/>
      <c r="G708" s="2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.2" x14ac:dyDescent="0.25">
      <c r="A709" s="3"/>
      <c r="B709" s="3"/>
      <c r="C709" s="3"/>
      <c r="D709" s="3"/>
      <c r="E709" s="3"/>
      <c r="F709" s="3"/>
      <c r="G709" s="2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.2" x14ac:dyDescent="0.25">
      <c r="A710" s="3"/>
      <c r="B710" s="3"/>
      <c r="C710" s="3"/>
      <c r="D710" s="3"/>
      <c r="E710" s="3"/>
      <c r="F710" s="3"/>
      <c r="G710" s="2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.2" x14ac:dyDescent="0.25">
      <c r="A711" s="3"/>
      <c r="B711" s="3"/>
      <c r="C711" s="3"/>
      <c r="D711" s="3"/>
      <c r="E711" s="3"/>
      <c r="F711" s="3"/>
      <c r="G711" s="2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.2" x14ac:dyDescent="0.25">
      <c r="A712" s="3"/>
      <c r="B712" s="3"/>
      <c r="C712" s="3"/>
      <c r="D712" s="3"/>
      <c r="E712" s="3"/>
      <c r="F712" s="3"/>
      <c r="G712" s="2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.2" x14ac:dyDescent="0.25">
      <c r="A713" s="3"/>
      <c r="B713" s="3"/>
      <c r="C713" s="3"/>
      <c r="D713" s="3"/>
      <c r="E713" s="3"/>
      <c r="F713" s="3"/>
      <c r="G713" s="2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.2" x14ac:dyDescent="0.25">
      <c r="A714" s="3"/>
      <c r="B714" s="3"/>
      <c r="C714" s="3"/>
      <c r="D714" s="3"/>
      <c r="E714" s="3"/>
      <c r="F714" s="3"/>
      <c r="G714" s="2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.2" x14ac:dyDescent="0.25">
      <c r="A715" s="3"/>
      <c r="B715" s="3"/>
      <c r="C715" s="3"/>
      <c r="D715" s="3"/>
      <c r="E715" s="3"/>
      <c r="F715" s="3"/>
      <c r="G715" s="2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.2" x14ac:dyDescent="0.25">
      <c r="A716" s="3"/>
      <c r="B716" s="3"/>
      <c r="C716" s="3"/>
      <c r="D716" s="3"/>
      <c r="E716" s="3"/>
      <c r="F716" s="3"/>
      <c r="G716" s="2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.2" x14ac:dyDescent="0.25">
      <c r="A717" s="3"/>
      <c r="B717" s="3"/>
      <c r="C717" s="3"/>
      <c r="D717" s="3"/>
      <c r="E717" s="3"/>
      <c r="F717" s="3"/>
      <c r="G717" s="2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.2" x14ac:dyDescent="0.25">
      <c r="A718" s="3"/>
      <c r="B718" s="3"/>
      <c r="C718" s="3"/>
      <c r="D718" s="3"/>
      <c r="E718" s="3"/>
      <c r="F718" s="3"/>
      <c r="G718" s="2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.2" x14ac:dyDescent="0.25">
      <c r="A719" s="3"/>
      <c r="B719" s="3"/>
      <c r="C719" s="3"/>
      <c r="D719" s="3"/>
      <c r="E719" s="3"/>
      <c r="F719" s="3"/>
      <c r="G719" s="2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.2" x14ac:dyDescent="0.25">
      <c r="A720" s="3"/>
      <c r="B720" s="3"/>
      <c r="C720" s="3"/>
      <c r="D720" s="3"/>
      <c r="E720" s="3"/>
      <c r="F720" s="3"/>
      <c r="G720" s="2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.2" x14ac:dyDescent="0.25">
      <c r="A721" s="3"/>
      <c r="B721" s="3"/>
      <c r="C721" s="3"/>
      <c r="D721" s="3"/>
      <c r="E721" s="3"/>
      <c r="F721" s="3"/>
      <c r="G721" s="2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.2" x14ac:dyDescent="0.25">
      <c r="A722" s="3"/>
      <c r="B722" s="3"/>
      <c r="C722" s="3"/>
      <c r="D722" s="3"/>
      <c r="E722" s="3"/>
      <c r="F722" s="3"/>
      <c r="G722" s="2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.2" x14ac:dyDescent="0.25">
      <c r="A723" s="3"/>
      <c r="B723" s="3"/>
      <c r="C723" s="3"/>
      <c r="D723" s="3"/>
      <c r="E723" s="3"/>
      <c r="F723" s="3"/>
      <c r="G723" s="2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.2" x14ac:dyDescent="0.25">
      <c r="A724" s="3"/>
      <c r="B724" s="3"/>
      <c r="C724" s="3"/>
      <c r="D724" s="3"/>
      <c r="E724" s="3"/>
      <c r="F724" s="3"/>
      <c r="G724" s="2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.2" x14ac:dyDescent="0.25">
      <c r="A725" s="3"/>
      <c r="B725" s="3"/>
      <c r="C725" s="3"/>
      <c r="D725" s="3"/>
      <c r="E725" s="3"/>
      <c r="F725" s="3"/>
      <c r="G725" s="2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.2" x14ac:dyDescent="0.25">
      <c r="A726" s="3"/>
      <c r="B726" s="3"/>
      <c r="C726" s="3"/>
      <c r="D726" s="3"/>
      <c r="E726" s="3"/>
      <c r="F726" s="3"/>
      <c r="G726" s="2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.2" x14ac:dyDescent="0.25">
      <c r="A727" s="3"/>
      <c r="B727" s="3"/>
      <c r="C727" s="3"/>
      <c r="D727" s="3"/>
      <c r="E727" s="3"/>
      <c r="F727" s="3"/>
      <c r="G727" s="2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.2" x14ac:dyDescent="0.25">
      <c r="A728" s="3"/>
      <c r="B728" s="3"/>
      <c r="C728" s="3"/>
      <c r="D728" s="3"/>
      <c r="E728" s="3"/>
      <c r="F728" s="3"/>
      <c r="G728" s="2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.2" x14ac:dyDescent="0.25">
      <c r="A729" s="3"/>
      <c r="B729" s="3"/>
      <c r="C729" s="3"/>
      <c r="D729" s="3"/>
      <c r="E729" s="3"/>
      <c r="F729" s="3"/>
      <c r="G729" s="2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.2" x14ac:dyDescent="0.25">
      <c r="A730" s="3"/>
      <c r="B730" s="3"/>
      <c r="C730" s="3"/>
      <c r="D730" s="3"/>
      <c r="E730" s="3"/>
      <c r="F730" s="3"/>
      <c r="G730" s="2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.2" x14ac:dyDescent="0.25">
      <c r="A731" s="3"/>
      <c r="B731" s="3"/>
      <c r="C731" s="3"/>
      <c r="D731" s="3"/>
      <c r="E731" s="3"/>
      <c r="F731" s="3"/>
      <c r="G731" s="2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.2" x14ac:dyDescent="0.25">
      <c r="A732" s="3"/>
      <c r="B732" s="3"/>
      <c r="C732" s="3"/>
      <c r="D732" s="3"/>
      <c r="E732" s="3"/>
      <c r="F732" s="3"/>
      <c r="G732" s="2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.2" x14ac:dyDescent="0.25">
      <c r="A733" s="3"/>
      <c r="B733" s="3"/>
      <c r="C733" s="3"/>
      <c r="D733" s="3"/>
      <c r="E733" s="3"/>
      <c r="F733" s="3"/>
      <c r="G733" s="2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.2" x14ac:dyDescent="0.25">
      <c r="A734" s="3"/>
      <c r="B734" s="3"/>
      <c r="C734" s="3"/>
      <c r="D734" s="3"/>
      <c r="E734" s="3"/>
      <c r="F734" s="3"/>
      <c r="G734" s="2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.2" x14ac:dyDescent="0.25">
      <c r="A735" s="3"/>
      <c r="B735" s="3"/>
      <c r="C735" s="3"/>
      <c r="D735" s="3"/>
      <c r="E735" s="3"/>
      <c r="F735" s="3"/>
      <c r="G735" s="2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.2" x14ac:dyDescent="0.25">
      <c r="A736" s="3"/>
      <c r="B736" s="3"/>
      <c r="C736" s="3"/>
      <c r="D736" s="3"/>
      <c r="E736" s="3"/>
      <c r="F736" s="3"/>
      <c r="G736" s="2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.2" x14ac:dyDescent="0.25">
      <c r="A737" s="3"/>
      <c r="B737" s="3"/>
      <c r="C737" s="3"/>
      <c r="D737" s="3"/>
      <c r="E737" s="3"/>
      <c r="F737" s="3"/>
      <c r="G737" s="2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.2" x14ac:dyDescent="0.25">
      <c r="A738" s="3"/>
      <c r="B738" s="3"/>
      <c r="C738" s="3"/>
      <c r="D738" s="3"/>
      <c r="E738" s="3"/>
      <c r="F738" s="3"/>
      <c r="G738" s="2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.2" x14ac:dyDescent="0.25">
      <c r="A739" s="3"/>
      <c r="B739" s="3"/>
      <c r="C739" s="3"/>
      <c r="D739" s="3"/>
      <c r="E739" s="3"/>
      <c r="F739" s="3"/>
      <c r="G739" s="2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.2" x14ac:dyDescent="0.25">
      <c r="A740" s="3"/>
      <c r="B740" s="3"/>
      <c r="C740" s="3"/>
      <c r="D740" s="3"/>
      <c r="E740" s="3"/>
      <c r="F740" s="3"/>
      <c r="G740" s="2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.2" x14ac:dyDescent="0.25">
      <c r="A741" s="3"/>
      <c r="B741" s="3"/>
      <c r="C741" s="3"/>
      <c r="D741" s="3"/>
      <c r="E741" s="3"/>
      <c r="F741" s="3"/>
      <c r="G741" s="2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.2" x14ac:dyDescent="0.25">
      <c r="A742" s="3"/>
      <c r="B742" s="3"/>
      <c r="C742" s="3"/>
      <c r="D742" s="3"/>
      <c r="E742" s="3"/>
      <c r="F742" s="3"/>
      <c r="G742" s="2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.2" x14ac:dyDescent="0.25">
      <c r="A743" s="3"/>
      <c r="B743" s="3"/>
      <c r="C743" s="3"/>
      <c r="D743" s="3"/>
      <c r="E743" s="3"/>
      <c r="F743" s="3"/>
      <c r="G743" s="2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.2" x14ac:dyDescent="0.25">
      <c r="A744" s="3"/>
      <c r="B744" s="3"/>
      <c r="C744" s="3"/>
      <c r="D744" s="3"/>
      <c r="E744" s="3"/>
      <c r="F744" s="3"/>
      <c r="G744" s="2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.2" x14ac:dyDescent="0.25">
      <c r="A745" s="3"/>
      <c r="B745" s="3"/>
      <c r="C745" s="3"/>
      <c r="D745" s="3"/>
      <c r="E745" s="3"/>
      <c r="F745" s="3"/>
      <c r="G745" s="2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.2" x14ac:dyDescent="0.25">
      <c r="A746" s="3"/>
      <c r="B746" s="3"/>
      <c r="C746" s="3"/>
      <c r="D746" s="3"/>
      <c r="E746" s="3"/>
      <c r="F746" s="3"/>
      <c r="G746" s="2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.2" x14ac:dyDescent="0.25">
      <c r="A747" s="3"/>
      <c r="B747" s="3"/>
      <c r="C747" s="3"/>
      <c r="D747" s="3"/>
      <c r="E747" s="3"/>
      <c r="F747" s="3"/>
      <c r="G747" s="2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.2" x14ac:dyDescent="0.25">
      <c r="A748" s="3"/>
      <c r="B748" s="3"/>
      <c r="C748" s="3"/>
      <c r="D748" s="3"/>
      <c r="E748" s="3"/>
      <c r="F748" s="3"/>
      <c r="G748" s="2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.2" x14ac:dyDescent="0.25">
      <c r="A749" s="3"/>
      <c r="B749" s="3"/>
      <c r="C749" s="3"/>
      <c r="D749" s="3"/>
      <c r="E749" s="3"/>
      <c r="F749" s="3"/>
      <c r="G749" s="2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.2" x14ac:dyDescent="0.25">
      <c r="A750" s="3"/>
      <c r="B750" s="3"/>
      <c r="C750" s="3"/>
      <c r="D750" s="3"/>
      <c r="E750" s="3"/>
      <c r="F750" s="3"/>
      <c r="G750" s="2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.2" x14ac:dyDescent="0.25">
      <c r="A751" s="3"/>
      <c r="B751" s="3"/>
      <c r="C751" s="3"/>
      <c r="D751" s="3"/>
      <c r="E751" s="3"/>
      <c r="F751" s="3"/>
      <c r="G751" s="2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.2" x14ac:dyDescent="0.25">
      <c r="A752" s="3"/>
      <c r="B752" s="3"/>
      <c r="C752" s="3"/>
      <c r="D752" s="3"/>
      <c r="E752" s="3"/>
      <c r="F752" s="3"/>
      <c r="G752" s="2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.2" x14ac:dyDescent="0.25">
      <c r="A753" s="3"/>
      <c r="B753" s="3"/>
      <c r="C753" s="3"/>
      <c r="D753" s="3"/>
      <c r="E753" s="3"/>
      <c r="F753" s="3"/>
      <c r="G753" s="2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.2" x14ac:dyDescent="0.25">
      <c r="A754" s="3"/>
      <c r="B754" s="3"/>
      <c r="C754" s="3"/>
      <c r="D754" s="3"/>
      <c r="E754" s="3"/>
      <c r="F754" s="3"/>
      <c r="G754" s="2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.2" x14ac:dyDescent="0.25">
      <c r="A755" s="3"/>
      <c r="B755" s="3"/>
      <c r="C755" s="3"/>
      <c r="D755" s="3"/>
      <c r="E755" s="3"/>
      <c r="F755" s="3"/>
      <c r="G755" s="2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.2" x14ac:dyDescent="0.25">
      <c r="A756" s="3"/>
      <c r="B756" s="3"/>
      <c r="C756" s="3"/>
      <c r="D756" s="3"/>
      <c r="E756" s="3"/>
      <c r="F756" s="3"/>
      <c r="G756" s="2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.2" x14ac:dyDescent="0.25">
      <c r="A757" s="3"/>
      <c r="B757" s="3"/>
      <c r="C757" s="3"/>
      <c r="D757" s="3"/>
      <c r="E757" s="3"/>
      <c r="F757" s="3"/>
      <c r="G757" s="2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.2" x14ac:dyDescent="0.25">
      <c r="A758" s="3"/>
      <c r="B758" s="3"/>
      <c r="C758" s="3"/>
      <c r="D758" s="3"/>
      <c r="E758" s="3"/>
      <c r="F758" s="3"/>
      <c r="G758" s="2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.2" x14ac:dyDescent="0.25">
      <c r="A759" s="3"/>
      <c r="B759" s="3"/>
      <c r="C759" s="3"/>
      <c r="D759" s="3"/>
      <c r="E759" s="3"/>
      <c r="F759" s="3"/>
      <c r="G759" s="2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.2" x14ac:dyDescent="0.25">
      <c r="A760" s="3"/>
      <c r="B760" s="3"/>
      <c r="C760" s="3"/>
      <c r="D760" s="3"/>
      <c r="E760" s="3"/>
      <c r="F760" s="3"/>
      <c r="G760" s="2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.2" x14ac:dyDescent="0.25">
      <c r="A761" s="3"/>
      <c r="B761" s="3"/>
      <c r="C761" s="3"/>
      <c r="D761" s="3"/>
      <c r="E761" s="3"/>
      <c r="F761" s="3"/>
      <c r="G761" s="2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.2" x14ac:dyDescent="0.25">
      <c r="A762" s="3"/>
      <c r="B762" s="3"/>
      <c r="C762" s="3"/>
      <c r="D762" s="3"/>
      <c r="E762" s="3"/>
      <c r="F762" s="3"/>
      <c r="G762" s="2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.2" x14ac:dyDescent="0.25">
      <c r="A763" s="3"/>
      <c r="B763" s="3"/>
      <c r="C763" s="3"/>
      <c r="D763" s="3"/>
      <c r="E763" s="3"/>
      <c r="F763" s="3"/>
      <c r="G763" s="2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.2" x14ac:dyDescent="0.25">
      <c r="A764" s="3"/>
      <c r="B764" s="3"/>
      <c r="C764" s="3"/>
      <c r="D764" s="3"/>
      <c r="E764" s="3"/>
      <c r="F764" s="3"/>
      <c r="G764" s="2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.2" x14ac:dyDescent="0.25">
      <c r="A765" s="3"/>
      <c r="B765" s="3"/>
      <c r="C765" s="3"/>
      <c r="D765" s="3"/>
      <c r="E765" s="3"/>
      <c r="F765" s="3"/>
      <c r="G765" s="2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.2" x14ac:dyDescent="0.25">
      <c r="A766" s="3"/>
      <c r="B766" s="3"/>
      <c r="C766" s="3"/>
      <c r="D766" s="3"/>
      <c r="E766" s="3"/>
      <c r="F766" s="3"/>
      <c r="G766" s="2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.2" x14ac:dyDescent="0.25">
      <c r="A767" s="3"/>
      <c r="B767" s="3"/>
      <c r="C767" s="3"/>
      <c r="D767" s="3"/>
      <c r="E767" s="3"/>
      <c r="F767" s="3"/>
      <c r="G767" s="2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.2" x14ac:dyDescent="0.25">
      <c r="A768" s="3"/>
      <c r="B768" s="3"/>
      <c r="C768" s="3"/>
      <c r="D768" s="3"/>
      <c r="E768" s="3"/>
      <c r="F768" s="3"/>
      <c r="G768" s="2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.2" x14ac:dyDescent="0.25">
      <c r="A769" s="3"/>
      <c r="B769" s="3"/>
      <c r="C769" s="3"/>
      <c r="D769" s="3"/>
      <c r="E769" s="3"/>
      <c r="F769" s="3"/>
      <c r="G769" s="2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.2" x14ac:dyDescent="0.25">
      <c r="A770" s="3"/>
      <c r="B770" s="3"/>
      <c r="C770" s="3"/>
      <c r="D770" s="3"/>
      <c r="E770" s="3"/>
      <c r="F770" s="3"/>
      <c r="G770" s="2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.2" x14ac:dyDescent="0.25">
      <c r="A771" s="3"/>
      <c r="B771" s="3"/>
      <c r="C771" s="3"/>
      <c r="D771" s="3"/>
      <c r="E771" s="3"/>
      <c r="F771" s="3"/>
      <c r="G771" s="2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.2" x14ac:dyDescent="0.25">
      <c r="A772" s="3"/>
      <c r="B772" s="3"/>
      <c r="C772" s="3"/>
      <c r="D772" s="3"/>
      <c r="E772" s="3"/>
      <c r="F772" s="3"/>
      <c r="G772" s="2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.2" x14ac:dyDescent="0.25">
      <c r="A773" s="3"/>
      <c r="B773" s="3"/>
      <c r="C773" s="3"/>
      <c r="D773" s="3"/>
      <c r="E773" s="3"/>
      <c r="F773" s="3"/>
      <c r="G773" s="2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.2" x14ac:dyDescent="0.25">
      <c r="A774" s="3"/>
      <c r="B774" s="3"/>
      <c r="C774" s="3"/>
      <c r="D774" s="3"/>
      <c r="E774" s="3"/>
      <c r="F774" s="3"/>
      <c r="G774" s="2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.2" x14ac:dyDescent="0.25">
      <c r="A775" s="3"/>
      <c r="B775" s="3"/>
      <c r="C775" s="3"/>
      <c r="D775" s="3"/>
      <c r="E775" s="3"/>
      <c r="F775" s="3"/>
      <c r="G775" s="2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.2" x14ac:dyDescent="0.25">
      <c r="A776" s="3"/>
      <c r="B776" s="3"/>
      <c r="C776" s="3"/>
      <c r="D776" s="3"/>
      <c r="E776" s="3"/>
      <c r="F776" s="3"/>
      <c r="G776" s="2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.2" x14ac:dyDescent="0.25">
      <c r="A777" s="3"/>
      <c r="B777" s="3"/>
      <c r="C777" s="3"/>
      <c r="D777" s="3"/>
      <c r="E777" s="3"/>
      <c r="F777" s="3"/>
      <c r="G777" s="2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.2" x14ac:dyDescent="0.25">
      <c r="A778" s="3"/>
      <c r="B778" s="3"/>
      <c r="C778" s="3"/>
      <c r="D778" s="3"/>
      <c r="E778" s="3"/>
      <c r="F778" s="3"/>
      <c r="G778" s="2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.2" x14ac:dyDescent="0.25">
      <c r="A779" s="3"/>
      <c r="B779" s="3"/>
      <c r="C779" s="3"/>
      <c r="D779" s="3"/>
      <c r="E779" s="3"/>
      <c r="F779" s="3"/>
      <c r="G779" s="2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.2" x14ac:dyDescent="0.25">
      <c r="A780" s="3"/>
      <c r="B780" s="3"/>
      <c r="C780" s="3"/>
      <c r="D780" s="3"/>
      <c r="E780" s="3"/>
      <c r="F780" s="3"/>
      <c r="G780" s="2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.2" x14ac:dyDescent="0.25">
      <c r="A781" s="3"/>
      <c r="B781" s="3"/>
      <c r="C781" s="3"/>
      <c r="D781" s="3"/>
      <c r="E781" s="3"/>
      <c r="F781" s="3"/>
      <c r="G781" s="2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.2" x14ac:dyDescent="0.25">
      <c r="A782" s="3"/>
      <c r="B782" s="3"/>
      <c r="C782" s="3"/>
      <c r="D782" s="3"/>
      <c r="E782" s="3"/>
      <c r="F782" s="3"/>
      <c r="G782" s="2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.2" x14ac:dyDescent="0.25">
      <c r="A783" s="3"/>
      <c r="B783" s="3"/>
      <c r="C783" s="3"/>
      <c r="D783" s="3"/>
      <c r="E783" s="3"/>
      <c r="F783" s="3"/>
      <c r="G783" s="2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.2" x14ac:dyDescent="0.25">
      <c r="A784" s="3"/>
      <c r="B784" s="3"/>
      <c r="C784" s="3"/>
      <c r="D784" s="3"/>
      <c r="E784" s="3"/>
      <c r="F784" s="3"/>
      <c r="G784" s="2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.2" x14ac:dyDescent="0.25">
      <c r="A785" s="3"/>
      <c r="B785" s="3"/>
      <c r="C785" s="3"/>
      <c r="D785" s="3"/>
      <c r="E785" s="3"/>
      <c r="F785" s="3"/>
      <c r="G785" s="2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.2" x14ac:dyDescent="0.25">
      <c r="A786" s="3"/>
      <c r="B786" s="3"/>
      <c r="C786" s="3"/>
      <c r="D786" s="3"/>
      <c r="E786" s="3"/>
      <c r="F786" s="3"/>
      <c r="G786" s="2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.2" x14ac:dyDescent="0.25">
      <c r="A787" s="3"/>
      <c r="B787" s="3"/>
      <c r="C787" s="3"/>
      <c r="D787" s="3"/>
      <c r="E787" s="3"/>
      <c r="F787" s="3"/>
      <c r="G787" s="2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.2" x14ac:dyDescent="0.25">
      <c r="A788" s="3"/>
      <c r="B788" s="3"/>
      <c r="C788" s="3"/>
      <c r="D788" s="3"/>
      <c r="E788" s="3"/>
      <c r="F788" s="3"/>
      <c r="G788" s="2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.2" x14ac:dyDescent="0.25">
      <c r="A789" s="3"/>
      <c r="B789" s="3"/>
      <c r="C789" s="3"/>
      <c r="D789" s="3"/>
      <c r="E789" s="3"/>
      <c r="F789" s="3"/>
      <c r="G789" s="2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.2" x14ac:dyDescent="0.25">
      <c r="A790" s="3"/>
      <c r="B790" s="3"/>
      <c r="C790" s="3"/>
      <c r="D790" s="3"/>
      <c r="E790" s="3"/>
      <c r="F790" s="3"/>
      <c r="G790" s="2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.2" x14ac:dyDescent="0.25">
      <c r="A791" s="3"/>
      <c r="B791" s="3"/>
      <c r="C791" s="3"/>
      <c r="D791" s="3"/>
      <c r="E791" s="3"/>
      <c r="F791" s="3"/>
      <c r="G791" s="2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.2" x14ac:dyDescent="0.25">
      <c r="A792" s="3"/>
      <c r="B792" s="3"/>
      <c r="C792" s="3"/>
      <c r="D792" s="3"/>
      <c r="E792" s="3"/>
      <c r="F792" s="3"/>
      <c r="G792" s="2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.2" x14ac:dyDescent="0.25">
      <c r="A793" s="3"/>
      <c r="B793" s="3"/>
      <c r="C793" s="3"/>
      <c r="D793" s="3"/>
      <c r="E793" s="3"/>
      <c r="F793" s="3"/>
      <c r="G793" s="2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.2" x14ac:dyDescent="0.25">
      <c r="A794" s="3"/>
      <c r="B794" s="3"/>
      <c r="C794" s="3"/>
      <c r="D794" s="3"/>
      <c r="E794" s="3"/>
      <c r="F794" s="3"/>
      <c r="G794" s="2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.2" x14ac:dyDescent="0.25">
      <c r="A795" s="3"/>
      <c r="B795" s="3"/>
      <c r="C795" s="3"/>
      <c r="D795" s="3"/>
      <c r="E795" s="3"/>
      <c r="F795" s="3"/>
      <c r="G795" s="2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.2" x14ac:dyDescent="0.25">
      <c r="A796" s="3"/>
      <c r="B796" s="3"/>
      <c r="C796" s="3"/>
      <c r="D796" s="3"/>
      <c r="E796" s="3"/>
      <c r="F796" s="3"/>
      <c r="G796" s="2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.2" x14ac:dyDescent="0.25">
      <c r="A797" s="3"/>
      <c r="B797" s="3"/>
      <c r="C797" s="3"/>
      <c r="D797" s="3"/>
      <c r="E797" s="3"/>
      <c r="F797" s="3"/>
      <c r="G797" s="2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.2" x14ac:dyDescent="0.25">
      <c r="A798" s="3"/>
      <c r="B798" s="3"/>
      <c r="C798" s="3"/>
      <c r="D798" s="3"/>
      <c r="E798" s="3"/>
      <c r="F798" s="3"/>
      <c r="G798" s="2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.2" x14ac:dyDescent="0.25">
      <c r="A799" s="3"/>
      <c r="B799" s="3"/>
      <c r="C799" s="3"/>
      <c r="D799" s="3"/>
      <c r="E799" s="3"/>
      <c r="F799" s="3"/>
      <c r="G799" s="2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.2" x14ac:dyDescent="0.25">
      <c r="A800" s="3"/>
      <c r="B800" s="3"/>
      <c r="C800" s="3"/>
      <c r="D800" s="3"/>
      <c r="E800" s="3"/>
      <c r="F800" s="3"/>
      <c r="G800" s="2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.2" x14ac:dyDescent="0.25">
      <c r="A801" s="3"/>
      <c r="B801" s="3"/>
      <c r="C801" s="3"/>
      <c r="D801" s="3"/>
      <c r="E801" s="3"/>
      <c r="F801" s="3"/>
      <c r="G801" s="2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.2" x14ac:dyDescent="0.25">
      <c r="A802" s="3"/>
      <c r="B802" s="3"/>
      <c r="C802" s="3"/>
      <c r="D802" s="3"/>
      <c r="E802" s="3"/>
      <c r="F802" s="3"/>
      <c r="G802" s="2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.2" x14ac:dyDescent="0.25">
      <c r="A803" s="3"/>
      <c r="B803" s="3"/>
      <c r="C803" s="3"/>
      <c r="D803" s="3"/>
      <c r="E803" s="3"/>
      <c r="F803" s="3"/>
      <c r="G803" s="2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.2" x14ac:dyDescent="0.25">
      <c r="A804" s="3"/>
      <c r="B804" s="3"/>
      <c r="C804" s="3"/>
      <c r="D804" s="3"/>
      <c r="E804" s="3"/>
      <c r="F804" s="3"/>
      <c r="G804" s="2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.2" x14ac:dyDescent="0.25">
      <c r="A805" s="3"/>
      <c r="B805" s="3"/>
      <c r="C805" s="3"/>
      <c r="D805" s="3"/>
      <c r="E805" s="3"/>
      <c r="F805" s="3"/>
      <c r="G805" s="2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.2" x14ac:dyDescent="0.25">
      <c r="A806" s="3"/>
      <c r="B806" s="3"/>
      <c r="C806" s="3"/>
      <c r="D806" s="3"/>
      <c r="E806" s="3"/>
      <c r="F806" s="3"/>
      <c r="G806" s="2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.2" x14ac:dyDescent="0.25">
      <c r="A807" s="3"/>
      <c r="B807" s="3"/>
      <c r="C807" s="3"/>
      <c r="D807" s="3"/>
      <c r="E807" s="3"/>
      <c r="F807" s="3"/>
      <c r="G807" s="2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.2" x14ac:dyDescent="0.25">
      <c r="A808" s="3"/>
      <c r="B808" s="3"/>
      <c r="C808" s="3"/>
      <c r="D808" s="3"/>
      <c r="E808" s="3"/>
      <c r="F808" s="3"/>
      <c r="G808" s="2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.2" x14ac:dyDescent="0.25">
      <c r="A809" s="3"/>
      <c r="B809" s="3"/>
      <c r="C809" s="3"/>
      <c r="D809" s="3"/>
      <c r="E809" s="3"/>
      <c r="F809" s="3"/>
      <c r="G809" s="2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.2" x14ac:dyDescent="0.25">
      <c r="A810" s="3"/>
      <c r="B810" s="3"/>
      <c r="C810" s="3"/>
      <c r="D810" s="3"/>
      <c r="E810" s="3"/>
      <c r="F810" s="3"/>
      <c r="G810" s="2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.2" x14ac:dyDescent="0.25">
      <c r="A811" s="3"/>
      <c r="B811" s="3"/>
      <c r="C811" s="3"/>
      <c r="D811" s="3"/>
      <c r="E811" s="3"/>
      <c r="F811" s="3"/>
      <c r="G811" s="2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.2" x14ac:dyDescent="0.25">
      <c r="A812" s="3"/>
      <c r="B812" s="3"/>
      <c r="C812" s="3"/>
      <c r="D812" s="3"/>
      <c r="E812" s="3"/>
      <c r="F812" s="3"/>
      <c r="G812" s="2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.2" x14ac:dyDescent="0.25">
      <c r="A813" s="3"/>
      <c r="B813" s="3"/>
      <c r="C813" s="3"/>
      <c r="D813" s="3"/>
      <c r="E813" s="3"/>
      <c r="F813" s="3"/>
      <c r="G813" s="2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.2" x14ac:dyDescent="0.25">
      <c r="A814" s="3"/>
      <c r="B814" s="3"/>
      <c r="C814" s="3"/>
      <c r="D814" s="3"/>
      <c r="E814" s="3"/>
      <c r="F814" s="3"/>
      <c r="G814" s="2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.2" x14ac:dyDescent="0.25">
      <c r="A815" s="3"/>
      <c r="B815" s="3"/>
      <c r="C815" s="3"/>
      <c r="D815" s="3"/>
      <c r="E815" s="3"/>
      <c r="F815" s="3"/>
      <c r="G815" s="2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.2" x14ac:dyDescent="0.25">
      <c r="A816" s="3"/>
      <c r="B816" s="3"/>
      <c r="C816" s="3"/>
      <c r="D816" s="3"/>
      <c r="E816" s="3"/>
      <c r="F816" s="3"/>
      <c r="G816" s="2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.2" x14ac:dyDescent="0.25">
      <c r="A817" s="3"/>
      <c r="B817" s="3"/>
      <c r="C817" s="3"/>
      <c r="D817" s="3"/>
      <c r="E817" s="3"/>
      <c r="F817" s="3"/>
      <c r="G817" s="2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.2" x14ac:dyDescent="0.25">
      <c r="A818" s="3"/>
      <c r="B818" s="3"/>
      <c r="C818" s="3"/>
      <c r="D818" s="3"/>
      <c r="E818" s="3"/>
      <c r="F818" s="3"/>
      <c r="G818" s="2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.2" x14ac:dyDescent="0.25">
      <c r="A819" s="3"/>
      <c r="B819" s="3"/>
      <c r="C819" s="3"/>
      <c r="D819" s="3"/>
      <c r="E819" s="3"/>
      <c r="F819" s="3"/>
      <c r="G819" s="2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.2" x14ac:dyDescent="0.25">
      <c r="A820" s="3"/>
      <c r="B820" s="3"/>
      <c r="C820" s="3"/>
      <c r="D820" s="3"/>
      <c r="E820" s="3"/>
      <c r="F820" s="3"/>
      <c r="G820" s="2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.2" x14ac:dyDescent="0.25">
      <c r="A821" s="3"/>
      <c r="B821" s="3"/>
      <c r="C821" s="3"/>
      <c r="D821" s="3"/>
      <c r="E821" s="3"/>
      <c r="F821" s="3"/>
      <c r="G821" s="2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.2" x14ac:dyDescent="0.25">
      <c r="A822" s="3"/>
      <c r="B822" s="3"/>
      <c r="C822" s="3"/>
      <c r="D822" s="3"/>
      <c r="E822" s="3"/>
      <c r="F822" s="3"/>
      <c r="G822" s="2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.2" x14ac:dyDescent="0.25">
      <c r="A823" s="3"/>
      <c r="B823" s="3"/>
      <c r="C823" s="3"/>
      <c r="D823" s="3"/>
      <c r="E823" s="3"/>
      <c r="F823" s="3"/>
      <c r="G823" s="2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.2" x14ac:dyDescent="0.25">
      <c r="A824" s="3"/>
      <c r="B824" s="3"/>
      <c r="C824" s="3"/>
      <c r="D824" s="3"/>
      <c r="E824" s="3"/>
      <c r="F824" s="3"/>
      <c r="G824" s="2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.2" x14ac:dyDescent="0.25">
      <c r="A825" s="3"/>
      <c r="B825" s="3"/>
      <c r="C825" s="3"/>
      <c r="D825" s="3"/>
      <c r="E825" s="3"/>
      <c r="F825" s="3"/>
      <c r="G825" s="2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.2" x14ac:dyDescent="0.25">
      <c r="A826" s="3"/>
      <c r="B826" s="3"/>
      <c r="C826" s="3"/>
      <c r="D826" s="3"/>
      <c r="E826" s="3"/>
      <c r="F826" s="3"/>
      <c r="G826" s="2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.2" x14ac:dyDescent="0.25">
      <c r="A827" s="3"/>
      <c r="B827" s="3"/>
      <c r="C827" s="3"/>
      <c r="D827" s="3"/>
      <c r="E827" s="3"/>
      <c r="F827" s="3"/>
      <c r="G827" s="2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.2" x14ac:dyDescent="0.25">
      <c r="A828" s="3"/>
      <c r="B828" s="3"/>
      <c r="C828" s="3"/>
      <c r="D828" s="3"/>
      <c r="E828" s="3"/>
      <c r="F828" s="3"/>
      <c r="G828" s="2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.2" x14ac:dyDescent="0.25">
      <c r="A829" s="3"/>
      <c r="B829" s="3"/>
      <c r="C829" s="3"/>
      <c r="D829" s="3"/>
      <c r="E829" s="3"/>
      <c r="F829" s="3"/>
      <c r="G829" s="2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.2" x14ac:dyDescent="0.25">
      <c r="A830" s="3"/>
      <c r="B830" s="3"/>
      <c r="C830" s="3"/>
      <c r="D830" s="3"/>
      <c r="E830" s="3"/>
      <c r="F830" s="3"/>
      <c r="G830" s="2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.2" x14ac:dyDescent="0.25">
      <c r="A831" s="3"/>
      <c r="B831" s="3"/>
      <c r="C831" s="3"/>
      <c r="D831" s="3"/>
      <c r="E831" s="3"/>
      <c r="F831" s="3"/>
      <c r="G831" s="2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.2" x14ac:dyDescent="0.25">
      <c r="A832" s="3"/>
      <c r="B832" s="3"/>
      <c r="C832" s="3"/>
      <c r="D832" s="3"/>
      <c r="E832" s="3"/>
      <c r="F832" s="3"/>
      <c r="G832" s="2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.2" x14ac:dyDescent="0.25">
      <c r="A833" s="3"/>
      <c r="B833" s="3"/>
      <c r="C833" s="3"/>
      <c r="D833" s="3"/>
      <c r="E833" s="3"/>
      <c r="F833" s="3"/>
      <c r="G833" s="2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.2" x14ac:dyDescent="0.25">
      <c r="A834" s="3"/>
      <c r="B834" s="3"/>
      <c r="C834" s="3"/>
      <c r="D834" s="3"/>
      <c r="E834" s="3"/>
      <c r="F834" s="3"/>
      <c r="G834" s="2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.2" x14ac:dyDescent="0.25">
      <c r="A835" s="3"/>
      <c r="B835" s="3"/>
      <c r="C835" s="3"/>
      <c r="D835" s="3"/>
      <c r="E835" s="3"/>
      <c r="F835" s="3"/>
      <c r="G835" s="2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.2" x14ac:dyDescent="0.25">
      <c r="A836" s="3"/>
      <c r="B836" s="3"/>
      <c r="C836" s="3"/>
      <c r="D836" s="3"/>
      <c r="E836" s="3"/>
      <c r="F836" s="3"/>
      <c r="G836" s="2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.2" x14ac:dyDescent="0.25">
      <c r="A837" s="3"/>
      <c r="B837" s="3"/>
      <c r="C837" s="3"/>
      <c r="D837" s="3"/>
      <c r="E837" s="3"/>
      <c r="F837" s="3"/>
      <c r="G837" s="2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.2" x14ac:dyDescent="0.25">
      <c r="A838" s="3"/>
      <c r="B838" s="3"/>
      <c r="C838" s="3"/>
      <c r="D838" s="3"/>
      <c r="E838" s="3"/>
      <c r="F838" s="3"/>
      <c r="G838" s="2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.2" x14ac:dyDescent="0.25">
      <c r="A839" s="3"/>
      <c r="B839" s="3"/>
      <c r="C839" s="3"/>
      <c r="D839" s="3"/>
      <c r="E839" s="3"/>
      <c r="F839" s="3"/>
      <c r="G839" s="2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.2" x14ac:dyDescent="0.25">
      <c r="A840" s="3"/>
      <c r="B840" s="3"/>
      <c r="C840" s="3"/>
      <c r="D840" s="3"/>
      <c r="E840" s="3"/>
      <c r="F840" s="3"/>
      <c r="G840" s="2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.2" x14ac:dyDescent="0.25">
      <c r="A841" s="3"/>
      <c r="B841" s="3"/>
      <c r="C841" s="3"/>
      <c r="D841" s="3"/>
      <c r="E841" s="3"/>
      <c r="F841" s="3"/>
      <c r="G841" s="2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.2" x14ac:dyDescent="0.25">
      <c r="A842" s="3"/>
      <c r="B842" s="3"/>
      <c r="C842" s="3"/>
      <c r="D842" s="3"/>
      <c r="E842" s="3"/>
      <c r="F842" s="3"/>
      <c r="G842" s="2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.2" x14ac:dyDescent="0.25">
      <c r="A843" s="3"/>
      <c r="B843" s="3"/>
      <c r="C843" s="3"/>
      <c r="D843" s="3"/>
      <c r="E843" s="3"/>
      <c r="F843" s="3"/>
      <c r="G843" s="2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.2" x14ac:dyDescent="0.25">
      <c r="A844" s="3"/>
      <c r="B844" s="3"/>
      <c r="C844" s="3"/>
      <c r="D844" s="3"/>
      <c r="E844" s="3"/>
      <c r="F844" s="3"/>
      <c r="G844" s="2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.2" x14ac:dyDescent="0.25">
      <c r="A845" s="3"/>
      <c r="B845" s="3"/>
      <c r="C845" s="3"/>
      <c r="D845" s="3"/>
      <c r="E845" s="3"/>
      <c r="F845" s="3"/>
      <c r="G845" s="2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.2" x14ac:dyDescent="0.25">
      <c r="A846" s="3"/>
      <c r="B846" s="3"/>
      <c r="C846" s="3"/>
      <c r="D846" s="3"/>
      <c r="E846" s="3"/>
      <c r="F846" s="3"/>
      <c r="G846" s="2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.2" x14ac:dyDescent="0.25">
      <c r="A847" s="3"/>
      <c r="B847" s="3"/>
      <c r="C847" s="3"/>
      <c r="D847" s="3"/>
      <c r="E847" s="3"/>
      <c r="F847" s="3"/>
      <c r="G847" s="2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.2" x14ac:dyDescent="0.25">
      <c r="A848" s="3"/>
      <c r="B848" s="3"/>
      <c r="C848" s="3"/>
      <c r="D848" s="3"/>
      <c r="E848" s="3"/>
      <c r="F848" s="3"/>
      <c r="G848" s="2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.2" x14ac:dyDescent="0.25">
      <c r="A849" s="3"/>
      <c r="B849" s="3"/>
      <c r="C849" s="3"/>
      <c r="D849" s="3"/>
      <c r="E849" s="3"/>
      <c r="F849" s="3"/>
      <c r="G849" s="2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.2" x14ac:dyDescent="0.25">
      <c r="A850" s="3"/>
      <c r="B850" s="3"/>
      <c r="C850" s="3"/>
      <c r="D850" s="3"/>
      <c r="E850" s="3"/>
      <c r="F850" s="3"/>
      <c r="G850" s="2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.2" x14ac:dyDescent="0.25">
      <c r="A851" s="3"/>
      <c r="B851" s="3"/>
      <c r="C851" s="3"/>
      <c r="D851" s="3"/>
      <c r="E851" s="3"/>
      <c r="F851" s="3"/>
      <c r="G851" s="2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.2" x14ac:dyDescent="0.25">
      <c r="A852" s="3"/>
      <c r="B852" s="3"/>
      <c r="C852" s="3"/>
      <c r="D852" s="3"/>
      <c r="E852" s="3"/>
      <c r="F852" s="3"/>
      <c r="G852" s="2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.2" x14ac:dyDescent="0.25">
      <c r="A853" s="3"/>
      <c r="B853" s="3"/>
      <c r="C853" s="3"/>
      <c r="D853" s="3"/>
      <c r="E853" s="3"/>
      <c r="F853" s="3"/>
      <c r="G853" s="2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.2" x14ac:dyDescent="0.25">
      <c r="A854" s="3"/>
      <c r="B854" s="3"/>
      <c r="C854" s="3"/>
      <c r="D854" s="3"/>
      <c r="E854" s="3"/>
      <c r="F854" s="3"/>
      <c r="G854" s="2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.2" x14ac:dyDescent="0.25">
      <c r="A855" s="3"/>
      <c r="B855" s="3"/>
      <c r="C855" s="3"/>
      <c r="D855" s="3"/>
      <c r="E855" s="3"/>
      <c r="F855" s="3"/>
      <c r="G855" s="2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.2" x14ac:dyDescent="0.25">
      <c r="A856" s="3"/>
      <c r="B856" s="3"/>
      <c r="C856" s="3"/>
      <c r="D856" s="3"/>
      <c r="E856" s="3"/>
      <c r="F856" s="3"/>
      <c r="G856" s="2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.2" x14ac:dyDescent="0.25">
      <c r="A857" s="3"/>
      <c r="B857" s="3"/>
      <c r="C857" s="3"/>
      <c r="D857" s="3"/>
      <c r="E857" s="3"/>
      <c r="F857" s="3"/>
      <c r="G857" s="2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.2" x14ac:dyDescent="0.25">
      <c r="A858" s="3"/>
      <c r="B858" s="3"/>
      <c r="C858" s="3"/>
      <c r="D858" s="3"/>
      <c r="E858" s="3"/>
      <c r="F858" s="3"/>
      <c r="G858" s="2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.2" x14ac:dyDescent="0.25">
      <c r="A859" s="3"/>
      <c r="B859" s="3"/>
      <c r="C859" s="3"/>
      <c r="D859" s="3"/>
      <c r="E859" s="3"/>
      <c r="F859" s="3"/>
      <c r="G859" s="2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.2" x14ac:dyDescent="0.25">
      <c r="A860" s="3"/>
      <c r="B860" s="3"/>
      <c r="C860" s="3"/>
      <c r="D860" s="3"/>
      <c r="E860" s="3"/>
      <c r="F860" s="3"/>
      <c r="G860" s="2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.2" x14ac:dyDescent="0.25">
      <c r="A861" s="3"/>
      <c r="B861" s="3"/>
      <c r="C861" s="3"/>
      <c r="D861" s="3"/>
      <c r="E861" s="3"/>
      <c r="F861" s="3"/>
      <c r="G861" s="2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.2" x14ac:dyDescent="0.25">
      <c r="A862" s="3"/>
      <c r="B862" s="3"/>
      <c r="C862" s="3"/>
      <c r="D862" s="3"/>
      <c r="E862" s="3"/>
      <c r="F862" s="3"/>
      <c r="G862" s="2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.2" x14ac:dyDescent="0.25">
      <c r="A863" s="3"/>
      <c r="B863" s="3"/>
      <c r="C863" s="3"/>
      <c r="D863" s="3"/>
      <c r="E863" s="3"/>
      <c r="F863" s="3"/>
      <c r="G863" s="2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.2" x14ac:dyDescent="0.25">
      <c r="A864" s="3"/>
      <c r="B864" s="3"/>
      <c r="C864" s="3"/>
      <c r="D864" s="3"/>
      <c r="E864" s="3"/>
      <c r="F864" s="3"/>
      <c r="G864" s="2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.2" x14ac:dyDescent="0.25">
      <c r="A865" s="3"/>
      <c r="B865" s="3"/>
      <c r="C865" s="3"/>
      <c r="D865" s="3"/>
      <c r="E865" s="3"/>
      <c r="F865" s="3"/>
      <c r="G865" s="2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.2" x14ac:dyDescent="0.25">
      <c r="A866" s="3"/>
      <c r="B866" s="3"/>
      <c r="C866" s="3"/>
      <c r="D866" s="3"/>
      <c r="E866" s="3"/>
      <c r="F866" s="3"/>
      <c r="G866" s="2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.2" x14ac:dyDescent="0.25">
      <c r="A867" s="3"/>
      <c r="B867" s="3"/>
      <c r="C867" s="3"/>
      <c r="D867" s="3"/>
      <c r="E867" s="3"/>
      <c r="F867" s="3"/>
      <c r="G867" s="2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.2" x14ac:dyDescent="0.25">
      <c r="A868" s="3"/>
      <c r="B868" s="3"/>
      <c r="C868" s="3"/>
      <c r="D868" s="3"/>
      <c r="E868" s="3"/>
      <c r="F868" s="3"/>
      <c r="G868" s="2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.2" x14ac:dyDescent="0.25">
      <c r="A869" s="3"/>
      <c r="B869" s="3"/>
      <c r="C869" s="3"/>
      <c r="D869" s="3"/>
      <c r="E869" s="3"/>
      <c r="F869" s="3"/>
      <c r="G869" s="2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.2" x14ac:dyDescent="0.25">
      <c r="A870" s="3"/>
      <c r="B870" s="3"/>
      <c r="C870" s="3"/>
      <c r="D870" s="3"/>
      <c r="E870" s="3"/>
      <c r="F870" s="3"/>
      <c r="G870" s="2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.2" x14ac:dyDescent="0.25">
      <c r="A871" s="3"/>
      <c r="B871" s="3"/>
      <c r="C871" s="3"/>
      <c r="D871" s="3"/>
      <c r="E871" s="3"/>
      <c r="F871" s="3"/>
      <c r="G871" s="2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.2" x14ac:dyDescent="0.25">
      <c r="A872" s="3"/>
      <c r="B872" s="3"/>
      <c r="C872" s="3"/>
      <c r="D872" s="3"/>
      <c r="E872" s="3"/>
      <c r="F872" s="3"/>
      <c r="G872" s="2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.2" x14ac:dyDescent="0.25">
      <c r="A873" s="3"/>
      <c r="B873" s="3"/>
      <c r="C873" s="3"/>
      <c r="D873" s="3"/>
      <c r="E873" s="3"/>
      <c r="F873" s="3"/>
      <c r="G873" s="2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.2" x14ac:dyDescent="0.25">
      <c r="A874" s="3"/>
      <c r="B874" s="3"/>
      <c r="C874" s="3"/>
      <c r="D874" s="3"/>
      <c r="E874" s="3"/>
      <c r="F874" s="3"/>
      <c r="G874" s="2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.2" x14ac:dyDescent="0.25">
      <c r="A875" s="3"/>
      <c r="B875" s="3"/>
      <c r="C875" s="3"/>
      <c r="D875" s="3"/>
      <c r="E875" s="3"/>
      <c r="F875" s="3"/>
      <c r="G875" s="2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.2" x14ac:dyDescent="0.25">
      <c r="A876" s="3"/>
      <c r="B876" s="3"/>
      <c r="C876" s="3"/>
      <c r="D876" s="3"/>
      <c r="E876" s="3"/>
      <c r="F876" s="3"/>
      <c r="G876" s="2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.2" x14ac:dyDescent="0.25">
      <c r="A877" s="3"/>
      <c r="B877" s="3"/>
      <c r="C877" s="3"/>
      <c r="D877" s="3"/>
      <c r="E877" s="3"/>
      <c r="F877" s="3"/>
      <c r="G877" s="2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.2" x14ac:dyDescent="0.25">
      <c r="A878" s="3"/>
      <c r="B878" s="3"/>
      <c r="C878" s="3"/>
      <c r="D878" s="3"/>
      <c r="E878" s="3"/>
      <c r="F878" s="3"/>
      <c r="G878" s="2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.2" x14ac:dyDescent="0.25">
      <c r="A879" s="3"/>
      <c r="B879" s="3"/>
      <c r="C879" s="3"/>
      <c r="D879" s="3"/>
      <c r="E879" s="3"/>
      <c r="F879" s="3"/>
      <c r="G879" s="2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.2" x14ac:dyDescent="0.25">
      <c r="A880" s="3"/>
      <c r="B880" s="3"/>
      <c r="C880" s="3"/>
      <c r="D880" s="3"/>
      <c r="E880" s="3"/>
      <c r="F880" s="3"/>
      <c r="G880" s="2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.2" x14ac:dyDescent="0.25">
      <c r="A881" s="3"/>
      <c r="B881" s="3"/>
      <c r="C881" s="3"/>
      <c r="D881" s="3"/>
      <c r="E881" s="3"/>
      <c r="F881" s="3"/>
      <c r="G881" s="2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.2" x14ac:dyDescent="0.25">
      <c r="A882" s="3"/>
      <c r="B882" s="3"/>
      <c r="C882" s="3"/>
      <c r="D882" s="3"/>
      <c r="E882" s="3"/>
      <c r="F882" s="3"/>
      <c r="G882" s="2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.2" x14ac:dyDescent="0.25">
      <c r="A883" s="3"/>
      <c r="B883" s="3"/>
      <c r="C883" s="3"/>
      <c r="D883" s="3"/>
      <c r="E883" s="3"/>
      <c r="F883" s="3"/>
      <c r="G883" s="2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.2" x14ac:dyDescent="0.25">
      <c r="A884" s="3"/>
      <c r="B884" s="3"/>
      <c r="C884" s="3"/>
      <c r="D884" s="3"/>
      <c r="E884" s="3"/>
      <c r="F884" s="3"/>
      <c r="G884" s="2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.2" x14ac:dyDescent="0.25">
      <c r="A885" s="3"/>
      <c r="B885" s="3"/>
      <c r="C885" s="3"/>
      <c r="D885" s="3"/>
      <c r="E885" s="3"/>
      <c r="F885" s="3"/>
      <c r="G885" s="2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.2" x14ac:dyDescent="0.25">
      <c r="A886" s="3"/>
      <c r="B886" s="3"/>
      <c r="C886" s="3"/>
      <c r="D886" s="3"/>
      <c r="E886" s="3"/>
      <c r="F886" s="3"/>
      <c r="G886" s="2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.2" x14ac:dyDescent="0.25">
      <c r="A887" s="3"/>
      <c r="B887" s="3"/>
      <c r="C887" s="3"/>
      <c r="D887" s="3"/>
      <c r="E887" s="3"/>
      <c r="F887" s="3"/>
      <c r="G887" s="2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.2" x14ac:dyDescent="0.25">
      <c r="A888" s="3"/>
      <c r="B888" s="3"/>
      <c r="C888" s="3"/>
      <c r="D888" s="3"/>
      <c r="E888" s="3"/>
      <c r="F888" s="3"/>
      <c r="G888" s="2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.2" x14ac:dyDescent="0.25">
      <c r="A889" s="3"/>
      <c r="B889" s="3"/>
      <c r="C889" s="3"/>
      <c r="D889" s="3"/>
      <c r="E889" s="3"/>
      <c r="F889" s="3"/>
      <c r="G889" s="2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.2" x14ac:dyDescent="0.25">
      <c r="A890" s="3"/>
      <c r="B890" s="3"/>
      <c r="C890" s="3"/>
      <c r="D890" s="3"/>
      <c r="E890" s="3"/>
      <c r="F890" s="3"/>
      <c r="G890" s="2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.2" x14ac:dyDescent="0.25">
      <c r="A891" s="3"/>
      <c r="B891" s="3"/>
      <c r="C891" s="3"/>
      <c r="D891" s="3"/>
      <c r="E891" s="3"/>
      <c r="F891" s="3"/>
      <c r="G891" s="2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.2" x14ac:dyDescent="0.25">
      <c r="A892" s="3"/>
      <c r="B892" s="3"/>
      <c r="C892" s="3"/>
      <c r="D892" s="3"/>
      <c r="E892" s="3"/>
      <c r="F892" s="3"/>
      <c r="G892" s="2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.2" x14ac:dyDescent="0.25">
      <c r="A893" s="3"/>
      <c r="B893" s="3"/>
      <c r="C893" s="3"/>
      <c r="D893" s="3"/>
      <c r="E893" s="3"/>
      <c r="F893" s="3"/>
      <c r="G893" s="2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.2" x14ac:dyDescent="0.25">
      <c r="A894" s="3"/>
      <c r="B894" s="3"/>
      <c r="C894" s="3"/>
      <c r="D894" s="3"/>
      <c r="E894" s="3"/>
      <c r="F894" s="3"/>
      <c r="G894" s="2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.2" x14ac:dyDescent="0.25">
      <c r="A895" s="3"/>
      <c r="B895" s="3"/>
      <c r="C895" s="3"/>
      <c r="D895" s="3"/>
      <c r="E895" s="3"/>
      <c r="F895" s="3"/>
      <c r="G895" s="2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.2" x14ac:dyDescent="0.25">
      <c r="A896" s="3"/>
      <c r="B896" s="3"/>
      <c r="C896" s="3"/>
      <c r="D896" s="3"/>
      <c r="E896" s="3"/>
      <c r="F896" s="3"/>
      <c r="G896" s="2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.2" x14ac:dyDescent="0.25">
      <c r="A897" s="3"/>
      <c r="B897" s="3"/>
      <c r="C897" s="3"/>
      <c r="D897" s="3"/>
      <c r="E897" s="3"/>
      <c r="F897" s="3"/>
      <c r="G897" s="2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.2" x14ac:dyDescent="0.25">
      <c r="A898" s="3"/>
      <c r="B898" s="3"/>
      <c r="C898" s="3"/>
      <c r="D898" s="3"/>
      <c r="E898" s="3"/>
      <c r="F898" s="3"/>
      <c r="G898" s="2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.2" x14ac:dyDescent="0.25">
      <c r="A899" s="3"/>
      <c r="B899" s="3"/>
      <c r="C899" s="3"/>
      <c r="D899" s="3"/>
      <c r="E899" s="3"/>
      <c r="F899" s="3"/>
      <c r="G899" s="2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.2" x14ac:dyDescent="0.25">
      <c r="A900" s="3"/>
      <c r="B900" s="3"/>
      <c r="C900" s="3"/>
      <c r="D900" s="3"/>
      <c r="E900" s="3"/>
      <c r="F900" s="3"/>
      <c r="G900" s="2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.2" x14ac:dyDescent="0.25">
      <c r="A901" s="3"/>
      <c r="B901" s="3"/>
      <c r="C901" s="3"/>
      <c r="D901" s="3"/>
      <c r="E901" s="3"/>
      <c r="F901" s="3"/>
      <c r="G901" s="2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.2" x14ac:dyDescent="0.25">
      <c r="A902" s="3"/>
      <c r="B902" s="3"/>
      <c r="C902" s="3"/>
      <c r="D902" s="3"/>
      <c r="E902" s="3"/>
      <c r="F902" s="3"/>
      <c r="G902" s="2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.2" x14ac:dyDescent="0.25">
      <c r="A903" s="3"/>
      <c r="B903" s="3"/>
      <c r="C903" s="3"/>
      <c r="D903" s="3"/>
      <c r="E903" s="3"/>
      <c r="F903" s="3"/>
      <c r="G903" s="2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.2" x14ac:dyDescent="0.25">
      <c r="A904" s="3"/>
      <c r="B904" s="3"/>
      <c r="C904" s="3"/>
      <c r="D904" s="3"/>
      <c r="E904" s="3"/>
      <c r="F904" s="3"/>
      <c r="G904" s="2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.2" x14ac:dyDescent="0.25">
      <c r="A905" s="3"/>
      <c r="B905" s="3"/>
      <c r="C905" s="3"/>
      <c r="D905" s="3"/>
      <c r="E905" s="3"/>
      <c r="F905" s="3"/>
      <c r="G905" s="2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.2" x14ac:dyDescent="0.25">
      <c r="A906" s="3"/>
      <c r="B906" s="3"/>
      <c r="C906" s="3"/>
      <c r="D906" s="3"/>
      <c r="E906" s="3"/>
      <c r="F906" s="3"/>
      <c r="G906" s="2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.2" x14ac:dyDescent="0.25">
      <c r="A907" s="3"/>
      <c r="B907" s="3"/>
      <c r="C907" s="3"/>
      <c r="D907" s="3"/>
      <c r="E907" s="3"/>
      <c r="F907" s="3"/>
      <c r="G907" s="2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.2" x14ac:dyDescent="0.25">
      <c r="A908" s="3"/>
      <c r="B908" s="3"/>
      <c r="C908" s="3"/>
      <c r="D908" s="3"/>
      <c r="E908" s="3"/>
      <c r="F908" s="3"/>
      <c r="G908" s="2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.2" x14ac:dyDescent="0.25">
      <c r="A909" s="3"/>
      <c r="B909" s="3"/>
      <c r="C909" s="3"/>
      <c r="D909" s="3"/>
      <c r="E909" s="3"/>
      <c r="F909" s="3"/>
      <c r="G909" s="2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.2" x14ac:dyDescent="0.25">
      <c r="A910" s="3"/>
      <c r="B910" s="3"/>
      <c r="C910" s="3"/>
      <c r="D910" s="3"/>
      <c r="E910" s="3"/>
      <c r="F910" s="3"/>
      <c r="G910" s="2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.2" x14ac:dyDescent="0.25">
      <c r="A911" s="3"/>
      <c r="B911" s="3"/>
      <c r="C911" s="3"/>
      <c r="D911" s="3"/>
      <c r="E911" s="3"/>
      <c r="F911" s="3"/>
      <c r="G911" s="2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.2" x14ac:dyDescent="0.25">
      <c r="A912" s="3"/>
      <c r="B912" s="3"/>
      <c r="C912" s="3"/>
      <c r="D912" s="3"/>
      <c r="E912" s="3"/>
      <c r="F912" s="3"/>
      <c r="G912" s="2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.2" x14ac:dyDescent="0.25">
      <c r="A913" s="3"/>
      <c r="B913" s="3"/>
      <c r="C913" s="3"/>
      <c r="D913" s="3"/>
      <c r="E913" s="3"/>
      <c r="F913" s="3"/>
      <c r="G913" s="2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.2" x14ac:dyDescent="0.25">
      <c r="A914" s="3"/>
      <c r="B914" s="3"/>
      <c r="C914" s="3"/>
      <c r="D914" s="3"/>
      <c r="E914" s="3"/>
      <c r="F914" s="3"/>
      <c r="G914" s="2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.2" x14ac:dyDescent="0.25">
      <c r="A915" s="3"/>
      <c r="B915" s="3"/>
      <c r="C915" s="3"/>
      <c r="D915" s="3"/>
      <c r="E915" s="3"/>
      <c r="F915" s="3"/>
      <c r="G915" s="2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.2" x14ac:dyDescent="0.25">
      <c r="A916" s="3"/>
      <c r="B916" s="3"/>
      <c r="C916" s="3"/>
      <c r="D916" s="3"/>
      <c r="E916" s="3"/>
      <c r="F916" s="3"/>
      <c r="G916" s="2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.2" x14ac:dyDescent="0.25">
      <c r="A917" s="3"/>
      <c r="B917" s="3"/>
      <c r="C917" s="3"/>
      <c r="D917" s="3"/>
      <c r="E917" s="3"/>
      <c r="F917" s="3"/>
      <c r="G917" s="2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.2" x14ac:dyDescent="0.25">
      <c r="A918" s="3"/>
      <c r="B918" s="3"/>
      <c r="C918" s="3"/>
      <c r="D918" s="3"/>
      <c r="E918" s="3"/>
      <c r="F918" s="3"/>
      <c r="G918" s="2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.2" x14ac:dyDescent="0.25">
      <c r="A919" s="3"/>
      <c r="B919" s="3"/>
      <c r="C919" s="3"/>
      <c r="D919" s="3"/>
      <c r="E919" s="3"/>
      <c r="F919" s="3"/>
      <c r="G919" s="2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.2" x14ac:dyDescent="0.25">
      <c r="A920" s="3"/>
      <c r="B920" s="3"/>
      <c r="C920" s="3"/>
      <c r="D920" s="3"/>
      <c r="E920" s="3"/>
      <c r="F920" s="3"/>
      <c r="G920" s="2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.2" x14ac:dyDescent="0.25">
      <c r="A921" s="3"/>
      <c r="B921" s="3"/>
      <c r="C921" s="3"/>
      <c r="D921" s="3"/>
      <c r="E921" s="3"/>
      <c r="F921" s="3"/>
      <c r="G921" s="2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.2" x14ac:dyDescent="0.25">
      <c r="A922" s="3"/>
      <c r="B922" s="3"/>
      <c r="C922" s="3"/>
      <c r="D922" s="3"/>
      <c r="E922" s="3"/>
      <c r="F922" s="3"/>
      <c r="G922" s="2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.2" x14ac:dyDescent="0.25">
      <c r="A923" s="3"/>
      <c r="B923" s="3"/>
      <c r="C923" s="3"/>
      <c r="D923" s="3"/>
      <c r="E923" s="3"/>
      <c r="F923" s="3"/>
      <c r="G923" s="2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.2" x14ac:dyDescent="0.25">
      <c r="A924" s="3"/>
      <c r="B924" s="3"/>
      <c r="C924" s="3"/>
      <c r="D924" s="3"/>
      <c r="E924" s="3"/>
      <c r="F924" s="3"/>
      <c r="G924" s="2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.2" x14ac:dyDescent="0.25">
      <c r="A925" s="3"/>
      <c r="B925" s="3"/>
      <c r="C925" s="3"/>
      <c r="D925" s="3"/>
      <c r="E925" s="3"/>
      <c r="F925" s="3"/>
      <c r="G925" s="2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.2" x14ac:dyDescent="0.25">
      <c r="A926" s="3"/>
      <c r="B926" s="3"/>
      <c r="C926" s="3"/>
      <c r="D926" s="3"/>
      <c r="E926" s="3"/>
      <c r="F926" s="3"/>
      <c r="G926" s="2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.2" x14ac:dyDescent="0.25">
      <c r="A927" s="3"/>
      <c r="B927" s="3"/>
      <c r="C927" s="3"/>
      <c r="D927" s="3"/>
      <c r="E927" s="3"/>
      <c r="F927" s="3"/>
      <c r="G927" s="2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.2" x14ac:dyDescent="0.25">
      <c r="A928" s="3"/>
      <c r="B928" s="3"/>
      <c r="C928" s="3"/>
      <c r="D928" s="3"/>
      <c r="E928" s="3"/>
      <c r="F928" s="3"/>
      <c r="G928" s="2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.2" x14ac:dyDescent="0.25">
      <c r="A929" s="3"/>
      <c r="B929" s="3"/>
      <c r="C929" s="3"/>
      <c r="D929" s="3"/>
      <c r="E929" s="3"/>
      <c r="F929" s="3"/>
      <c r="G929" s="2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.2" x14ac:dyDescent="0.25">
      <c r="A930" s="3"/>
      <c r="B930" s="3"/>
      <c r="C930" s="3"/>
      <c r="D930" s="3"/>
      <c r="E930" s="3"/>
      <c r="F930" s="3"/>
      <c r="G930" s="2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.2" x14ac:dyDescent="0.25">
      <c r="A931" s="3"/>
      <c r="B931" s="3"/>
      <c r="C931" s="3"/>
      <c r="D931" s="3"/>
      <c r="E931" s="3"/>
      <c r="F931" s="3"/>
      <c r="G931" s="2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.2" x14ac:dyDescent="0.25">
      <c r="A932" s="3"/>
      <c r="B932" s="3"/>
      <c r="C932" s="3"/>
      <c r="D932" s="3"/>
      <c r="E932" s="3"/>
      <c r="F932" s="3"/>
      <c r="G932" s="2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.2" x14ac:dyDescent="0.25">
      <c r="A933" s="3"/>
      <c r="B933" s="3"/>
      <c r="C933" s="3"/>
      <c r="D933" s="3"/>
      <c r="E933" s="3"/>
      <c r="F933" s="3"/>
      <c r="G933" s="2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.2" x14ac:dyDescent="0.25">
      <c r="A934" s="3"/>
      <c r="B934" s="3"/>
      <c r="C934" s="3"/>
      <c r="D934" s="3"/>
      <c r="E934" s="3"/>
      <c r="F934" s="3"/>
      <c r="G934" s="2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.2" x14ac:dyDescent="0.25">
      <c r="A935" s="3"/>
      <c r="B935" s="3"/>
      <c r="C935" s="3"/>
      <c r="D935" s="3"/>
      <c r="E935" s="3"/>
      <c r="F935" s="3"/>
      <c r="G935" s="2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.2" x14ac:dyDescent="0.25">
      <c r="A936" s="3"/>
      <c r="B936" s="3"/>
      <c r="C936" s="3"/>
      <c r="D936" s="3"/>
      <c r="E936" s="3"/>
      <c r="F936" s="3"/>
      <c r="G936" s="2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.2" x14ac:dyDescent="0.25">
      <c r="A937" s="3"/>
      <c r="B937" s="3"/>
      <c r="C937" s="3"/>
      <c r="D937" s="3"/>
      <c r="E937" s="3"/>
      <c r="F937" s="3"/>
      <c r="G937" s="2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.2" x14ac:dyDescent="0.25">
      <c r="A938" s="3"/>
      <c r="B938" s="3"/>
      <c r="C938" s="3"/>
      <c r="D938" s="3"/>
      <c r="E938" s="3"/>
      <c r="F938" s="3"/>
      <c r="G938" s="2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.2" x14ac:dyDescent="0.25">
      <c r="A939" s="3"/>
      <c r="B939" s="3"/>
      <c r="C939" s="3"/>
      <c r="D939" s="3"/>
      <c r="E939" s="3"/>
      <c r="F939" s="3"/>
      <c r="G939" s="2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.2" x14ac:dyDescent="0.25">
      <c r="A940" s="3"/>
      <c r="B940" s="3"/>
      <c r="C940" s="3"/>
      <c r="D940" s="3"/>
      <c r="E940" s="3"/>
      <c r="F940" s="3"/>
      <c r="G940" s="2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.2" x14ac:dyDescent="0.25">
      <c r="A941" s="3"/>
      <c r="B941" s="3"/>
      <c r="C941" s="3"/>
      <c r="D941" s="3"/>
      <c r="E941" s="3"/>
      <c r="F941" s="3"/>
      <c r="G941" s="2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.2" x14ac:dyDescent="0.25">
      <c r="A942" s="3"/>
      <c r="B942" s="3"/>
      <c r="C942" s="3"/>
      <c r="D942" s="3"/>
      <c r="E942" s="3"/>
      <c r="F942" s="3"/>
      <c r="G942" s="2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.2" x14ac:dyDescent="0.25">
      <c r="A943" s="3"/>
      <c r="B943" s="3"/>
      <c r="C943" s="3"/>
      <c r="D943" s="3"/>
      <c r="E943" s="3"/>
      <c r="F943" s="3"/>
      <c r="G943" s="2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.2" x14ac:dyDescent="0.25">
      <c r="A944" s="3"/>
      <c r="B944" s="3"/>
      <c r="C944" s="3"/>
      <c r="D944" s="3"/>
      <c r="E944" s="3"/>
      <c r="F944" s="3"/>
      <c r="G944" s="2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.2" x14ac:dyDescent="0.25">
      <c r="A945" s="3"/>
      <c r="B945" s="3"/>
      <c r="C945" s="3"/>
      <c r="D945" s="3"/>
      <c r="E945" s="3"/>
      <c r="F945" s="3"/>
      <c r="G945" s="2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.2" x14ac:dyDescent="0.25">
      <c r="A946" s="3"/>
      <c r="B946" s="3"/>
      <c r="C946" s="3"/>
      <c r="D946" s="3"/>
      <c r="E946" s="3"/>
      <c r="F946" s="3"/>
      <c r="G946" s="2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.2" x14ac:dyDescent="0.25">
      <c r="A947" s="3"/>
      <c r="B947" s="3"/>
      <c r="C947" s="3"/>
      <c r="D947" s="3"/>
      <c r="E947" s="3"/>
      <c r="F947" s="3"/>
      <c r="G947" s="2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.2" x14ac:dyDescent="0.25">
      <c r="A948" s="3"/>
      <c r="B948" s="3"/>
      <c r="C948" s="3"/>
      <c r="D948" s="3"/>
      <c r="E948" s="3"/>
      <c r="F948" s="3"/>
      <c r="G948" s="2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.2" x14ac:dyDescent="0.25">
      <c r="A949" s="3"/>
      <c r="B949" s="3"/>
      <c r="C949" s="3"/>
      <c r="D949" s="3"/>
      <c r="E949" s="3"/>
      <c r="F949" s="3"/>
      <c r="G949" s="2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.2" x14ac:dyDescent="0.25">
      <c r="A950" s="3"/>
      <c r="B950" s="3"/>
      <c r="C950" s="3"/>
      <c r="D950" s="3"/>
      <c r="E950" s="3"/>
      <c r="F950" s="3"/>
      <c r="G950" s="2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.2" x14ac:dyDescent="0.25">
      <c r="A951" s="3"/>
      <c r="B951" s="3"/>
      <c r="C951" s="3"/>
      <c r="D951" s="3"/>
      <c r="E951" s="3"/>
      <c r="F951" s="3"/>
      <c r="G951" s="2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.2" x14ac:dyDescent="0.25">
      <c r="A952" s="3"/>
      <c r="B952" s="3"/>
      <c r="C952" s="3"/>
      <c r="D952" s="3"/>
      <c r="E952" s="3"/>
      <c r="F952" s="3"/>
      <c r="G952" s="2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.2" x14ac:dyDescent="0.25">
      <c r="A953" s="3"/>
      <c r="B953" s="3"/>
      <c r="C953" s="3"/>
      <c r="D953" s="3"/>
      <c r="E953" s="3"/>
      <c r="F953" s="3"/>
      <c r="G953" s="2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.2" x14ac:dyDescent="0.25">
      <c r="A954" s="3"/>
      <c r="B954" s="3"/>
      <c r="C954" s="3"/>
      <c r="D954" s="3"/>
      <c r="E954" s="3"/>
      <c r="F954" s="3"/>
      <c r="G954" s="2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.2" x14ac:dyDescent="0.25">
      <c r="A955" s="3"/>
      <c r="B955" s="3"/>
      <c r="C955" s="3"/>
      <c r="D955" s="3"/>
      <c r="E955" s="3"/>
      <c r="F955" s="3"/>
      <c r="G955" s="2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.2" x14ac:dyDescent="0.25">
      <c r="A956" s="3"/>
      <c r="B956" s="3"/>
      <c r="C956" s="3"/>
      <c r="D956" s="3"/>
      <c r="E956" s="3"/>
      <c r="F956" s="3"/>
      <c r="G956" s="2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.2" x14ac:dyDescent="0.25">
      <c r="A957" s="3"/>
      <c r="B957" s="3"/>
      <c r="C957" s="3"/>
      <c r="D957" s="3"/>
      <c r="E957" s="3"/>
      <c r="F957" s="3"/>
      <c r="G957" s="2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.2" x14ac:dyDescent="0.25">
      <c r="A958" s="3"/>
      <c r="B958" s="3"/>
      <c r="C958" s="3"/>
      <c r="D958" s="3"/>
      <c r="E958" s="3"/>
      <c r="F958" s="3"/>
      <c r="G958" s="2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.2" x14ac:dyDescent="0.25">
      <c r="A959" s="3"/>
      <c r="B959" s="3"/>
      <c r="C959" s="3"/>
      <c r="D959" s="3"/>
      <c r="E959" s="3"/>
      <c r="F959" s="3"/>
      <c r="G959" s="2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.2" x14ac:dyDescent="0.25">
      <c r="A960" s="3"/>
      <c r="B960" s="3"/>
      <c r="C960" s="3"/>
      <c r="D960" s="3"/>
      <c r="E960" s="3"/>
      <c r="F960" s="3"/>
      <c r="G960" s="2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.2" x14ac:dyDescent="0.25">
      <c r="A961" s="3"/>
      <c r="B961" s="3"/>
      <c r="C961" s="3"/>
      <c r="D961" s="3"/>
      <c r="E961" s="3"/>
      <c r="F961" s="3"/>
      <c r="G961" s="2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.2" x14ac:dyDescent="0.25">
      <c r="A962" s="3"/>
      <c r="B962" s="3"/>
      <c r="C962" s="3"/>
      <c r="D962" s="3"/>
      <c r="E962" s="3"/>
      <c r="F962" s="3"/>
      <c r="G962" s="2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.2" x14ac:dyDescent="0.25">
      <c r="A963" s="3"/>
      <c r="B963" s="3"/>
      <c r="C963" s="3"/>
      <c r="D963" s="3"/>
      <c r="E963" s="3"/>
      <c r="F963" s="3"/>
      <c r="G963" s="2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.2" x14ac:dyDescent="0.25">
      <c r="A964" s="3"/>
      <c r="B964" s="3"/>
      <c r="C964" s="3"/>
      <c r="D964" s="3"/>
      <c r="E964" s="3"/>
      <c r="F964" s="3"/>
      <c r="G964" s="2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.2" x14ac:dyDescent="0.25">
      <c r="A965" s="3"/>
      <c r="B965" s="3"/>
      <c r="C965" s="3"/>
      <c r="D965" s="3"/>
      <c r="E965" s="3"/>
      <c r="F965" s="3"/>
      <c r="G965" s="2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.2" x14ac:dyDescent="0.25">
      <c r="A966" s="3"/>
      <c r="B966" s="3"/>
      <c r="C966" s="3"/>
      <c r="D966" s="3"/>
      <c r="E966" s="3"/>
      <c r="F966" s="3"/>
      <c r="G966" s="2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.2" x14ac:dyDescent="0.25">
      <c r="A967" s="3"/>
      <c r="B967" s="3"/>
      <c r="C967" s="3"/>
      <c r="D967" s="3"/>
      <c r="E967" s="3"/>
      <c r="F967" s="3"/>
      <c r="G967" s="2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.2" x14ac:dyDescent="0.25">
      <c r="A968" s="3"/>
      <c r="B968" s="3"/>
      <c r="C968" s="3"/>
      <c r="D968" s="3"/>
      <c r="E968" s="3"/>
      <c r="F968" s="3"/>
      <c r="G968" s="2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.2" x14ac:dyDescent="0.25">
      <c r="A969" s="3"/>
      <c r="B969" s="3"/>
      <c r="C969" s="3"/>
      <c r="D969" s="3"/>
      <c r="E969" s="3"/>
      <c r="F969" s="3"/>
      <c r="G969" s="2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.2" x14ac:dyDescent="0.25">
      <c r="A970" s="3"/>
      <c r="B970" s="3"/>
      <c r="C970" s="3"/>
      <c r="D970" s="3"/>
      <c r="E970" s="3"/>
      <c r="F970" s="3"/>
      <c r="G970" s="2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.2" x14ac:dyDescent="0.25">
      <c r="A971" s="3"/>
      <c r="B971" s="3"/>
      <c r="C971" s="3"/>
      <c r="D971" s="3"/>
      <c r="E971" s="3"/>
      <c r="F971" s="3"/>
      <c r="G971" s="2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.2" x14ac:dyDescent="0.25">
      <c r="A972" s="3"/>
      <c r="B972" s="3"/>
      <c r="C972" s="3"/>
      <c r="D972" s="3"/>
      <c r="E972" s="3"/>
      <c r="F972" s="3"/>
      <c r="G972" s="2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.2" x14ac:dyDescent="0.25">
      <c r="A973" s="3"/>
      <c r="B973" s="3"/>
      <c r="C973" s="3"/>
      <c r="D973" s="3"/>
      <c r="E973" s="3"/>
      <c r="F973" s="3"/>
      <c r="G973" s="2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.2" x14ac:dyDescent="0.25">
      <c r="A974" s="3"/>
      <c r="B974" s="3"/>
      <c r="C974" s="3"/>
      <c r="D974" s="3"/>
      <c r="E974" s="3"/>
      <c r="F974" s="3"/>
      <c r="G974" s="2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.2" x14ac:dyDescent="0.25">
      <c r="A975" s="3"/>
      <c r="B975" s="3"/>
      <c r="C975" s="3"/>
      <c r="D975" s="3"/>
      <c r="E975" s="3"/>
      <c r="F975" s="3"/>
      <c r="G975" s="2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.2" x14ac:dyDescent="0.25">
      <c r="A976" s="3"/>
      <c r="B976" s="3"/>
      <c r="C976" s="3"/>
      <c r="D976" s="3"/>
      <c r="E976" s="3"/>
      <c r="F976" s="3"/>
      <c r="G976" s="2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.2" x14ac:dyDescent="0.25">
      <c r="A977" s="3"/>
      <c r="B977" s="3"/>
      <c r="C977" s="3"/>
      <c r="D977" s="3"/>
      <c r="E977" s="3"/>
      <c r="F977" s="3"/>
      <c r="G977" s="2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.2" x14ac:dyDescent="0.25">
      <c r="A978" s="3"/>
      <c r="B978" s="3"/>
      <c r="C978" s="3"/>
      <c r="D978" s="3"/>
      <c r="E978" s="3"/>
      <c r="F978" s="3"/>
      <c r="G978" s="2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.2" x14ac:dyDescent="0.25">
      <c r="A979" s="3"/>
      <c r="B979" s="3"/>
      <c r="C979" s="3"/>
      <c r="D979" s="3"/>
      <c r="E979" s="3"/>
      <c r="F979" s="3"/>
      <c r="G979" s="2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.2" x14ac:dyDescent="0.25">
      <c r="A980" s="3"/>
      <c r="B980" s="3"/>
      <c r="C980" s="3"/>
      <c r="D980" s="3"/>
      <c r="E980" s="3"/>
      <c r="F980" s="3"/>
      <c r="G980" s="2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.2" x14ac:dyDescent="0.25">
      <c r="A981" s="3"/>
      <c r="B981" s="3"/>
      <c r="C981" s="3"/>
      <c r="D981" s="3"/>
      <c r="E981" s="3"/>
      <c r="F981" s="3"/>
      <c r="G981" s="2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.2" x14ac:dyDescent="0.25">
      <c r="A982" s="3"/>
      <c r="B982" s="3"/>
      <c r="C982" s="3"/>
      <c r="D982" s="3"/>
      <c r="E982" s="3"/>
      <c r="F982" s="3"/>
      <c r="G982" s="2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.2" x14ac:dyDescent="0.25">
      <c r="A983" s="3"/>
      <c r="B983" s="3"/>
      <c r="C983" s="3"/>
      <c r="D983" s="3"/>
      <c r="E983" s="3"/>
      <c r="F983" s="3"/>
      <c r="G983" s="2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.2" x14ac:dyDescent="0.25">
      <c r="A984" s="3"/>
      <c r="B984" s="3"/>
      <c r="C984" s="3"/>
      <c r="D984" s="3"/>
      <c r="E984" s="3"/>
      <c r="F984" s="3"/>
      <c r="G984" s="2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.2" x14ac:dyDescent="0.25">
      <c r="A985" s="3"/>
      <c r="B985" s="3"/>
      <c r="C985" s="3"/>
      <c r="D985" s="3"/>
      <c r="E985" s="3"/>
      <c r="F985" s="3"/>
      <c r="G985" s="2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.2" x14ac:dyDescent="0.25">
      <c r="A986" s="3"/>
      <c r="B986" s="3"/>
      <c r="C986" s="3"/>
      <c r="D986" s="3"/>
      <c r="E986" s="3"/>
      <c r="F986" s="3"/>
      <c r="G986" s="2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.2" x14ac:dyDescent="0.25">
      <c r="A987" s="3"/>
      <c r="B987" s="3"/>
      <c r="C987" s="3"/>
      <c r="D987" s="3"/>
      <c r="E987" s="3"/>
      <c r="F987" s="3"/>
      <c r="G987" s="2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.2" x14ac:dyDescent="0.25">
      <c r="A988" s="3"/>
      <c r="B988" s="3"/>
      <c r="C988" s="3"/>
      <c r="D988" s="3"/>
      <c r="E988" s="3"/>
      <c r="F988" s="3"/>
      <c r="G988" s="2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.2" x14ac:dyDescent="0.25">
      <c r="A989" s="3"/>
      <c r="B989" s="3"/>
      <c r="C989" s="3"/>
      <c r="D989" s="3"/>
      <c r="E989" s="3"/>
      <c r="F989" s="3"/>
      <c r="G989" s="2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.2" x14ac:dyDescent="0.25">
      <c r="A990" s="3"/>
      <c r="B990" s="3"/>
      <c r="C990" s="3"/>
      <c r="D990" s="3"/>
      <c r="E990" s="3"/>
      <c r="F990" s="3"/>
      <c r="G990" s="2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.2" x14ac:dyDescent="0.25">
      <c r="A991" s="3"/>
      <c r="B991" s="3"/>
      <c r="C991" s="3"/>
      <c r="D991" s="3"/>
      <c r="E991" s="3"/>
      <c r="F991" s="3"/>
      <c r="G991" s="2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.2" x14ac:dyDescent="0.25">
      <c r="A992" s="3"/>
      <c r="B992" s="3"/>
      <c r="C992" s="3"/>
      <c r="D992" s="3"/>
      <c r="E992" s="3"/>
      <c r="F992" s="3"/>
      <c r="G992" s="2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.2" x14ac:dyDescent="0.25">
      <c r="A993" s="3"/>
      <c r="B993" s="3"/>
      <c r="C993" s="3"/>
      <c r="D993" s="3"/>
      <c r="E993" s="3"/>
      <c r="F993" s="3"/>
      <c r="G993" s="2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.2" x14ac:dyDescent="0.25">
      <c r="A994" s="3"/>
      <c r="B994" s="3"/>
      <c r="C994" s="3"/>
      <c r="D994" s="3"/>
      <c r="E994" s="3"/>
      <c r="F994" s="3"/>
      <c r="G994" s="2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.2" x14ac:dyDescent="0.25">
      <c r="A995" s="3"/>
      <c r="B995" s="3"/>
      <c r="C995" s="3"/>
      <c r="D995" s="3"/>
      <c r="E995" s="3"/>
      <c r="F995" s="3"/>
      <c r="G995" s="2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.2" x14ac:dyDescent="0.25">
      <c r="A996" s="3"/>
      <c r="B996" s="3"/>
      <c r="C996" s="3"/>
      <c r="D996" s="3"/>
      <c r="E996" s="3"/>
      <c r="F996" s="3"/>
      <c r="G996" s="2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.2" x14ac:dyDescent="0.25">
      <c r="A997" s="3"/>
      <c r="B997" s="3"/>
      <c r="C997" s="3"/>
      <c r="D997" s="3"/>
      <c r="E997" s="3"/>
      <c r="F997" s="3"/>
      <c r="G997" s="2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.2" x14ac:dyDescent="0.25">
      <c r="A998" s="3"/>
      <c r="B998" s="3"/>
      <c r="C998" s="3"/>
      <c r="D998" s="3"/>
      <c r="E998" s="3"/>
      <c r="F998" s="3"/>
      <c r="G998" s="2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.2" x14ac:dyDescent="0.25">
      <c r="A999" s="3"/>
      <c r="B999" s="3"/>
      <c r="C999" s="3"/>
      <c r="D999" s="3"/>
      <c r="E999" s="3"/>
      <c r="F999" s="3"/>
      <c r="G999" s="2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3.2" x14ac:dyDescent="0.25">
      <c r="A1000" s="3"/>
      <c r="B1000" s="3"/>
      <c r="C1000" s="3"/>
      <c r="D1000" s="3"/>
      <c r="E1000" s="3"/>
      <c r="F1000" s="3"/>
      <c r="G1000" s="2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25">
    <mergeCell ref="O6:O7"/>
    <mergeCell ref="P6:P7"/>
    <mergeCell ref="L8:M8"/>
    <mergeCell ref="L9:M9"/>
    <mergeCell ref="L15:M15"/>
    <mergeCell ref="L16:M16"/>
    <mergeCell ref="K6:K7"/>
    <mergeCell ref="L6:M7"/>
    <mergeCell ref="N6:N7"/>
    <mergeCell ref="L3:M3"/>
    <mergeCell ref="H5:J5"/>
    <mergeCell ref="L5:M5"/>
    <mergeCell ref="B6:B7"/>
    <mergeCell ref="L10:M10"/>
    <mergeCell ref="B14:C14"/>
    <mergeCell ref="H15:J15"/>
    <mergeCell ref="H16:J16"/>
    <mergeCell ref="B2:C2"/>
    <mergeCell ref="B3:G3"/>
    <mergeCell ref="H3:J3"/>
    <mergeCell ref="G6:G7"/>
    <mergeCell ref="H6:J7"/>
    <mergeCell ref="H8:J8"/>
    <mergeCell ref="H9:J9"/>
    <mergeCell ref="H10: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33"/>
  <sheetViews>
    <sheetView workbookViewId="0"/>
  </sheetViews>
  <sheetFormatPr defaultColWidth="12.6640625" defaultRowHeight="15.75" customHeight="1" x14ac:dyDescent="0.25"/>
  <cols>
    <col min="1" max="1" width="2" customWidth="1"/>
    <col min="2" max="2" width="7.33203125" customWidth="1"/>
    <col min="3" max="3" width="40.33203125" customWidth="1"/>
    <col min="4" max="4" width="11.109375" customWidth="1"/>
    <col min="5" max="5" width="10.77734375" customWidth="1"/>
    <col min="6" max="6" width="14.44140625" customWidth="1"/>
    <col min="7" max="7" width="11.21875" customWidth="1"/>
    <col min="8" max="8" width="12.77734375" customWidth="1"/>
    <col min="9" max="9" width="2.33203125" customWidth="1"/>
    <col min="10" max="27" width="12.77734375" customWidth="1"/>
  </cols>
  <sheetData>
    <row r="1" spans="1:27" ht="7.5" customHeight="1" x14ac:dyDescent="0.25"/>
    <row r="2" spans="1:27" ht="13.2" x14ac:dyDescent="0.25">
      <c r="A2" s="130"/>
      <c r="B2" s="169" t="s">
        <v>774</v>
      </c>
      <c r="C2" s="170"/>
      <c r="D2" s="170"/>
      <c r="E2" s="170"/>
      <c r="F2" s="170"/>
      <c r="G2" s="131" t="s">
        <v>775</v>
      </c>
      <c r="H2" s="132"/>
    </row>
    <row r="3" spans="1:27" ht="13.2" x14ac:dyDescent="0.25">
      <c r="A3" s="130"/>
      <c r="B3" s="171" t="s">
        <v>776</v>
      </c>
      <c r="C3" s="148"/>
      <c r="D3" s="148"/>
      <c r="E3" s="148"/>
      <c r="F3" s="148"/>
      <c r="G3" s="148"/>
      <c r="H3" s="172"/>
    </row>
    <row r="4" spans="1:27" ht="13.2" x14ac:dyDescent="0.25">
      <c r="A4" s="130"/>
      <c r="B4" s="173" t="s">
        <v>777</v>
      </c>
      <c r="C4" s="174"/>
      <c r="D4" s="174"/>
      <c r="E4" s="174"/>
      <c r="F4" s="174"/>
      <c r="G4" s="174"/>
      <c r="H4" s="175"/>
    </row>
    <row r="5" spans="1:27" ht="7.5" customHeight="1" x14ac:dyDescent="0.25"/>
    <row r="6" spans="1:27" ht="52.8" x14ac:dyDescent="0.25">
      <c r="A6" s="133"/>
      <c r="B6" s="134" t="s">
        <v>778</v>
      </c>
      <c r="C6" s="135" t="s">
        <v>779</v>
      </c>
      <c r="D6" s="136" t="s">
        <v>780</v>
      </c>
      <c r="E6" s="137" t="s">
        <v>781</v>
      </c>
      <c r="F6" s="136" t="s">
        <v>782</v>
      </c>
      <c r="G6" s="136" t="s">
        <v>783</v>
      </c>
      <c r="H6" s="138" t="s">
        <v>784</v>
      </c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</row>
    <row r="7" spans="1:27" ht="13.2" x14ac:dyDescent="0.25">
      <c r="B7" s="140"/>
      <c r="C7" s="141"/>
      <c r="D7" s="141"/>
      <c r="E7" s="141"/>
      <c r="F7" s="141"/>
      <c r="G7" s="141"/>
      <c r="H7" s="142"/>
    </row>
    <row r="8" spans="1:27" ht="13.2" x14ac:dyDescent="0.25">
      <c r="B8" s="140"/>
      <c r="C8" s="141"/>
      <c r="D8" s="141"/>
      <c r="E8" s="141"/>
      <c r="F8" s="141"/>
      <c r="G8" s="141"/>
      <c r="H8" s="142"/>
    </row>
    <row r="9" spans="1:27" ht="13.2" x14ac:dyDescent="0.25">
      <c r="B9" s="140"/>
      <c r="C9" s="141"/>
      <c r="D9" s="141"/>
      <c r="E9" s="141"/>
      <c r="F9" s="141"/>
      <c r="G9" s="141"/>
      <c r="H9" s="142"/>
    </row>
    <row r="10" spans="1:27" ht="13.2" x14ac:dyDescent="0.25">
      <c r="B10" s="140"/>
      <c r="C10" s="141"/>
      <c r="D10" s="141"/>
      <c r="E10" s="141"/>
      <c r="F10" s="141"/>
      <c r="G10" s="141"/>
      <c r="H10" s="142"/>
    </row>
    <row r="11" spans="1:27" ht="13.2" x14ac:dyDescent="0.25">
      <c r="B11" s="140"/>
      <c r="C11" s="141"/>
      <c r="D11" s="141"/>
      <c r="E11" s="141"/>
      <c r="F11" s="141"/>
      <c r="G11" s="141"/>
      <c r="H11" s="142"/>
    </row>
    <row r="12" spans="1:27" ht="13.2" x14ac:dyDescent="0.25">
      <c r="B12" s="140"/>
      <c r="C12" s="141"/>
      <c r="D12" s="141"/>
      <c r="E12" s="141"/>
      <c r="F12" s="141"/>
      <c r="G12" s="141"/>
      <c r="H12" s="142"/>
    </row>
    <row r="13" spans="1:27" ht="13.2" x14ac:dyDescent="0.25">
      <c r="B13" s="140"/>
      <c r="C13" s="141"/>
      <c r="D13" s="141"/>
      <c r="E13" s="141"/>
      <c r="F13" s="141"/>
      <c r="G13" s="141"/>
      <c r="H13" s="142"/>
    </row>
    <row r="14" spans="1:27" ht="13.2" x14ac:dyDescent="0.25">
      <c r="B14" s="140"/>
      <c r="C14" s="141"/>
      <c r="D14" s="141"/>
      <c r="E14" s="141"/>
      <c r="F14" s="141"/>
      <c r="G14" s="141"/>
      <c r="H14" s="142"/>
    </row>
    <row r="15" spans="1:27" ht="13.2" x14ac:dyDescent="0.25">
      <c r="B15" s="140"/>
      <c r="C15" s="141"/>
      <c r="D15" s="141"/>
      <c r="E15" s="141"/>
      <c r="F15" s="141"/>
      <c r="G15" s="141"/>
      <c r="H15" s="142"/>
    </row>
    <row r="16" spans="1:27" ht="13.2" x14ac:dyDescent="0.25">
      <c r="B16" s="140"/>
      <c r="C16" s="141"/>
      <c r="D16" s="141"/>
      <c r="E16" s="141"/>
      <c r="F16" s="141"/>
      <c r="G16" s="141"/>
      <c r="H16" s="142"/>
    </row>
    <row r="17" spans="1:8" ht="13.2" x14ac:dyDescent="0.25">
      <c r="B17" s="140"/>
      <c r="C17" s="141"/>
      <c r="D17" s="141"/>
      <c r="E17" s="141"/>
      <c r="F17" s="141"/>
      <c r="G17" s="141"/>
      <c r="H17" s="142"/>
    </row>
    <row r="18" spans="1:8" ht="13.2" x14ac:dyDescent="0.25">
      <c r="B18" s="140"/>
      <c r="C18" s="141"/>
      <c r="D18" s="141"/>
      <c r="E18" s="141"/>
      <c r="F18" s="141"/>
      <c r="G18" s="141"/>
      <c r="H18" s="142"/>
    </row>
    <row r="19" spans="1:8" ht="13.2" x14ac:dyDescent="0.25">
      <c r="B19" s="140"/>
      <c r="C19" s="141"/>
      <c r="D19" s="141"/>
      <c r="E19" s="141"/>
      <c r="F19" s="141"/>
      <c r="G19" s="141"/>
      <c r="H19" s="142"/>
    </row>
    <row r="20" spans="1:8" ht="13.2" x14ac:dyDescent="0.25">
      <c r="B20" s="140"/>
      <c r="C20" s="141"/>
      <c r="D20" s="141"/>
      <c r="E20" s="141"/>
      <c r="F20" s="141"/>
      <c r="G20" s="141"/>
      <c r="H20" s="142"/>
    </row>
    <row r="21" spans="1:8" ht="13.2" x14ac:dyDescent="0.25">
      <c r="B21" s="140"/>
      <c r="C21" s="141"/>
      <c r="D21" s="141"/>
      <c r="E21" s="141"/>
      <c r="F21" s="141"/>
      <c r="G21" s="141"/>
      <c r="H21" s="142"/>
    </row>
    <row r="22" spans="1:8" ht="13.2" x14ac:dyDescent="0.25">
      <c r="B22" s="140"/>
      <c r="C22" s="141"/>
      <c r="D22" s="141"/>
      <c r="E22" s="141"/>
      <c r="F22" s="141"/>
      <c r="G22" s="141"/>
      <c r="H22" s="142"/>
    </row>
    <row r="23" spans="1:8" ht="13.2" x14ac:dyDescent="0.25">
      <c r="B23" s="140"/>
      <c r="C23" s="141"/>
      <c r="D23" s="141"/>
      <c r="E23" s="141"/>
      <c r="F23" s="141"/>
      <c r="G23" s="141"/>
      <c r="H23" s="142"/>
    </row>
    <row r="24" spans="1:8" ht="13.2" x14ac:dyDescent="0.25">
      <c r="B24" s="140"/>
      <c r="C24" s="141"/>
      <c r="D24" s="141"/>
      <c r="E24" s="141"/>
      <c r="F24" s="141"/>
      <c r="G24" s="141"/>
      <c r="H24" s="142"/>
    </row>
    <row r="25" spans="1:8" ht="13.2" x14ac:dyDescent="0.25">
      <c r="B25" s="140"/>
      <c r="C25" s="141"/>
      <c r="D25" s="141"/>
      <c r="E25" s="141"/>
      <c r="F25" s="141"/>
      <c r="G25" s="141"/>
      <c r="H25" s="142"/>
    </row>
    <row r="26" spans="1:8" ht="13.2" x14ac:dyDescent="0.25">
      <c r="B26" s="143"/>
      <c r="C26" s="144"/>
      <c r="D26" s="144"/>
      <c r="E26" s="144"/>
      <c r="F26" s="144"/>
      <c r="G26" s="144"/>
      <c r="H26" s="145"/>
    </row>
    <row r="27" spans="1:8" ht="8.25" customHeight="1" x14ac:dyDescent="0.25"/>
    <row r="28" spans="1:8" ht="13.2" x14ac:dyDescent="0.25">
      <c r="A28" s="146"/>
      <c r="B28" s="176" t="s">
        <v>785</v>
      </c>
      <c r="C28" s="170"/>
      <c r="D28" s="170"/>
      <c r="E28" s="170"/>
      <c r="F28" s="170"/>
      <c r="G28" s="170"/>
      <c r="H28" s="177"/>
    </row>
    <row r="29" spans="1:8" ht="13.2" x14ac:dyDescent="0.25">
      <c r="A29" s="146"/>
      <c r="B29" s="178"/>
      <c r="C29" s="148"/>
      <c r="D29" s="148"/>
      <c r="E29" s="148"/>
      <c r="F29" s="148"/>
      <c r="G29" s="148"/>
      <c r="H29" s="172"/>
    </row>
    <row r="30" spans="1:8" ht="13.2" x14ac:dyDescent="0.25">
      <c r="A30" s="146"/>
      <c r="B30" s="178"/>
      <c r="C30" s="148"/>
      <c r="D30" s="148"/>
      <c r="E30" s="148"/>
      <c r="F30" s="148"/>
      <c r="G30" s="148"/>
      <c r="H30" s="172"/>
    </row>
    <row r="31" spans="1:8" ht="13.2" x14ac:dyDescent="0.25">
      <c r="A31" s="146"/>
      <c r="B31" s="178"/>
      <c r="C31" s="148"/>
      <c r="D31" s="148"/>
      <c r="E31" s="148"/>
      <c r="F31" s="148"/>
      <c r="G31" s="148"/>
      <c r="H31" s="172"/>
    </row>
    <row r="32" spans="1:8" ht="13.2" x14ac:dyDescent="0.25">
      <c r="A32" s="146"/>
      <c r="B32" s="179"/>
      <c r="C32" s="174"/>
      <c r="D32" s="174"/>
      <c r="E32" s="174"/>
      <c r="F32" s="174"/>
      <c r="G32" s="174"/>
      <c r="H32" s="175"/>
    </row>
    <row r="33" ht="7.5" customHeight="1" x14ac:dyDescent="0.25"/>
  </sheetData>
  <mergeCells count="4">
    <mergeCell ref="B2:F2"/>
    <mergeCell ref="B3:H3"/>
    <mergeCell ref="B4:H4"/>
    <mergeCell ref="B28:H32"/>
  </mergeCells>
  <printOptions horizontalCentered="1"/>
  <pageMargins left="0.7" right="0.7" top="0.75" bottom="0.75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73"/>
  <sheetViews>
    <sheetView workbookViewId="0"/>
  </sheetViews>
  <sheetFormatPr defaultColWidth="12.6640625" defaultRowHeight="15.75" customHeight="1" x14ac:dyDescent="0.25"/>
  <sheetData>
    <row r="1" spans="1:1" x14ac:dyDescent="0.25">
      <c r="A1" s="26" t="s">
        <v>786</v>
      </c>
    </row>
    <row r="2" spans="1:1" x14ac:dyDescent="0.25">
      <c r="A2" s="26" t="s">
        <v>787</v>
      </c>
    </row>
    <row r="3" spans="1:1" x14ac:dyDescent="0.25">
      <c r="A3" s="26" t="s">
        <v>788</v>
      </c>
    </row>
    <row r="4" spans="1:1" x14ac:dyDescent="0.25">
      <c r="A4" s="26" t="s">
        <v>789</v>
      </c>
    </row>
    <row r="5" spans="1:1" x14ac:dyDescent="0.25">
      <c r="A5" s="26" t="s">
        <v>790</v>
      </c>
    </row>
    <row r="6" spans="1:1" x14ac:dyDescent="0.25">
      <c r="A6" s="26" t="s">
        <v>791</v>
      </c>
    </row>
    <row r="7" spans="1:1" x14ac:dyDescent="0.25">
      <c r="A7" s="26" t="s">
        <v>792</v>
      </c>
    </row>
    <row r="8" spans="1:1" x14ac:dyDescent="0.25">
      <c r="A8" s="26" t="s">
        <v>793</v>
      </c>
    </row>
    <row r="9" spans="1:1" x14ac:dyDescent="0.25">
      <c r="A9" s="26" t="s">
        <v>794</v>
      </c>
    </row>
    <row r="10" spans="1:1" x14ac:dyDescent="0.25">
      <c r="A10" s="26" t="s">
        <v>795</v>
      </c>
    </row>
    <row r="11" spans="1:1" x14ac:dyDescent="0.25">
      <c r="A11" s="26" t="s">
        <v>796</v>
      </c>
    </row>
    <row r="12" spans="1:1" x14ac:dyDescent="0.25">
      <c r="A12" s="26" t="s">
        <v>797</v>
      </c>
    </row>
    <row r="13" spans="1:1" x14ac:dyDescent="0.25">
      <c r="A13" s="26" t="s">
        <v>798</v>
      </c>
    </row>
    <row r="14" spans="1:1" x14ac:dyDescent="0.25">
      <c r="A14" s="26" t="s">
        <v>799</v>
      </c>
    </row>
    <row r="15" spans="1:1" x14ac:dyDescent="0.25">
      <c r="A15" s="26" t="s">
        <v>800</v>
      </c>
    </row>
    <row r="16" spans="1:1" x14ac:dyDescent="0.25">
      <c r="A16" s="26" t="s">
        <v>789</v>
      </c>
    </row>
    <row r="17" spans="1:1" x14ac:dyDescent="0.25">
      <c r="A17" s="26" t="s">
        <v>801</v>
      </c>
    </row>
    <row r="18" spans="1:1" x14ac:dyDescent="0.25">
      <c r="A18" s="26" t="s">
        <v>802</v>
      </c>
    </row>
    <row r="19" spans="1:1" x14ac:dyDescent="0.25">
      <c r="A19" s="26" t="s">
        <v>803</v>
      </c>
    </row>
    <row r="20" spans="1:1" x14ac:dyDescent="0.25">
      <c r="A20" s="26" t="s">
        <v>804</v>
      </c>
    </row>
    <row r="21" spans="1:1" x14ac:dyDescent="0.25">
      <c r="A21" s="26" t="s">
        <v>805</v>
      </c>
    </row>
    <row r="22" spans="1:1" x14ac:dyDescent="0.25">
      <c r="A22" s="26" t="s">
        <v>789</v>
      </c>
    </row>
    <row r="23" spans="1:1" x14ac:dyDescent="0.25">
      <c r="A23" s="26" t="s">
        <v>806</v>
      </c>
    </row>
    <row r="24" spans="1:1" x14ac:dyDescent="0.25">
      <c r="A24" s="26" t="s">
        <v>807</v>
      </c>
    </row>
    <row r="25" spans="1:1" x14ac:dyDescent="0.25">
      <c r="A25" s="26" t="s">
        <v>808</v>
      </c>
    </row>
    <row r="26" spans="1:1" x14ac:dyDescent="0.25">
      <c r="A26" s="26" t="s">
        <v>809</v>
      </c>
    </row>
    <row r="27" spans="1:1" x14ac:dyDescent="0.25">
      <c r="A27" s="26" t="s">
        <v>800</v>
      </c>
    </row>
    <row r="28" spans="1:1" x14ac:dyDescent="0.25">
      <c r="A28" s="26" t="s">
        <v>789</v>
      </c>
    </row>
    <row r="29" spans="1:1" x14ac:dyDescent="0.25">
      <c r="A29" s="26" t="s">
        <v>810</v>
      </c>
    </row>
    <row r="30" spans="1:1" x14ac:dyDescent="0.25">
      <c r="A30" s="26" t="s">
        <v>800</v>
      </c>
    </row>
    <row r="31" spans="1:1" x14ac:dyDescent="0.25">
      <c r="A31" s="26" t="s">
        <v>789</v>
      </c>
    </row>
    <row r="32" spans="1:1" x14ac:dyDescent="0.25">
      <c r="A32" s="26" t="s">
        <v>811</v>
      </c>
    </row>
    <row r="33" spans="1:1" x14ac:dyDescent="0.25">
      <c r="A33" s="26" t="s">
        <v>812</v>
      </c>
    </row>
    <row r="34" spans="1:1" x14ac:dyDescent="0.25">
      <c r="A34" s="26" t="s">
        <v>813</v>
      </c>
    </row>
    <row r="35" spans="1:1" x14ac:dyDescent="0.25">
      <c r="A35" s="26" t="s">
        <v>814</v>
      </c>
    </row>
    <row r="36" spans="1:1" x14ac:dyDescent="0.25">
      <c r="A36" s="26" t="s">
        <v>815</v>
      </c>
    </row>
    <row r="37" spans="1:1" x14ac:dyDescent="0.25">
      <c r="A37" s="26" t="s">
        <v>816</v>
      </c>
    </row>
    <row r="38" spans="1:1" x14ac:dyDescent="0.25">
      <c r="A38" s="26" t="s">
        <v>817</v>
      </c>
    </row>
    <row r="39" spans="1:1" x14ac:dyDescent="0.25">
      <c r="A39" s="26" t="s">
        <v>818</v>
      </c>
    </row>
    <row r="40" spans="1:1" x14ac:dyDescent="0.25">
      <c r="A40" s="26" t="s">
        <v>816</v>
      </c>
    </row>
    <row r="41" spans="1:1" x14ac:dyDescent="0.25">
      <c r="A41" s="26" t="s">
        <v>819</v>
      </c>
    </row>
    <row r="42" spans="1:1" x14ac:dyDescent="0.25">
      <c r="A42" s="26" t="s">
        <v>820</v>
      </c>
    </row>
    <row r="43" spans="1:1" x14ac:dyDescent="0.25">
      <c r="A43" s="26" t="s">
        <v>789</v>
      </c>
    </row>
    <row r="44" spans="1:1" x14ac:dyDescent="0.25">
      <c r="A44" s="26" t="s">
        <v>821</v>
      </c>
    </row>
    <row r="45" spans="1:1" x14ac:dyDescent="0.25">
      <c r="A45" s="26" t="s">
        <v>822</v>
      </c>
    </row>
    <row r="46" spans="1:1" x14ac:dyDescent="0.25">
      <c r="A46" s="26" t="s">
        <v>823</v>
      </c>
    </row>
    <row r="47" spans="1:1" x14ac:dyDescent="0.25">
      <c r="A47" s="26" t="s">
        <v>824</v>
      </c>
    </row>
    <row r="48" spans="1:1" x14ac:dyDescent="0.25">
      <c r="A48" s="26" t="s">
        <v>825</v>
      </c>
    </row>
    <row r="49" spans="1:1" x14ac:dyDescent="0.25">
      <c r="A49" s="26" t="s">
        <v>826</v>
      </c>
    </row>
    <row r="50" spans="1:1" x14ac:dyDescent="0.25">
      <c r="A50" s="26" t="s">
        <v>827</v>
      </c>
    </row>
    <row r="51" spans="1:1" x14ac:dyDescent="0.25">
      <c r="A51" s="26" t="s">
        <v>828</v>
      </c>
    </row>
    <row r="52" spans="1:1" x14ac:dyDescent="0.25">
      <c r="A52" s="26" t="s">
        <v>816</v>
      </c>
    </row>
    <row r="53" spans="1:1" x14ac:dyDescent="0.25">
      <c r="A53" s="26" t="s">
        <v>829</v>
      </c>
    </row>
    <row r="54" spans="1:1" x14ac:dyDescent="0.25">
      <c r="A54" s="26" t="s">
        <v>830</v>
      </c>
    </row>
    <row r="55" spans="1:1" x14ac:dyDescent="0.25">
      <c r="A55" s="26" t="s">
        <v>816</v>
      </c>
    </row>
    <row r="56" spans="1:1" x14ac:dyDescent="0.25">
      <c r="A56" s="26" t="s">
        <v>831</v>
      </c>
    </row>
    <row r="57" spans="1:1" x14ac:dyDescent="0.25">
      <c r="A57" s="26" t="s">
        <v>832</v>
      </c>
    </row>
    <row r="58" spans="1:1" x14ac:dyDescent="0.25">
      <c r="A58" s="26" t="s">
        <v>816</v>
      </c>
    </row>
    <row r="59" spans="1:1" x14ac:dyDescent="0.25">
      <c r="A59" s="26" t="s">
        <v>833</v>
      </c>
    </row>
    <row r="60" spans="1:1" x14ac:dyDescent="0.25">
      <c r="A60" s="26" t="s">
        <v>834</v>
      </c>
    </row>
    <row r="61" spans="1:1" x14ac:dyDescent="0.25">
      <c r="A61" s="26" t="s">
        <v>835</v>
      </c>
    </row>
    <row r="62" spans="1:1" x14ac:dyDescent="0.25">
      <c r="A62" s="26" t="s">
        <v>836</v>
      </c>
    </row>
    <row r="63" spans="1:1" x14ac:dyDescent="0.25">
      <c r="A63" s="26" t="s">
        <v>837</v>
      </c>
    </row>
    <row r="64" spans="1:1" x14ac:dyDescent="0.25">
      <c r="A64" s="26" t="s">
        <v>789</v>
      </c>
    </row>
    <row r="65" spans="1:1" x14ac:dyDescent="0.25">
      <c r="A65" s="26" t="s">
        <v>838</v>
      </c>
    </row>
    <row r="66" spans="1:1" x14ac:dyDescent="0.25">
      <c r="A66" s="26" t="s">
        <v>839</v>
      </c>
    </row>
    <row r="67" spans="1:1" x14ac:dyDescent="0.25">
      <c r="A67" s="26" t="s">
        <v>816</v>
      </c>
    </row>
    <row r="68" spans="1:1" x14ac:dyDescent="0.25">
      <c r="A68" s="26" t="s">
        <v>840</v>
      </c>
    </row>
    <row r="69" spans="1:1" x14ac:dyDescent="0.25">
      <c r="A69" s="26" t="s">
        <v>841</v>
      </c>
    </row>
    <row r="70" spans="1:1" x14ac:dyDescent="0.25">
      <c r="A70" s="26" t="s">
        <v>816</v>
      </c>
    </row>
    <row r="71" spans="1:1" x14ac:dyDescent="0.25">
      <c r="A71" s="26" t="s">
        <v>842</v>
      </c>
    </row>
    <row r="72" spans="1:1" x14ac:dyDescent="0.25">
      <c r="A72" s="26" t="s">
        <v>843</v>
      </c>
    </row>
    <row r="73" spans="1:1" x14ac:dyDescent="0.25">
      <c r="A73" s="26" t="s">
        <v>844</v>
      </c>
    </row>
    <row r="74" spans="1:1" x14ac:dyDescent="0.25">
      <c r="A74" s="26" t="s">
        <v>845</v>
      </c>
    </row>
    <row r="75" spans="1:1" x14ac:dyDescent="0.25">
      <c r="A75" s="26" t="s">
        <v>846</v>
      </c>
    </row>
    <row r="76" spans="1:1" x14ac:dyDescent="0.25">
      <c r="A76" s="26" t="s">
        <v>847</v>
      </c>
    </row>
    <row r="77" spans="1:1" x14ac:dyDescent="0.25">
      <c r="A77" s="26" t="s">
        <v>848</v>
      </c>
    </row>
    <row r="78" spans="1:1" x14ac:dyDescent="0.25">
      <c r="A78" s="26" t="s">
        <v>849</v>
      </c>
    </row>
    <row r="79" spans="1:1" x14ac:dyDescent="0.25">
      <c r="A79" s="26" t="s">
        <v>789</v>
      </c>
    </row>
    <row r="80" spans="1:1" x14ac:dyDescent="0.25">
      <c r="A80" s="26" t="s">
        <v>850</v>
      </c>
    </row>
    <row r="81" spans="1:1" x14ac:dyDescent="0.25">
      <c r="A81" s="26" t="s">
        <v>851</v>
      </c>
    </row>
    <row r="82" spans="1:1" x14ac:dyDescent="0.25">
      <c r="A82" s="26" t="s">
        <v>852</v>
      </c>
    </row>
    <row r="83" spans="1:1" x14ac:dyDescent="0.25">
      <c r="A83" s="26" t="s">
        <v>853</v>
      </c>
    </row>
    <row r="84" spans="1:1" x14ac:dyDescent="0.25">
      <c r="A84" s="26" t="s">
        <v>854</v>
      </c>
    </row>
    <row r="85" spans="1:1" x14ac:dyDescent="0.25">
      <c r="A85" s="26" t="s">
        <v>847</v>
      </c>
    </row>
    <row r="86" spans="1:1" x14ac:dyDescent="0.25">
      <c r="A86" s="26" t="s">
        <v>855</v>
      </c>
    </row>
    <row r="87" spans="1:1" x14ac:dyDescent="0.25">
      <c r="A87" s="26" t="s">
        <v>856</v>
      </c>
    </row>
    <row r="88" spans="1:1" x14ac:dyDescent="0.25">
      <c r="A88" s="26" t="s">
        <v>789</v>
      </c>
    </row>
    <row r="89" spans="1:1" x14ac:dyDescent="0.25">
      <c r="A89" s="26" t="s">
        <v>857</v>
      </c>
    </row>
    <row r="90" spans="1:1" x14ac:dyDescent="0.25">
      <c r="A90" s="26" t="s">
        <v>858</v>
      </c>
    </row>
    <row r="91" spans="1:1" x14ac:dyDescent="0.25">
      <c r="A91" s="26" t="s">
        <v>859</v>
      </c>
    </row>
    <row r="92" spans="1:1" x14ac:dyDescent="0.25">
      <c r="A92" s="26" t="s">
        <v>860</v>
      </c>
    </row>
    <row r="93" spans="1:1" x14ac:dyDescent="0.25">
      <c r="A93" s="26" t="s">
        <v>861</v>
      </c>
    </row>
    <row r="94" spans="1:1" x14ac:dyDescent="0.25">
      <c r="A94" s="26" t="s">
        <v>844</v>
      </c>
    </row>
    <row r="95" spans="1:1" x14ac:dyDescent="0.25">
      <c r="A95" s="26" t="s">
        <v>862</v>
      </c>
    </row>
    <row r="96" spans="1:1" x14ac:dyDescent="0.25">
      <c r="A96" s="26" t="s">
        <v>863</v>
      </c>
    </row>
    <row r="97" spans="1:1" x14ac:dyDescent="0.25">
      <c r="A97" s="26" t="s">
        <v>844</v>
      </c>
    </row>
    <row r="98" spans="1:1" x14ac:dyDescent="0.25">
      <c r="A98" s="26" t="s">
        <v>864</v>
      </c>
    </row>
    <row r="99" spans="1:1" x14ac:dyDescent="0.25">
      <c r="A99" s="26" t="s">
        <v>865</v>
      </c>
    </row>
    <row r="100" spans="1:1" x14ac:dyDescent="0.25">
      <c r="A100" s="26" t="s">
        <v>847</v>
      </c>
    </row>
    <row r="101" spans="1:1" x14ac:dyDescent="0.25">
      <c r="A101" s="26" t="s">
        <v>866</v>
      </c>
    </row>
    <row r="102" spans="1:1" x14ac:dyDescent="0.25">
      <c r="A102" s="26" t="s">
        <v>867</v>
      </c>
    </row>
    <row r="103" spans="1:1" x14ac:dyDescent="0.25">
      <c r="A103" s="26" t="s">
        <v>847</v>
      </c>
    </row>
    <row r="104" spans="1:1" x14ac:dyDescent="0.25">
      <c r="A104" s="26" t="s">
        <v>868</v>
      </c>
    </row>
    <row r="105" spans="1:1" x14ac:dyDescent="0.25">
      <c r="A105" s="26" t="s">
        <v>869</v>
      </c>
    </row>
    <row r="106" spans="1:1" x14ac:dyDescent="0.25">
      <c r="A106" s="26" t="s">
        <v>870</v>
      </c>
    </row>
    <row r="107" spans="1:1" x14ac:dyDescent="0.25">
      <c r="A107" s="26" t="s">
        <v>871</v>
      </c>
    </row>
    <row r="108" spans="1:1" x14ac:dyDescent="0.25">
      <c r="A108" s="26" t="s">
        <v>872</v>
      </c>
    </row>
    <row r="109" spans="1:1" x14ac:dyDescent="0.25">
      <c r="A109" s="26" t="s">
        <v>847</v>
      </c>
    </row>
    <row r="110" spans="1:1" x14ac:dyDescent="0.25">
      <c r="A110" s="26" t="s">
        <v>873</v>
      </c>
    </row>
    <row r="111" spans="1:1" x14ac:dyDescent="0.25">
      <c r="A111" s="26" t="s">
        <v>874</v>
      </c>
    </row>
    <row r="112" spans="1:1" x14ac:dyDescent="0.25">
      <c r="A112" s="26" t="s">
        <v>847</v>
      </c>
    </row>
    <row r="113" spans="1:1" x14ac:dyDescent="0.25">
      <c r="A113" s="26" t="s">
        <v>875</v>
      </c>
    </row>
    <row r="114" spans="1:1" x14ac:dyDescent="0.25">
      <c r="A114" s="26" t="s">
        <v>876</v>
      </c>
    </row>
    <row r="115" spans="1:1" x14ac:dyDescent="0.25">
      <c r="A115" s="26" t="s">
        <v>844</v>
      </c>
    </row>
    <row r="116" spans="1:1" x14ac:dyDescent="0.25">
      <c r="A116" s="26" t="s">
        <v>877</v>
      </c>
    </row>
    <row r="117" spans="1:1" x14ac:dyDescent="0.25">
      <c r="A117" s="26" t="s">
        <v>878</v>
      </c>
    </row>
    <row r="118" spans="1:1" x14ac:dyDescent="0.25">
      <c r="A118" s="26" t="s">
        <v>847</v>
      </c>
    </row>
    <row r="119" spans="1:1" x14ac:dyDescent="0.25">
      <c r="A119" s="26" t="s">
        <v>879</v>
      </c>
    </row>
    <row r="120" spans="1:1" x14ac:dyDescent="0.25">
      <c r="A120" s="26" t="s">
        <v>880</v>
      </c>
    </row>
    <row r="121" spans="1:1" x14ac:dyDescent="0.25">
      <c r="A121" s="26" t="s">
        <v>881</v>
      </c>
    </row>
    <row r="122" spans="1:1" x14ac:dyDescent="0.25">
      <c r="A122" s="26" t="s">
        <v>882</v>
      </c>
    </row>
    <row r="123" spans="1:1" x14ac:dyDescent="0.25">
      <c r="A123" s="26" t="s">
        <v>883</v>
      </c>
    </row>
    <row r="124" spans="1:1" x14ac:dyDescent="0.25">
      <c r="A124" s="26" t="s">
        <v>844</v>
      </c>
    </row>
    <row r="125" spans="1:1" x14ac:dyDescent="0.25">
      <c r="A125" s="26" t="s">
        <v>884</v>
      </c>
    </row>
    <row r="126" spans="1:1" x14ac:dyDescent="0.25">
      <c r="A126" s="26" t="s">
        <v>885</v>
      </c>
    </row>
    <row r="127" spans="1:1" x14ac:dyDescent="0.25">
      <c r="A127" s="26" t="s">
        <v>789</v>
      </c>
    </row>
    <row r="128" spans="1:1" x14ac:dyDescent="0.25">
      <c r="A128" s="26" t="s">
        <v>886</v>
      </c>
    </row>
    <row r="129" spans="1:1" x14ac:dyDescent="0.25">
      <c r="A129" s="26" t="s">
        <v>887</v>
      </c>
    </row>
    <row r="130" spans="1:1" x14ac:dyDescent="0.25">
      <c r="A130" s="26" t="s">
        <v>789</v>
      </c>
    </row>
    <row r="131" spans="1:1" x14ac:dyDescent="0.25">
      <c r="A131" s="26" t="s">
        <v>888</v>
      </c>
    </row>
    <row r="132" spans="1:1" x14ac:dyDescent="0.25">
      <c r="A132" s="26" t="s">
        <v>889</v>
      </c>
    </row>
    <row r="133" spans="1:1" x14ac:dyDescent="0.25">
      <c r="A133" s="26" t="s">
        <v>789</v>
      </c>
    </row>
    <row r="134" spans="1:1" x14ac:dyDescent="0.25">
      <c r="A134" s="26" t="s">
        <v>890</v>
      </c>
    </row>
    <row r="135" spans="1:1" x14ac:dyDescent="0.25">
      <c r="A135" s="26" t="s">
        <v>891</v>
      </c>
    </row>
    <row r="136" spans="1:1" x14ac:dyDescent="0.25">
      <c r="A136" s="26" t="s">
        <v>789</v>
      </c>
    </row>
    <row r="137" spans="1:1" x14ac:dyDescent="0.25">
      <c r="A137" s="26" t="s">
        <v>892</v>
      </c>
    </row>
    <row r="138" spans="1:1" x14ac:dyDescent="0.25">
      <c r="A138" s="26" t="s">
        <v>834</v>
      </c>
    </row>
    <row r="139" spans="1:1" x14ac:dyDescent="0.25">
      <c r="A139" s="26" t="s">
        <v>835</v>
      </c>
    </row>
    <row r="140" spans="1:1" x14ac:dyDescent="0.25">
      <c r="A140" s="26" t="s">
        <v>893</v>
      </c>
    </row>
    <row r="141" spans="1:1" x14ac:dyDescent="0.25">
      <c r="A141" s="26" t="s">
        <v>894</v>
      </c>
    </row>
    <row r="142" spans="1:1" x14ac:dyDescent="0.25">
      <c r="A142" s="26" t="s">
        <v>816</v>
      </c>
    </row>
    <row r="143" spans="1:1" x14ac:dyDescent="0.25">
      <c r="A143" s="26" t="s">
        <v>895</v>
      </c>
    </row>
    <row r="144" spans="1:1" x14ac:dyDescent="0.25">
      <c r="A144" s="26" t="s">
        <v>896</v>
      </c>
    </row>
    <row r="145" spans="1:1" x14ac:dyDescent="0.25">
      <c r="A145" s="26" t="s">
        <v>816</v>
      </c>
    </row>
    <row r="146" spans="1:1" x14ac:dyDescent="0.25">
      <c r="A146" s="26" t="s">
        <v>897</v>
      </c>
    </row>
    <row r="147" spans="1:1" x14ac:dyDescent="0.25">
      <c r="A147" s="26" t="s">
        <v>898</v>
      </c>
    </row>
    <row r="148" spans="1:1" x14ac:dyDescent="0.25">
      <c r="A148" s="26" t="s">
        <v>847</v>
      </c>
    </row>
    <row r="149" spans="1:1" x14ac:dyDescent="0.25">
      <c r="A149" s="26" t="s">
        <v>899</v>
      </c>
    </row>
    <row r="150" spans="1:1" x14ac:dyDescent="0.25">
      <c r="A150" s="26" t="s">
        <v>900</v>
      </c>
    </row>
    <row r="151" spans="1:1" x14ac:dyDescent="0.25">
      <c r="A151" s="26" t="s">
        <v>847</v>
      </c>
    </row>
    <row r="152" spans="1:1" x14ac:dyDescent="0.25">
      <c r="A152" s="26" t="s">
        <v>901</v>
      </c>
    </row>
    <row r="153" spans="1:1" x14ac:dyDescent="0.25">
      <c r="A153" s="26" t="s">
        <v>902</v>
      </c>
    </row>
    <row r="154" spans="1:1" x14ac:dyDescent="0.25">
      <c r="A154" s="26" t="s">
        <v>816</v>
      </c>
    </row>
    <row r="155" spans="1:1" x14ac:dyDescent="0.25">
      <c r="A155" s="26" t="s">
        <v>903</v>
      </c>
    </row>
    <row r="156" spans="1:1" x14ac:dyDescent="0.25">
      <c r="A156" s="26" t="s">
        <v>904</v>
      </c>
    </row>
    <row r="157" spans="1:1" x14ac:dyDescent="0.25">
      <c r="A157" s="26" t="s">
        <v>816</v>
      </c>
    </row>
    <row r="158" spans="1:1" x14ac:dyDescent="0.25">
      <c r="A158" s="26" t="s">
        <v>905</v>
      </c>
    </row>
    <row r="159" spans="1:1" x14ac:dyDescent="0.25">
      <c r="A159" s="26" t="s">
        <v>906</v>
      </c>
    </row>
    <row r="160" spans="1:1" x14ac:dyDescent="0.25">
      <c r="A160" s="26" t="s">
        <v>907</v>
      </c>
    </row>
    <row r="161" spans="1:1" x14ac:dyDescent="0.25">
      <c r="A161" s="26" t="s">
        <v>908</v>
      </c>
    </row>
    <row r="162" spans="1:1" x14ac:dyDescent="0.25">
      <c r="A162" s="26" t="s">
        <v>909</v>
      </c>
    </row>
    <row r="163" spans="1:1" x14ac:dyDescent="0.25">
      <c r="A163" s="26" t="s">
        <v>910</v>
      </c>
    </row>
    <row r="164" spans="1:1" x14ac:dyDescent="0.25">
      <c r="A164" s="26" t="s">
        <v>911</v>
      </c>
    </row>
    <row r="165" spans="1:1" x14ac:dyDescent="0.25">
      <c r="A165" s="26" t="s">
        <v>805</v>
      </c>
    </row>
    <row r="166" spans="1:1" x14ac:dyDescent="0.25">
      <c r="A166" s="26" t="s">
        <v>912</v>
      </c>
    </row>
    <row r="167" spans="1:1" x14ac:dyDescent="0.25">
      <c r="A167" s="26" t="s">
        <v>913</v>
      </c>
    </row>
    <row r="168" spans="1:1" x14ac:dyDescent="0.25">
      <c r="A168" s="26" t="s">
        <v>805</v>
      </c>
    </row>
    <row r="169" spans="1:1" x14ac:dyDescent="0.25">
      <c r="A169" s="26" t="s">
        <v>914</v>
      </c>
    </row>
    <row r="170" spans="1:1" x14ac:dyDescent="0.25">
      <c r="A170" s="26" t="s">
        <v>915</v>
      </c>
    </row>
    <row r="171" spans="1:1" x14ac:dyDescent="0.25">
      <c r="A171" s="26" t="s">
        <v>916</v>
      </c>
    </row>
    <row r="172" spans="1:1" x14ac:dyDescent="0.25">
      <c r="A172" s="26" t="s">
        <v>789</v>
      </c>
    </row>
    <row r="173" spans="1:1" x14ac:dyDescent="0.25">
      <c r="A173" s="26" t="s">
        <v>917</v>
      </c>
    </row>
    <row r="174" spans="1:1" x14ac:dyDescent="0.25">
      <c r="A174" s="26" t="s">
        <v>918</v>
      </c>
    </row>
    <row r="175" spans="1:1" x14ac:dyDescent="0.25">
      <c r="A175" s="26" t="s">
        <v>919</v>
      </c>
    </row>
    <row r="176" spans="1:1" x14ac:dyDescent="0.25">
      <c r="A176" s="26" t="s">
        <v>920</v>
      </c>
    </row>
    <row r="177" spans="1:1" x14ac:dyDescent="0.25">
      <c r="A177" s="26" t="s">
        <v>921</v>
      </c>
    </row>
    <row r="178" spans="1:1" x14ac:dyDescent="0.25">
      <c r="A178" s="26" t="s">
        <v>922</v>
      </c>
    </row>
    <row r="179" spans="1:1" x14ac:dyDescent="0.25">
      <c r="A179" s="26" t="s">
        <v>923</v>
      </c>
    </row>
    <row r="180" spans="1:1" x14ac:dyDescent="0.25">
      <c r="A180" s="26" t="s">
        <v>800</v>
      </c>
    </row>
    <row r="181" spans="1:1" x14ac:dyDescent="0.25">
      <c r="A181" s="26" t="s">
        <v>789</v>
      </c>
    </row>
    <row r="182" spans="1:1" x14ac:dyDescent="0.25">
      <c r="A182" s="26" t="s">
        <v>924</v>
      </c>
    </row>
    <row r="183" spans="1:1" x14ac:dyDescent="0.25">
      <c r="A183" s="26" t="s">
        <v>925</v>
      </c>
    </row>
    <row r="184" spans="1:1" x14ac:dyDescent="0.25">
      <c r="A184" s="26" t="s">
        <v>926</v>
      </c>
    </row>
    <row r="185" spans="1:1" x14ac:dyDescent="0.25">
      <c r="A185" s="26" t="s">
        <v>927</v>
      </c>
    </row>
    <row r="186" spans="1:1" x14ac:dyDescent="0.25">
      <c r="A186" s="26" t="s">
        <v>928</v>
      </c>
    </row>
    <row r="187" spans="1:1" x14ac:dyDescent="0.25">
      <c r="A187" s="26" t="s">
        <v>929</v>
      </c>
    </row>
    <row r="188" spans="1:1" x14ac:dyDescent="0.25">
      <c r="A188" s="26" t="s">
        <v>930</v>
      </c>
    </row>
    <row r="189" spans="1:1" x14ac:dyDescent="0.25">
      <c r="A189" s="26" t="s">
        <v>931</v>
      </c>
    </row>
    <row r="190" spans="1:1" x14ac:dyDescent="0.25">
      <c r="A190" s="26" t="s">
        <v>932</v>
      </c>
    </row>
    <row r="191" spans="1:1" x14ac:dyDescent="0.25">
      <c r="A191" s="26" t="s">
        <v>933</v>
      </c>
    </row>
    <row r="192" spans="1:1" x14ac:dyDescent="0.25">
      <c r="A192" s="26" t="s">
        <v>934</v>
      </c>
    </row>
    <row r="193" spans="1:1" x14ac:dyDescent="0.25">
      <c r="A193" s="26" t="s">
        <v>789</v>
      </c>
    </row>
    <row r="194" spans="1:1" x14ac:dyDescent="0.25">
      <c r="A194" s="26" t="s">
        <v>935</v>
      </c>
    </row>
    <row r="195" spans="1:1" x14ac:dyDescent="0.25">
      <c r="A195" s="26" t="s">
        <v>936</v>
      </c>
    </row>
    <row r="196" spans="1:1" x14ac:dyDescent="0.25">
      <c r="A196" s="26" t="s">
        <v>789</v>
      </c>
    </row>
    <row r="197" spans="1:1" x14ac:dyDescent="0.25">
      <c r="A197" s="26" t="s">
        <v>937</v>
      </c>
    </row>
    <row r="198" spans="1:1" x14ac:dyDescent="0.25">
      <c r="A198" s="26" t="s">
        <v>938</v>
      </c>
    </row>
    <row r="199" spans="1:1" x14ac:dyDescent="0.25">
      <c r="A199" s="26" t="s">
        <v>939</v>
      </c>
    </row>
    <row r="200" spans="1:1" x14ac:dyDescent="0.25">
      <c r="A200" s="26" t="s">
        <v>940</v>
      </c>
    </row>
    <row r="201" spans="1:1" x14ac:dyDescent="0.25">
      <c r="A201" s="26" t="s">
        <v>941</v>
      </c>
    </row>
    <row r="202" spans="1:1" x14ac:dyDescent="0.25">
      <c r="A202" s="26" t="s">
        <v>942</v>
      </c>
    </row>
    <row r="203" spans="1:1" x14ac:dyDescent="0.25">
      <c r="A203" s="26" t="s">
        <v>943</v>
      </c>
    </row>
    <row r="204" spans="1:1" x14ac:dyDescent="0.25">
      <c r="A204" s="26" t="s">
        <v>944</v>
      </c>
    </row>
    <row r="205" spans="1:1" x14ac:dyDescent="0.25">
      <c r="A205" s="26" t="s">
        <v>945</v>
      </c>
    </row>
    <row r="206" spans="1:1" x14ac:dyDescent="0.25">
      <c r="A206" s="26" t="s">
        <v>946</v>
      </c>
    </row>
    <row r="207" spans="1:1" x14ac:dyDescent="0.25">
      <c r="A207" s="26" t="s">
        <v>947</v>
      </c>
    </row>
    <row r="208" spans="1:1" x14ac:dyDescent="0.25">
      <c r="A208" s="26" t="s">
        <v>948</v>
      </c>
    </row>
    <row r="209" spans="1:1" x14ac:dyDescent="0.25">
      <c r="A209" s="26" t="s">
        <v>949</v>
      </c>
    </row>
    <row r="210" spans="1:1" x14ac:dyDescent="0.25">
      <c r="A210" s="26" t="s">
        <v>950</v>
      </c>
    </row>
    <row r="211" spans="1:1" x14ac:dyDescent="0.25">
      <c r="A211" s="26" t="s">
        <v>951</v>
      </c>
    </row>
    <row r="212" spans="1:1" x14ac:dyDescent="0.25">
      <c r="A212" s="26" t="s">
        <v>952</v>
      </c>
    </row>
    <row r="213" spans="1:1" x14ac:dyDescent="0.25">
      <c r="A213" s="26" t="s">
        <v>953</v>
      </c>
    </row>
    <row r="214" spans="1:1" x14ac:dyDescent="0.25">
      <c r="A214" s="26" t="s">
        <v>789</v>
      </c>
    </row>
    <row r="215" spans="1:1" x14ac:dyDescent="0.25">
      <c r="A215" s="26" t="s">
        <v>954</v>
      </c>
    </row>
    <row r="216" spans="1:1" x14ac:dyDescent="0.25">
      <c r="A216" s="26" t="s">
        <v>955</v>
      </c>
    </row>
    <row r="217" spans="1:1" x14ac:dyDescent="0.25">
      <c r="A217" s="26" t="s">
        <v>789</v>
      </c>
    </row>
    <row r="218" spans="1:1" x14ac:dyDescent="0.25">
      <c r="A218" s="26" t="s">
        <v>956</v>
      </c>
    </row>
    <row r="219" spans="1:1" x14ac:dyDescent="0.25">
      <c r="A219" s="26" t="s">
        <v>957</v>
      </c>
    </row>
    <row r="220" spans="1:1" x14ac:dyDescent="0.25">
      <c r="A220" s="26" t="s">
        <v>958</v>
      </c>
    </row>
    <row r="221" spans="1:1" x14ac:dyDescent="0.25">
      <c r="A221" s="26" t="s">
        <v>959</v>
      </c>
    </row>
    <row r="222" spans="1:1" x14ac:dyDescent="0.25">
      <c r="A222" s="26" t="s">
        <v>960</v>
      </c>
    </row>
    <row r="223" spans="1:1" x14ac:dyDescent="0.25">
      <c r="A223" s="26" t="s">
        <v>961</v>
      </c>
    </row>
    <row r="224" spans="1:1" x14ac:dyDescent="0.25">
      <c r="A224" s="26" t="s">
        <v>962</v>
      </c>
    </row>
    <row r="225" spans="1:1" x14ac:dyDescent="0.25">
      <c r="A225" s="26" t="s">
        <v>963</v>
      </c>
    </row>
    <row r="226" spans="1:1" x14ac:dyDescent="0.25">
      <c r="A226" s="26" t="s">
        <v>964</v>
      </c>
    </row>
    <row r="227" spans="1:1" x14ac:dyDescent="0.25">
      <c r="A227" s="26" t="s">
        <v>965</v>
      </c>
    </row>
    <row r="228" spans="1:1" x14ac:dyDescent="0.25">
      <c r="A228" s="26" t="s">
        <v>966</v>
      </c>
    </row>
    <row r="229" spans="1:1" x14ac:dyDescent="0.25">
      <c r="A229" s="26" t="s">
        <v>967</v>
      </c>
    </row>
    <row r="230" spans="1:1" x14ac:dyDescent="0.25">
      <c r="A230" s="26" t="s">
        <v>968</v>
      </c>
    </row>
    <row r="231" spans="1:1" x14ac:dyDescent="0.25">
      <c r="A231" s="26" t="s">
        <v>969</v>
      </c>
    </row>
    <row r="232" spans="1:1" x14ac:dyDescent="0.25">
      <c r="A232" s="26" t="s">
        <v>789</v>
      </c>
    </row>
    <row r="233" spans="1:1" x14ac:dyDescent="0.25">
      <c r="A233" s="26" t="s">
        <v>970</v>
      </c>
    </row>
    <row r="234" spans="1:1" x14ac:dyDescent="0.25">
      <c r="A234" s="26" t="s">
        <v>971</v>
      </c>
    </row>
    <row r="235" spans="1:1" x14ac:dyDescent="0.25">
      <c r="A235" s="26" t="s">
        <v>789</v>
      </c>
    </row>
    <row r="236" spans="1:1" x14ac:dyDescent="0.25">
      <c r="A236" s="26" t="s">
        <v>972</v>
      </c>
    </row>
    <row r="237" spans="1:1" x14ac:dyDescent="0.25">
      <c r="A237" s="26" t="s">
        <v>973</v>
      </c>
    </row>
    <row r="238" spans="1:1" x14ac:dyDescent="0.25">
      <c r="A238" s="26" t="s">
        <v>789</v>
      </c>
    </row>
    <row r="239" spans="1:1" x14ac:dyDescent="0.25">
      <c r="A239" s="26" t="s">
        <v>974</v>
      </c>
    </row>
    <row r="240" spans="1:1" x14ac:dyDescent="0.25">
      <c r="A240" s="26" t="s">
        <v>975</v>
      </c>
    </row>
    <row r="241" spans="1:1" x14ac:dyDescent="0.25">
      <c r="A241" s="26" t="s">
        <v>976</v>
      </c>
    </row>
    <row r="242" spans="1:1" x14ac:dyDescent="0.25">
      <c r="A242" s="26" t="s">
        <v>977</v>
      </c>
    </row>
    <row r="243" spans="1:1" x14ac:dyDescent="0.25">
      <c r="A243" s="26" t="s">
        <v>978</v>
      </c>
    </row>
    <row r="244" spans="1:1" x14ac:dyDescent="0.25">
      <c r="A244" s="26" t="s">
        <v>789</v>
      </c>
    </row>
    <row r="245" spans="1:1" x14ac:dyDescent="0.25">
      <c r="A245" s="26" t="s">
        <v>979</v>
      </c>
    </row>
    <row r="246" spans="1:1" x14ac:dyDescent="0.25">
      <c r="A246" s="26" t="s">
        <v>980</v>
      </c>
    </row>
    <row r="247" spans="1:1" x14ac:dyDescent="0.25">
      <c r="A247" s="26" t="s">
        <v>789</v>
      </c>
    </row>
    <row r="248" spans="1:1" x14ac:dyDescent="0.25">
      <c r="A248" s="26" t="s">
        <v>981</v>
      </c>
    </row>
    <row r="249" spans="1:1" x14ac:dyDescent="0.25">
      <c r="A249" s="26" t="s">
        <v>982</v>
      </c>
    </row>
    <row r="250" spans="1:1" x14ac:dyDescent="0.25">
      <c r="A250" s="26" t="s">
        <v>789</v>
      </c>
    </row>
    <row r="251" spans="1:1" x14ac:dyDescent="0.25">
      <c r="A251" s="26" t="s">
        <v>983</v>
      </c>
    </row>
    <row r="252" spans="1:1" x14ac:dyDescent="0.25">
      <c r="A252" s="26" t="s">
        <v>984</v>
      </c>
    </row>
    <row r="253" spans="1:1" x14ac:dyDescent="0.25">
      <c r="A253" s="26" t="s">
        <v>985</v>
      </c>
    </row>
    <row r="254" spans="1:1" x14ac:dyDescent="0.25">
      <c r="A254" s="26" t="s">
        <v>986</v>
      </c>
    </row>
    <row r="255" spans="1:1" x14ac:dyDescent="0.25">
      <c r="A255" s="26" t="s">
        <v>987</v>
      </c>
    </row>
    <row r="256" spans="1:1" x14ac:dyDescent="0.25">
      <c r="A256" s="26" t="s">
        <v>988</v>
      </c>
    </row>
    <row r="257" spans="1:1" x14ac:dyDescent="0.25">
      <c r="A257" s="26" t="s">
        <v>989</v>
      </c>
    </row>
    <row r="258" spans="1:1" x14ac:dyDescent="0.25">
      <c r="A258" s="26" t="s">
        <v>990</v>
      </c>
    </row>
    <row r="259" spans="1:1" x14ac:dyDescent="0.25">
      <c r="A259" s="26" t="s">
        <v>789</v>
      </c>
    </row>
    <row r="260" spans="1:1" x14ac:dyDescent="0.25">
      <c r="A260" s="26" t="s">
        <v>991</v>
      </c>
    </row>
    <row r="261" spans="1:1" x14ac:dyDescent="0.25">
      <c r="A261" s="26" t="s">
        <v>992</v>
      </c>
    </row>
    <row r="262" spans="1:1" x14ac:dyDescent="0.25">
      <c r="A262" s="26" t="s">
        <v>993</v>
      </c>
    </row>
    <row r="263" spans="1:1" x14ac:dyDescent="0.25">
      <c r="A263" s="26" t="s">
        <v>994</v>
      </c>
    </row>
    <row r="264" spans="1:1" x14ac:dyDescent="0.25">
      <c r="A264" s="26" t="s">
        <v>995</v>
      </c>
    </row>
    <row r="265" spans="1:1" x14ac:dyDescent="0.25">
      <c r="A265" s="26" t="s">
        <v>789</v>
      </c>
    </row>
    <row r="266" spans="1:1" x14ac:dyDescent="0.25">
      <c r="A266" s="26" t="s">
        <v>996</v>
      </c>
    </row>
    <row r="267" spans="1:1" x14ac:dyDescent="0.25">
      <c r="A267" s="26" t="s">
        <v>997</v>
      </c>
    </row>
    <row r="268" spans="1:1" x14ac:dyDescent="0.25">
      <c r="A268" s="26" t="s">
        <v>998</v>
      </c>
    </row>
    <row r="269" spans="1:1" x14ac:dyDescent="0.25">
      <c r="A269" s="26" t="s">
        <v>999</v>
      </c>
    </row>
    <row r="270" spans="1:1" x14ac:dyDescent="0.25">
      <c r="A270" s="26" t="s">
        <v>1000</v>
      </c>
    </row>
    <row r="271" spans="1:1" x14ac:dyDescent="0.25">
      <c r="A271" s="26" t="s">
        <v>789</v>
      </c>
    </row>
    <row r="272" spans="1:1" x14ac:dyDescent="0.25">
      <c r="A272" s="26" t="s">
        <v>1001</v>
      </c>
    </row>
    <row r="273" spans="1:1" x14ac:dyDescent="0.25">
      <c r="A273" s="26" t="s">
        <v>1002</v>
      </c>
    </row>
    <row r="274" spans="1:1" x14ac:dyDescent="0.25">
      <c r="A274" s="26" t="s">
        <v>789</v>
      </c>
    </row>
    <row r="275" spans="1:1" x14ac:dyDescent="0.25">
      <c r="A275" s="26" t="s">
        <v>1003</v>
      </c>
    </row>
    <row r="276" spans="1:1" x14ac:dyDescent="0.25">
      <c r="A276" s="26" t="s">
        <v>1004</v>
      </c>
    </row>
    <row r="277" spans="1:1" x14ac:dyDescent="0.25">
      <c r="A277" s="26" t="s">
        <v>1005</v>
      </c>
    </row>
    <row r="278" spans="1:1" x14ac:dyDescent="0.25">
      <c r="A278" s="26" t="s">
        <v>1006</v>
      </c>
    </row>
    <row r="279" spans="1:1" x14ac:dyDescent="0.25">
      <c r="A279" s="26" t="s">
        <v>1007</v>
      </c>
    </row>
    <row r="280" spans="1:1" x14ac:dyDescent="0.25">
      <c r="A280" s="26" t="s">
        <v>1008</v>
      </c>
    </row>
    <row r="281" spans="1:1" x14ac:dyDescent="0.25">
      <c r="A281" s="26" t="s">
        <v>1009</v>
      </c>
    </row>
    <row r="282" spans="1:1" x14ac:dyDescent="0.25">
      <c r="A282" s="26" t="s">
        <v>1010</v>
      </c>
    </row>
    <row r="283" spans="1:1" x14ac:dyDescent="0.25">
      <c r="A283" s="26" t="s">
        <v>1011</v>
      </c>
    </row>
    <row r="284" spans="1:1" x14ac:dyDescent="0.25">
      <c r="A284" s="26" t="s">
        <v>1012</v>
      </c>
    </row>
    <row r="285" spans="1:1" x14ac:dyDescent="0.25">
      <c r="A285" s="26" t="s">
        <v>800</v>
      </c>
    </row>
    <row r="286" spans="1:1" x14ac:dyDescent="0.25">
      <c r="A286" s="26" t="s">
        <v>789</v>
      </c>
    </row>
    <row r="287" spans="1:1" x14ac:dyDescent="0.25">
      <c r="A287" s="26" t="s">
        <v>1013</v>
      </c>
    </row>
    <row r="288" spans="1:1" x14ac:dyDescent="0.25">
      <c r="A288" s="26" t="s">
        <v>800</v>
      </c>
    </row>
    <row r="289" spans="1:1" x14ac:dyDescent="0.25">
      <c r="A289" s="26" t="s">
        <v>789</v>
      </c>
    </row>
    <row r="290" spans="1:1" x14ac:dyDescent="0.25">
      <c r="A290" s="26" t="s">
        <v>1014</v>
      </c>
    </row>
    <row r="291" spans="1:1" x14ac:dyDescent="0.25">
      <c r="A291" s="26" t="s">
        <v>1015</v>
      </c>
    </row>
    <row r="292" spans="1:1" x14ac:dyDescent="0.25">
      <c r="A292" s="26" t="s">
        <v>1016</v>
      </c>
    </row>
    <row r="293" spans="1:1" x14ac:dyDescent="0.25">
      <c r="A293" s="26" t="s">
        <v>1017</v>
      </c>
    </row>
    <row r="294" spans="1:1" x14ac:dyDescent="0.25">
      <c r="A294" s="26" t="s">
        <v>1018</v>
      </c>
    </row>
    <row r="295" spans="1:1" x14ac:dyDescent="0.25">
      <c r="A295" s="26" t="s">
        <v>1019</v>
      </c>
    </row>
    <row r="296" spans="1:1" x14ac:dyDescent="0.25">
      <c r="A296" s="26" t="s">
        <v>1020</v>
      </c>
    </row>
    <row r="297" spans="1:1" x14ac:dyDescent="0.25">
      <c r="A297" s="26" t="s">
        <v>1021</v>
      </c>
    </row>
    <row r="298" spans="1:1" x14ac:dyDescent="0.25">
      <c r="A298" s="26" t="s">
        <v>1022</v>
      </c>
    </row>
    <row r="299" spans="1:1" x14ac:dyDescent="0.25">
      <c r="A299" s="26" t="s">
        <v>1023</v>
      </c>
    </row>
    <row r="300" spans="1:1" x14ac:dyDescent="0.25">
      <c r="A300" s="26" t="s">
        <v>1024</v>
      </c>
    </row>
    <row r="301" spans="1:1" x14ac:dyDescent="0.25">
      <c r="A301" s="26" t="s">
        <v>789</v>
      </c>
    </row>
    <row r="302" spans="1:1" x14ac:dyDescent="0.25">
      <c r="A302" s="26" t="s">
        <v>1025</v>
      </c>
    </row>
    <row r="303" spans="1:1" x14ac:dyDescent="0.25">
      <c r="A303" s="26" t="s">
        <v>1026</v>
      </c>
    </row>
    <row r="304" spans="1:1" x14ac:dyDescent="0.25">
      <c r="A304" s="26" t="s">
        <v>789</v>
      </c>
    </row>
    <row r="305" spans="1:1" x14ac:dyDescent="0.25">
      <c r="A305" s="26" t="s">
        <v>1027</v>
      </c>
    </row>
    <row r="306" spans="1:1" x14ac:dyDescent="0.25">
      <c r="A306" s="26" t="s">
        <v>1028</v>
      </c>
    </row>
    <row r="307" spans="1:1" x14ac:dyDescent="0.25">
      <c r="A307" s="26" t="s">
        <v>789</v>
      </c>
    </row>
    <row r="308" spans="1:1" x14ac:dyDescent="0.25">
      <c r="A308" s="26" t="s">
        <v>1029</v>
      </c>
    </row>
    <row r="309" spans="1:1" x14ac:dyDescent="0.25">
      <c r="A309" s="26" t="s">
        <v>1030</v>
      </c>
    </row>
    <row r="310" spans="1:1" x14ac:dyDescent="0.25">
      <c r="A310" s="26" t="s">
        <v>789</v>
      </c>
    </row>
    <row r="311" spans="1:1" x14ac:dyDescent="0.25">
      <c r="A311" s="26" t="s">
        <v>1031</v>
      </c>
    </row>
    <row r="312" spans="1:1" x14ac:dyDescent="0.25">
      <c r="A312" s="26" t="s">
        <v>1018</v>
      </c>
    </row>
    <row r="313" spans="1:1" x14ac:dyDescent="0.25">
      <c r="A313" s="26" t="s">
        <v>1032</v>
      </c>
    </row>
    <row r="314" spans="1:1" x14ac:dyDescent="0.25">
      <c r="A314" s="26" t="s">
        <v>1033</v>
      </c>
    </row>
    <row r="315" spans="1:1" x14ac:dyDescent="0.25">
      <c r="A315" s="26" t="s">
        <v>1034</v>
      </c>
    </row>
    <row r="316" spans="1:1" x14ac:dyDescent="0.25">
      <c r="A316" s="26" t="s">
        <v>789</v>
      </c>
    </row>
    <row r="317" spans="1:1" x14ac:dyDescent="0.25">
      <c r="A317" s="26" t="s">
        <v>1035</v>
      </c>
    </row>
    <row r="318" spans="1:1" x14ac:dyDescent="0.25">
      <c r="A318" s="26" t="s">
        <v>1036</v>
      </c>
    </row>
    <row r="319" spans="1:1" x14ac:dyDescent="0.25">
      <c r="A319" s="26" t="s">
        <v>789</v>
      </c>
    </row>
    <row r="320" spans="1:1" x14ac:dyDescent="0.25">
      <c r="A320" s="26" t="s">
        <v>1037</v>
      </c>
    </row>
    <row r="321" spans="1:1" x14ac:dyDescent="0.25">
      <c r="A321" s="26" t="s">
        <v>1038</v>
      </c>
    </row>
    <row r="322" spans="1:1" x14ac:dyDescent="0.25">
      <c r="A322" s="26" t="s">
        <v>789</v>
      </c>
    </row>
    <row r="323" spans="1:1" x14ac:dyDescent="0.25">
      <c r="A323" s="26" t="s">
        <v>1039</v>
      </c>
    </row>
    <row r="324" spans="1:1" x14ac:dyDescent="0.25">
      <c r="A324" s="26" t="s">
        <v>1040</v>
      </c>
    </row>
    <row r="325" spans="1:1" x14ac:dyDescent="0.25">
      <c r="A325" s="26" t="s">
        <v>1041</v>
      </c>
    </row>
    <row r="326" spans="1:1" x14ac:dyDescent="0.25">
      <c r="A326" s="26" t="s">
        <v>1042</v>
      </c>
    </row>
    <row r="327" spans="1:1" x14ac:dyDescent="0.25">
      <c r="A327" s="26" t="s">
        <v>1043</v>
      </c>
    </row>
    <row r="328" spans="1:1" x14ac:dyDescent="0.25">
      <c r="A328" s="26" t="s">
        <v>1044</v>
      </c>
    </row>
    <row r="329" spans="1:1" x14ac:dyDescent="0.25">
      <c r="A329" s="26" t="s">
        <v>1045</v>
      </c>
    </row>
    <row r="330" spans="1:1" x14ac:dyDescent="0.25">
      <c r="A330" s="26" t="s">
        <v>1046</v>
      </c>
    </row>
    <row r="331" spans="1:1" x14ac:dyDescent="0.25">
      <c r="A331" s="26" t="s">
        <v>1047</v>
      </c>
    </row>
    <row r="332" spans="1:1" x14ac:dyDescent="0.25">
      <c r="A332" s="26" t="s">
        <v>1048</v>
      </c>
    </row>
    <row r="333" spans="1:1" x14ac:dyDescent="0.25">
      <c r="A333" s="26" t="s">
        <v>1049</v>
      </c>
    </row>
    <row r="334" spans="1:1" x14ac:dyDescent="0.25">
      <c r="A334" s="26" t="s">
        <v>1050</v>
      </c>
    </row>
    <row r="335" spans="1:1" x14ac:dyDescent="0.25">
      <c r="A335" s="26" t="s">
        <v>1051</v>
      </c>
    </row>
    <row r="336" spans="1:1" x14ac:dyDescent="0.25">
      <c r="A336" s="26" t="s">
        <v>1052</v>
      </c>
    </row>
    <row r="337" spans="1:1" x14ac:dyDescent="0.25">
      <c r="A337" s="26" t="s">
        <v>1053</v>
      </c>
    </row>
    <row r="338" spans="1:1" x14ac:dyDescent="0.25">
      <c r="A338" s="26" t="s">
        <v>1054</v>
      </c>
    </row>
    <row r="339" spans="1:1" x14ac:dyDescent="0.25">
      <c r="A339" s="26" t="s">
        <v>1055</v>
      </c>
    </row>
    <row r="340" spans="1:1" x14ac:dyDescent="0.25">
      <c r="A340" s="26" t="s">
        <v>1056</v>
      </c>
    </row>
    <row r="341" spans="1:1" x14ac:dyDescent="0.25">
      <c r="A341" s="26" t="s">
        <v>1057</v>
      </c>
    </row>
    <row r="342" spans="1:1" x14ac:dyDescent="0.25">
      <c r="A342" s="26" t="s">
        <v>1058</v>
      </c>
    </row>
    <row r="343" spans="1:1" x14ac:dyDescent="0.25">
      <c r="A343" s="26" t="s">
        <v>1059</v>
      </c>
    </row>
    <row r="344" spans="1:1" x14ac:dyDescent="0.25">
      <c r="A344" s="26" t="s">
        <v>1060</v>
      </c>
    </row>
    <row r="345" spans="1:1" x14ac:dyDescent="0.25">
      <c r="A345" s="26" t="s">
        <v>1061</v>
      </c>
    </row>
    <row r="346" spans="1:1" x14ac:dyDescent="0.25">
      <c r="A346" s="26" t="s">
        <v>789</v>
      </c>
    </row>
    <row r="347" spans="1:1" x14ac:dyDescent="0.25">
      <c r="A347" s="26" t="s">
        <v>1062</v>
      </c>
    </row>
    <row r="348" spans="1:1" x14ac:dyDescent="0.25">
      <c r="A348" s="26" t="s">
        <v>1063</v>
      </c>
    </row>
    <row r="349" spans="1:1" x14ac:dyDescent="0.25">
      <c r="A349" s="26" t="s">
        <v>1064</v>
      </c>
    </row>
    <row r="350" spans="1:1" x14ac:dyDescent="0.25">
      <c r="A350" s="26" t="s">
        <v>1065</v>
      </c>
    </row>
    <row r="351" spans="1:1" x14ac:dyDescent="0.25">
      <c r="A351" s="26" t="s">
        <v>1066</v>
      </c>
    </row>
    <row r="352" spans="1:1" x14ac:dyDescent="0.25">
      <c r="A352" s="26" t="s">
        <v>789</v>
      </c>
    </row>
    <row r="353" spans="1:1" x14ac:dyDescent="0.25">
      <c r="A353" s="26" t="s">
        <v>1067</v>
      </c>
    </row>
    <row r="354" spans="1:1" x14ac:dyDescent="0.25">
      <c r="A354" s="26" t="s">
        <v>1068</v>
      </c>
    </row>
    <row r="355" spans="1:1" x14ac:dyDescent="0.25">
      <c r="A355" s="26" t="s">
        <v>789</v>
      </c>
    </row>
    <row r="356" spans="1:1" x14ac:dyDescent="0.25">
      <c r="A356" s="26" t="s">
        <v>1069</v>
      </c>
    </row>
    <row r="357" spans="1:1" x14ac:dyDescent="0.25">
      <c r="A357" s="26" t="s">
        <v>1070</v>
      </c>
    </row>
    <row r="358" spans="1:1" x14ac:dyDescent="0.25">
      <c r="A358" s="26" t="s">
        <v>789</v>
      </c>
    </row>
    <row r="359" spans="1:1" x14ac:dyDescent="0.25">
      <c r="A359" s="26" t="s">
        <v>1071</v>
      </c>
    </row>
    <row r="360" spans="1:1" x14ac:dyDescent="0.25">
      <c r="A360" s="26" t="s">
        <v>1072</v>
      </c>
    </row>
    <row r="361" spans="1:1" x14ac:dyDescent="0.25">
      <c r="A361" s="26" t="s">
        <v>1073</v>
      </c>
    </row>
    <row r="362" spans="1:1" x14ac:dyDescent="0.25">
      <c r="A362" s="26" t="s">
        <v>1074</v>
      </c>
    </row>
    <row r="363" spans="1:1" x14ac:dyDescent="0.25">
      <c r="A363" s="26" t="s">
        <v>1075</v>
      </c>
    </row>
    <row r="364" spans="1:1" x14ac:dyDescent="0.25">
      <c r="A364" s="26" t="s">
        <v>1076</v>
      </c>
    </row>
    <row r="365" spans="1:1" x14ac:dyDescent="0.25">
      <c r="A365" s="26" t="s">
        <v>1077</v>
      </c>
    </row>
    <row r="366" spans="1:1" x14ac:dyDescent="0.25">
      <c r="A366" s="26" t="s">
        <v>1078</v>
      </c>
    </row>
    <row r="367" spans="1:1" x14ac:dyDescent="0.25">
      <c r="A367" s="26" t="s">
        <v>1076</v>
      </c>
    </row>
    <row r="368" spans="1:1" x14ac:dyDescent="0.25">
      <c r="A368" s="26" t="s">
        <v>1079</v>
      </c>
    </row>
    <row r="369" spans="1:1" x14ac:dyDescent="0.25">
      <c r="A369" s="26" t="s">
        <v>1080</v>
      </c>
    </row>
    <row r="370" spans="1:1" x14ac:dyDescent="0.25">
      <c r="A370" s="26" t="s">
        <v>1076</v>
      </c>
    </row>
    <row r="371" spans="1:1" x14ac:dyDescent="0.25">
      <c r="A371" s="26" t="s">
        <v>1081</v>
      </c>
    </row>
    <row r="372" spans="1:1" x14ac:dyDescent="0.25">
      <c r="A372" s="26" t="s">
        <v>1082</v>
      </c>
    </row>
    <row r="373" spans="1:1" x14ac:dyDescent="0.25">
      <c r="A373" s="26" t="s">
        <v>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Store Lead Flow</vt:lpstr>
      <vt:lpstr>Onboarded Stores</vt:lpstr>
      <vt:lpstr>Onboarded Chain</vt:lpstr>
      <vt:lpstr># Number of Stores</vt:lpstr>
      <vt:lpstr>Matterport sequence</vt:lpstr>
      <vt:lpstr>Contact Info (Team Members)</vt:lpstr>
      <vt:lpstr>BRAND SHEET</vt:lpstr>
      <vt:lpstr>Brand Audit Sheet</vt:lpstr>
      <vt:lpstr>GST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</dc:creator>
  <cp:lastModifiedBy>ASUS</cp:lastModifiedBy>
  <dcterms:created xsi:type="dcterms:W3CDTF">2023-06-22T09:46:07Z</dcterms:created>
  <dcterms:modified xsi:type="dcterms:W3CDTF">2023-06-22T09:46:08Z</dcterms:modified>
</cp:coreProperties>
</file>