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hiki\Desktop\"/>
    </mc:Choice>
  </mc:AlternateContent>
  <bookViews>
    <workbookView xWindow="0" yWindow="0" windowWidth="19008" windowHeight="9048" xr2:uid="{3BBB8257-B1A2-41CC-B7A2-81E9C497ABF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4" i="1" l="1"/>
  <c r="Q12" i="1"/>
  <c r="F27" i="1"/>
  <c r="F28" i="1"/>
  <c r="F29" i="1"/>
  <c r="F30" i="1"/>
  <c r="F31" i="1"/>
  <c r="F32" i="1"/>
  <c r="F33" i="1"/>
  <c r="F34" i="1"/>
  <c r="F35" i="1"/>
  <c r="F36" i="1"/>
  <c r="F37" i="1"/>
  <c r="F38" i="1"/>
  <c r="F2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F3" i="1"/>
  <c r="F4" i="1"/>
  <c r="T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E27" i="1"/>
  <c r="E28" i="1"/>
  <c r="E29" i="1"/>
  <c r="E30" i="1"/>
  <c r="E31" i="1"/>
  <c r="E32" i="1"/>
  <c r="E33" i="1"/>
  <c r="E34" i="1"/>
  <c r="E35" i="1"/>
  <c r="E36" i="1"/>
  <c r="E37" i="1"/>
  <c r="E38" i="1"/>
  <c r="E26" i="1"/>
  <c r="M2" i="1" l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G3" i="1"/>
  <c r="G4" i="1"/>
  <c r="U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D38" i="1" l="1"/>
  <c r="E44" i="1"/>
  <c r="E45" i="1"/>
  <c r="E46" i="1"/>
  <c r="E47" i="1"/>
  <c r="E48" i="1"/>
  <c r="E49" i="1"/>
  <c r="E50" i="1"/>
  <c r="E51" i="1"/>
  <c r="E52" i="1"/>
  <c r="E53" i="1"/>
  <c r="E54" i="1"/>
  <c r="D45" i="1"/>
  <c r="D46" i="1"/>
  <c r="D47" i="1"/>
  <c r="D48" i="1"/>
  <c r="D49" i="1"/>
  <c r="D50" i="1"/>
  <c r="D51" i="1"/>
  <c r="D52" i="1"/>
  <c r="D53" i="1"/>
  <c r="D54" i="1"/>
  <c r="D27" i="1"/>
  <c r="D28" i="1"/>
  <c r="D29" i="1"/>
  <c r="D30" i="1"/>
  <c r="D31" i="1"/>
  <c r="D32" i="1"/>
  <c r="D33" i="1"/>
  <c r="D34" i="1"/>
  <c r="D35" i="1"/>
  <c r="D36" i="1"/>
  <c r="D37" i="1"/>
  <c r="D26" i="1"/>
  <c r="E2" i="1"/>
  <c r="E4" i="1"/>
  <c r="S5" i="1"/>
  <c r="E11" i="1"/>
  <c r="E14" i="1"/>
  <c r="E16" i="1"/>
  <c r="E3" i="1"/>
</calcChain>
</file>

<file path=xl/sharedStrings.xml><?xml version="1.0" encoding="utf-8"?>
<sst xmlns="http://schemas.openxmlformats.org/spreadsheetml/2006/main" count="5" uniqueCount="5">
  <si>
    <t>freq</t>
  </si>
  <si>
    <t>Vopp</t>
  </si>
  <si>
    <t>phase (us)</t>
  </si>
  <si>
    <t>log(freq)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</si>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</sst>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2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Sheet1!$E$2:$E$20</c:f>
              <c:numCache>
                <c:formatCode>General</c:formatCode>
                <c:ptCount val="19"/>
                <c:pt idx="0">
                  <c:v>1.5440680443502757</c:v>
                </c:pt>
                <c:pt idx="1">
                  <c:v>1.6989700043360187</c:v>
                </c:pt>
                <c:pt idx="2">
                  <c:v>1.8129133566428555</c:v>
                </c:pt>
                <c:pt idx="3">
                  <c:v>1.899</c:v>
                </c:pt>
                <c:pt idx="4">
                  <c:v>1.95</c:v>
                </c:pt>
                <c:pt idx="5">
                  <c:v>2.0099999999999998</c:v>
                </c:pt>
                <c:pt idx="6">
                  <c:v>2.2999999999999998</c:v>
                </c:pt>
                <c:pt idx="7">
                  <c:v>2.3809999999999998</c:v>
                </c:pt>
                <c:pt idx="8">
                  <c:v>2.59</c:v>
                </c:pt>
                <c:pt idx="9">
                  <c:v>2.6989700043360187</c:v>
                </c:pt>
                <c:pt idx="10">
                  <c:v>2.7690000000000001</c:v>
                </c:pt>
                <c:pt idx="11">
                  <c:v>2.85</c:v>
                </c:pt>
                <c:pt idx="12">
                  <c:v>2.9030899869919438</c:v>
                </c:pt>
                <c:pt idx="13">
                  <c:v>2.9609999999999999</c:v>
                </c:pt>
                <c:pt idx="14">
                  <c:v>3</c:v>
                </c:pt>
                <c:pt idx="15">
                  <c:v>3.31</c:v>
                </c:pt>
                <c:pt idx="16">
                  <c:v>3.49</c:v>
                </c:pt>
              </c:numCache>
            </c:numRef>
          </c:xVal>
          <c:yVal>
            <c:numRef>
              <c:f>Sheet1!$F$2:$F$20</c:f>
              <c:numCache>
                <c:formatCode>General</c:formatCode>
                <c:ptCount val="19"/>
                <c:pt idx="0">
                  <c:v>1.2891597845383691</c:v>
                </c:pt>
                <c:pt idx="1">
                  <c:v>1.2891597845383691</c:v>
                </c:pt>
                <c:pt idx="2">
                  <c:v>1.2891597845383691</c:v>
                </c:pt>
                <c:pt idx="3">
                  <c:v>1.2891597845383691</c:v>
                </c:pt>
                <c:pt idx="4">
                  <c:v>1.2891597845383691</c:v>
                </c:pt>
                <c:pt idx="5">
                  <c:v>1.2891597845383691</c:v>
                </c:pt>
                <c:pt idx="6">
                  <c:v>0.9843604534036331</c:v>
                </c:pt>
                <c:pt idx="7">
                  <c:v>0.6684751097389946</c:v>
                </c:pt>
                <c:pt idx="8">
                  <c:v>0.3406667859756074</c:v>
                </c:pt>
                <c:pt idx="9">
                  <c:v>0</c:v>
                </c:pt>
                <c:pt idx="10">
                  <c:v>-0.175478486150103</c:v>
                </c:pt>
                <c:pt idx="11">
                  <c:v>-0.53744292800602733</c:v>
                </c:pt>
                <c:pt idx="12">
                  <c:v>-0.72424345308889426</c:v>
                </c:pt>
                <c:pt idx="13">
                  <c:v>-1.5144142787623671</c:v>
                </c:pt>
                <c:pt idx="14">
                  <c:v>-2.8533500713746314</c:v>
                </c:pt>
                <c:pt idx="15">
                  <c:v>-17.07743928643524</c:v>
                </c:pt>
                <c:pt idx="16">
                  <c:v>-26.020599913279625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92-4D1F-8B3A-7A9D30050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71736"/>
        <c:axId val="457596248"/>
      </c:scatterChart>
      <c:valAx>
        <c:axId val="29617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96248"/>
        <c:crosses val="autoZero"/>
        <c:crossBetween val="midCat"/>
      </c:valAx>
      <c:valAx>
        <c:axId val="45759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71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Sheet1!$D$26:$D$43</c:f>
              <c:numCache>
                <c:formatCode>General</c:formatCode>
                <c:ptCount val="18"/>
                <c:pt idx="0">
                  <c:v>1.3979400086720377</c:v>
                </c:pt>
                <c:pt idx="1">
                  <c:v>1.6989700043360187</c:v>
                </c:pt>
                <c:pt idx="2">
                  <c:v>1.8750612633917001</c:v>
                </c:pt>
                <c:pt idx="3">
                  <c:v>2</c:v>
                </c:pt>
                <c:pt idx="4">
                  <c:v>2.3979400086720375</c:v>
                </c:pt>
                <c:pt idx="5">
                  <c:v>2.6020599913279625</c:v>
                </c:pt>
                <c:pt idx="6">
                  <c:v>2.6989700043360187</c:v>
                </c:pt>
                <c:pt idx="7">
                  <c:v>2.8129133566428557</c:v>
                </c:pt>
                <c:pt idx="8">
                  <c:v>2.9030899869919438</c:v>
                </c:pt>
                <c:pt idx="9">
                  <c:v>2.9542425094393248</c:v>
                </c:pt>
                <c:pt idx="10">
                  <c:v>3</c:v>
                </c:pt>
                <c:pt idx="11">
                  <c:v>3.3010299956639813</c:v>
                </c:pt>
                <c:pt idx="12">
                  <c:v>3.3979400086720375</c:v>
                </c:pt>
              </c:numCache>
            </c:numRef>
          </c:xVal>
          <c:yVal>
            <c:numRef>
              <c:f>Sheet1!$E$26:$E$43</c:f>
              <c:numCache>
                <c:formatCode>General</c:formatCode>
                <c:ptCount val="18"/>
                <c:pt idx="0">
                  <c:v>1.3265185072407559</c:v>
                </c:pt>
                <c:pt idx="1">
                  <c:v>1.3265185072407559</c:v>
                </c:pt>
                <c:pt idx="2">
                  <c:v>1.3265185072407559</c:v>
                </c:pt>
                <c:pt idx="3">
                  <c:v>1.3265185072407559</c:v>
                </c:pt>
                <c:pt idx="4">
                  <c:v>1.4007573321551017</c:v>
                </c:pt>
                <c:pt idx="5">
                  <c:v>1.4007573321551017</c:v>
                </c:pt>
                <c:pt idx="6">
                  <c:v>1.5473581056831303</c:v>
                </c:pt>
                <c:pt idx="7">
                  <c:v>1.5473581056831303</c:v>
                </c:pt>
                <c:pt idx="8">
                  <c:v>1.2139568070722331</c:v>
                </c:pt>
                <c:pt idx="9">
                  <c:v>0.6684751097389946</c:v>
                </c:pt>
                <c:pt idx="10">
                  <c:v>-1.9382002601611279</c:v>
                </c:pt>
                <c:pt idx="11">
                  <c:v>-22.498774732165998</c:v>
                </c:pt>
                <c:pt idx="12">
                  <c:v>-29.118639112994487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4F-4183-8755-DA4B94EA7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902784"/>
        <c:axId val="461911312"/>
      </c:scatterChart>
      <c:valAx>
        <c:axId val="4619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11312"/>
        <c:crosses val="autoZero"/>
        <c:crossBetween val="midCat"/>
      </c:valAx>
      <c:valAx>
        <c:axId val="4619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0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106680</xdr:colOff>
      <xdr:row>16</xdr:row>
      <xdr:rowOff>49530</xdr:rowOff>
    </xdr:from>
    <xdr:to>
      <xdr:col>18</xdr:col>
      <xdr:colOff>411480</xdr:colOff>
      <xdr:row>30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2A2054-9E72-4F7A-9458-985B9E987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137160</xdr:colOff>
      <xdr:row>26</xdr:row>
      <xdr:rowOff>19050</xdr:rowOff>
    </xdr:from>
    <xdr:to>
      <xdr:col>16</xdr:col>
      <xdr:colOff>441960</xdr:colOff>
      <xdr:row>40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947E43-CBC6-402C-A07C-C6AD7D9EB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E7CA6-B4E6-4FF4-94A6-1BC135981C0F}">
  <dimension ref="B1:U54"/>
  <sheetViews>
    <sheetView tabSelected="1" workbookViewId="0">
      <selection activeCell="G1" sqref="G1"/>
    </sheetView>
  </sheetViews>
  <sheetFormatPr defaultRowHeight="14.4" x14ac:dyDescent="0.3"/>
  <sheetData>
    <row r="1" spans="2:21" ht="15" thickBot="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21" ht="15" thickBot="1" x14ac:dyDescent="0.35">
      <c r="B2" s="1">
        <v>35</v>
      </c>
      <c r="C2" s="1">
        <v>2.3199999999999998</v>
      </c>
      <c r="D2" s="1">
        <v>600</v>
      </c>
      <c r="E2">
        <f>LOG10(B2)</f>
        <v>1.5440680443502757</v>
      </c>
      <c r="F2">
        <f>LOG(C2/2)*20</f>
        <v>1.2891597845383691</v>
      </c>
      <c r="G2">
        <f>LOG(D2)</f>
        <v>2.7781512503836434</v>
      </c>
      <c r="H2">
        <f>C2/2</f>
        <v>1.1599999999999999</v>
      </c>
      <c r="I2" s="1">
        <v>25</v>
      </c>
      <c r="J2" s="1">
        <v>2.33</v>
      </c>
      <c r="L2">
        <f>LOG10(I2)</f>
        <v>1.3979400086720377</v>
      </c>
      <c r="M2">
        <f>LOG(J2)</f>
        <v>0.36735592102601899</v>
      </c>
    </row>
    <row r="3" spans="2:21" ht="15" thickBot="1" x14ac:dyDescent="0.35">
      <c r="B3" s="1">
        <v>50</v>
      </c>
      <c r="C3" s="1">
        <v>2.3199999999999998</v>
      </c>
      <c r="D3" s="1">
        <v>800</v>
      </c>
      <c r="E3">
        <f t="shared" ref="E3:E20" si="0">LOG(B3)</f>
        <v>1.6989700043360187</v>
      </c>
      <c r="F3">
        <f t="shared" ref="F3:F20" si="1">LOG(C3/2)*20</f>
        <v>1.2891597845383691</v>
      </c>
      <c r="G3">
        <f t="shared" ref="G3:G19" si="2">LOG(D3)</f>
        <v>2.9030899869919438</v>
      </c>
      <c r="H3">
        <f t="shared" ref="H3:H18" si="3">C3/2</f>
        <v>1.1599999999999999</v>
      </c>
      <c r="I3" s="1">
        <v>50</v>
      </c>
      <c r="J3" s="1">
        <v>2.33</v>
      </c>
      <c r="L3">
        <f t="shared" ref="L3:M20" si="4">LOG(I3)</f>
        <v>1.6989700043360187</v>
      </c>
      <c r="M3">
        <f t="shared" si="4"/>
        <v>0.36735592102601899</v>
      </c>
    </row>
    <row r="4" spans="2:21" ht="15" thickBot="1" x14ac:dyDescent="0.35">
      <c r="B4" s="1">
        <v>65</v>
      </c>
      <c r="C4" s="1">
        <v>2.3199999999999998</v>
      </c>
      <c r="D4" s="1">
        <v>800</v>
      </c>
      <c r="E4">
        <f t="shared" si="0"/>
        <v>1.8129133566428555</v>
      </c>
      <c r="F4">
        <f t="shared" si="1"/>
        <v>1.2891597845383691</v>
      </c>
      <c r="G4">
        <f t="shared" si="2"/>
        <v>2.9030899869919438</v>
      </c>
      <c r="H4">
        <f t="shared" si="3"/>
        <v>1.1599999999999999</v>
      </c>
      <c r="I4" s="1">
        <v>75</v>
      </c>
      <c r="J4" s="1">
        <v>2.33</v>
      </c>
      <c r="L4">
        <f t="shared" si="4"/>
        <v>1.8750612633917001</v>
      </c>
      <c r="M4">
        <f t="shared" si="4"/>
        <v>0.36735592102601899</v>
      </c>
    </row>
    <row r="5" spans="2:21" ht="15" thickBot="1" x14ac:dyDescent="0.35">
      <c r="B5" s="1">
        <v>80</v>
      </c>
      <c r="C5" s="1">
        <v>2.3199999999999998</v>
      </c>
      <c r="D5" s="1">
        <v>1000</v>
      </c>
      <c r="E5">
        <v>1.899</v>
      </c>
      <c r="F5">
        <f>LOG(C5/2)*20</f>
        <v>1.2891597845383691</v>
      </c>
      <c r="G5">
        <f>LOG(D5)</f>
        <v>3</v>
      </c>
      <c r="H5">
        <f t="shared" si="3"/>
        <v>1.1599999999999999</v>
      </c>
      <c r="I5" s="1">
        <v>100</v>
      </c>
      <c r="J5" s="1">
        <v>2.33</v>
      </c>
      <c r="L5">
        <f t="shared" si="4"/>
        <v>2</v>
      </c>
      <c r="M5">
        <f t="shared" si="4"/>
        <v>0.36735592102601899</v>
      </c>
      <c r="Q5" s="1">
        <v>2.3199999999999998</v>
      </c>
      <c r="R5" s="1">
        <v>800</v>
      </c>
      <c r="S5" t="e">
        <f>LOG(#REF!)</f>
        <v>#REF!</v>
      </c>
      <c r="T5">
        <f>LOG(Q5/2)*20</f>
        <v>1.2891597845383691</v>
      </c>
      <c r="U5">
        <f>LOG(R5)</f>
        <v>2.9030899869919438</v>
      </c>
    </row>
    <row r="6" spans="2:21" ht="15" thickBot="1" x14ac:dyDescent="0.35">
      <c r="B6" s="1">
        <v>90</v>
      </c>
      <c r="C6" s="1">
        <v>2.3199999999999998</v>
      </c>
      <c r="D6" s="1">
        <v>1000</v>
      </c>
      <c r="E6">
        <v>1.95</v>
      </c>
      <c r="F6">
        <f>LOG(C6/2)*20</f>
        <v>1.2891597845383691</v>
      </c>
      <c r="G6">
        <f>LOG(D6)</f>
        <v>3</v>
      </c>
      <c r="H6">
        <f t="shared" si="3"/>
        <v>1.1599999999999999</v>
      </c>
      <c r="L6" t="e">
        <f t="shared" si="4"/>
        <v>#NUM!</v>
      </c>
      <c r="M6" t="e">
        <f t="shared" si="4"/>
        <v>#NUM!</v>
      </c>
    </row>
    <row r="7" spans="2:21" ht="15" thickBot="1" x14ac:dyDescent="0.35">
      <c r="B7" s="1">
        <v>100</v>
      </c>
      <c r="C7" s="1">
        <v>2.3199999999999998</v>
      </c>
      <c r="D7" s="1">
        <v>600</v>
      </c>
      <c r="E7">
        <v>2.0099999999999998</v>
      </c>
      <c r="F7">
        <f>LOG(C7/2)*20</f>
        <v>1.2891597845383691</v>
      </c>
      <c r="G7">
        <f>LOG(D7)</f>
        <v>2.7781512503836434</v>
      </c>
      <c r="H7">
        <f t="shared" si="3"/>
        <v>1.1599999999999999</v>
      </c>
      <c r="L7" t="e">
        <f t="shared" si="4"/>
        <v>#NUM!</v>
      </c>
      <c r="M7" t="e">
        <f t="shared" si="4"/>
        <v>#NUM!</v>
      </c>
    </row>
    <row r="8" spans="2:21" ht="15" thickBot="1" x14ac:dyDescent="0.35">
      <c r="B8" s="1">
        <v>200</v>
      </c>
      <c r="C8" s="1">
        <v>2.2400000000000002</v>
      </c>
      <c r="D8" s="1">
        <v>450</v>
      </c>
      <c r="E8">
        <v>2.2999999999999998</v>
      </c>
      <c r="F8">
        <f>LOG(C8/2)*20</f>
        <v>0.9843604534036331</v>
      </c>
      <c r="G8">
        <f>LOG(D8)</f>
        <v>2.6532125137753435</v>
      </c>
      <c r="H8">
        <f t="shared" si="3"/>
        <v>1.1200000000000001</v>
      </c>
      <c r="L8" t="e">
        <f t="shared" si="4"/>
        <v>#NUM!</v>
      </c>
      <c r="M8" t="e">
        <f t="shared" si="4"/>
        <v>#NUM!</v>
      </c>
    </row>
    <row r="9" spans="2:21" ht="15" thickBot="1" x14ac:dyDescent="0.35">
      <c r="B9" s="1">
        <v>300</v>
      </c>
      <c r="C9" s="1">
        <v>2.16</v>
      </c>
      <c r="D9" s="1">
        <v>360</v>
      </c>
      <c r="E9">
        <v>2.3809999999999998</v>
      </c>
      <c r="F9">
        <f>LOG(C9/2)*20</f>
        <v>0.6684751097389946</v>
      </c>
      <c r="G9">
        <f>LOG(D9)</f>
        <v>2.5563025007672873</v>
      </c>
      <c r="H9">
        <f t="shared" si="3"/>
        <v>1.08</v>
      </c>
      <c r="L9" t="e">
        <f t="shared" si="4"/>
        <v>#NUM!</v>
      </c>
      <c r="M9" t="e">
        <f t="shared" si="4"/>
        <v>#NUM!</v>
      </c>
    </row>
    <row r="10" spans="2:21" ht="15" thickBot="1" x14ac:dyDescent="0.35">
      <c r="B10" s="1">
        <v>400</v>
      </c>
      <c r="C10" s="1">
        <v>2.08</v>
      </c>
      <c r="D10" s="1">
        <v>440</v>
      </c>
      <c r="E10">
        <v>2.59</v>
      </c>
      <c r="F10">
        <f>LOG(C10/2)*20</f>
        <v>0.3406667859756074</v>
      </c>
      <c r="G10">
        <f>LOG(D10)</f>
        <v>2.6434526764861874</v>
      </c>
      <c r="H10">
        <f t="shared" si="3"/>
        <v>1.04</v>
      </c>
      <c r="L10" t="e">
        <f t="shared" si="4"/>
        <v>#NUM!</v>
      </c>
      <c r="M10" t="e">
        <f t="shared" si="4"/>
        <v>#NUM!</v>
      </c>
    </row>
    <row r="11" spans="2:21" ht="15" thickBot="1" x14ac:dyDescent="0.35">
      <c r="B11" s="1">
        <v>500</v>
      </c>
      <c r="C11" s="1">
        <v>2</v>
      </c>
      <c r="D11" s="1">
        <v>360</v>
      </c>
      <c r="E11">
        <f>LOG(B11)</f>
        <v>2.6989700043360187</v>
      </c>
      <c r="F11">
        <f>LOG(C11/2)*20</f>
        <v>0</v>
      </c>
      <c r="G11">
        <f>LOG(D11)</f>
        <v>2.5563025007672873</v>
      </c>
      <c r="H11">
        <f t="shared" si="3"/>
        <v>1</v>
      </c>
      <c r="L11" t="e">
        <f t="shared" si="4"/>
        <v>#NUM!</v>
      </c>
      <c r="M11" t="e">
        <f t="shared" si="4"/>
        <v>#NUM!</v>
      </c>
    </row>
    <row r="12" spans="2:21" ht="15" thickBot="1" x14ac:dyDescent="0.35">
      <c r="B12" s="1">
        <v>600</v>
      </c>
      <c r="C12" s="1">
        <v>1.96</v>
      </c>
      <c r="D12" s="1">
        <v>400</v>
      </c>
      <c r="E12">
        <v>2.7690000000000001</v>
      </c>
      <c r="F12">
        <f>LOG(C12/2)*20</f>
        <v>-0.175478486150103</v>
      </c>
      <c r="G12">
        <f>LOG(D12)</f>
        <v>2.6020599913279625</v>
      </c>
      <c r="H12">
        <f t="shared" si="3"/>
        <v>0.98</v>
      </c>
      <c r="L12" t="e">
        <f t="shared" si="4"/>
        <v>#NUM!</v>
      </c>
      <c r="M12" t="e">
        <f t="shared" si="4"/>
        <v>#NUM!</v>
      </c>
      <c r="Q12">
        <f>20*LOG(1.165)</f>
        <v>1.3265185072407559</v>
      </c>
    </row>
    <row r="13" spans="2:21" ht="15" thickBot="1" x14ac:dyDescent="0.35">
      <c r="B13" s="1">
        <v>700</v>
      </c>
      <c r="C13" s="1">
        <v>1.88</v>
      </c>
      <c r="D13" s="1">
        <v>360</v>
      </c>
      <c r="E13">
        <v>2.85</v>
      </c>
      <c r="F13">
        <f>LOG(C13/2)*20</f>
        <v>-0.53744292800602733</v>
      </c>
      <c r="G13">
        <f>LOG(D13)</f>
        <v>2.5563025007672873</v>
      </c>
      <c r="H13">
        <f t="shared" si="3"/>
        <v>0.94</v>
      </c>
      <c r="L13" t="e">
        <f t="shared" si="4"/>
        <v>#NUM!</v>
      </c>
      <c r="M13" t="e">
        <f t="shared" si="4"/>
        <v>#NUM!</v>
      </c>
    </row>
    <row r="14" spans="2:21" ht="15" thickBot="1" x14ac:dyDescent="0.35">
      <c r="B14" s="1">
        <v>800</v>
      </c>
      <c r="C14" s="1">
        <v>1.84</v>
      </c>
      <c r="D14" s="1">
        <v>400</v>
      </c>
      <c r="E14">
        <f>LOG(B14)</f>
        <v>2.9030899869919438</v>
      </c>
      <c r="F14">
        <f>LOG(C14/2)*20</f>
        <v>-0.72424345308889426</v>
      </c>
      <c r="G14">
        <f>LOG(D14)</f>
        <v>2.6020599913279625</v>
      </c>
      <c r="H14">
        <f t="shared" si="3"/>
        <v>0.92</v>
      </c>
      <c r="L14" t="e">
        <f t="shared" si="4"/>
        <v>#NUM!</v>
      </c>
      <c r="M14" t="e">
        <f t="shared" si="4"/>
        <v>#NUM!</v>
      </c>
    </row>
    <row r="15" spans="2:21" ht="15" thickBot="1" x14ac:dyDescent="0.35">
      <c r="B15" s="1">
        <v>900</v>
      </c>
      <c r="C15" s="1">
        <v>1.68</v>
      </c>
      <c r="D15" s="1">
        <v>360</v>
      </c>
      <c r="E15">
        <v>2.9609999999999999</v>
      </c>
      <c r="F15">
        <f>LOG(C15/2)*20</f>
        <v>-1.5144142787623671</v>
      </c>
      <c r="G15">
        <f>LOG(D15)</f>
        <v>2.5563025007672873</v>
      </c>
      <c r="H15">
        <f t="shared" si="3"/>
        <v>0.84</v>
      </c>
      <c r="L15" t="e">
        <f t="shared" si="4"/>
        <v>#NUM!</v>
      </c>
      <c r="M15" t="e">
        <f t="shared" si="4"/>
        <v>#NUM!</v>
      </c>
    </row>
    <row r="16" spans="2:21" ht="15" thickBot="1" x14ac:dyDescent="0.35">
      <c r="B16" s="1">
        <v>1000</v>
      </c>
      <c r="C16" s="1">
        <v>1.44</v>
      </c>
      <c r="D16" s="1">
        <v>430</v>
      </c>
      <c r="E16">
        <f>LOG(B16)</f>
        <v>3</v>
      </c>
      <c r="F16">
        <f>LOG(C16/2)*20</f>
        <v>-2.8533500713746314</v>
      </c>
      <c r="G16">
        <f>LOG(D16)</f>
        <v>2.6334684555795866</v>
      </c>
      <c r="H16">
        <f t="shared" si="3"/>
        <v>0.72</v>
      </c>
      <c r="L16" t="e">
        <f t="shared" si="4"/>
        <v>#NUM!</v>
      </c>
      <c r="M16" t="e">
        <f t="shared" si="4"/>
        <v>#NUM!</v>
      </c>
    </row>
    <row r="17" spans="2:13" ht="15" thickBot="1" x14ac:dyDescent="0.35">
      <c r="B17" s="1">
        <v>2000</v>
      </c>
      <c r="C17" s="1">
        <v>0.28000000000000003</v>
      </c>
      <c r="D17" s="1">
        <v>400</v>
      </c>
      <c r="E17">
        <v>3.31</v>
      </c>
      <c r="F17">
        <f>LOG(C17/2)*20</f>
        <v>-17.07743928643524</v>
      </c>
      <c r="G17">
        <f>LOG(D17)</f>
        <v>2.6020599913279625</v>
      </c>
      <c r="H17">
        <f t="shared" si="3"/>
        <v>0.14000000000000001</v>
      </c>
      <c r="L17" t="e">
        <f t="shared" si="4"/>
        <v>#NUM!</v>
      </c>
      <c r="M17" t="e">
        <f t="shared" si="4"/>
        <v>#NUM!</v>
      </c>
    </row>
    <row r="18" spans="2:13" ht="15" thickBot="1" x14ac:dyDescent="0.35">
      <c r="B18" s="1">
        <v>3000</v>
      </c>
      <c r="C18" s="1">
        <v>0.1</v>
      </c>
      <c r="D18" s="1">
        <v>430</v>
      </c>
      <c r="E18">
        <v>3.49</v>
      </c>
      <c r="F18">
        <f>LOG(C18/2)*20</f>
        <v>-26.020599913279625</v>
      </c>
      <c r="G18">
        <f>LOG(D18)</f>
        <v>2.6334684555795866</v>
      </c>
      <c r="H18">
        <f t="shared" si="3"/>
        <v>0.05</v>
      </c>
      <c r="L18" t="e">
        <f t="shared" si="4"/>
        <v>#NUM!</v>
      </c>
      <c r="M18" t="e">
        <f t="shared" si="4"/>
        <v>#NUM!</v>
      </c>
    </row>
    <row r="19" spans="2:13" ht="15" thickBot="1" x14ac:dyDescent="0.35">
      <c r="L19" t="e">
        <f t="shared" si="4"/>
        <v>#NUM!</v>
      </c>
      <c r="M19" t="e">
        <f t="shared" si="4"/>
        <v>#NUM!</v>
      </c>
    </row>
    <row r="20" spans="2:13" ht="15" thickBot="1" x14ac:dyDescent="0.35">
      <c r="B20" s="1"/>
      <c r="C20" s="1"/>
      <c r="D20" s="1"/>
      <c r="L20" t="e">
        <f t="shared" si="4"/>
        <v>#NUM!</v>
      </c>
      <c r="M20" t="e">
        <f>LOG(J20)</f>
        <v>#NUM!</v>
      </c>
    </row>
    <row r="25" spans="2:13" ht="15" thickBot="1" x14ac:dyDescent="0.35"/>
    <row r="26" spans="2:13" ht="15" thickBot="1" x14ac:dyDescent="0.35">
      <c r="B26" s="1">
        <v>25</v>
      </c>
      <c r="C26" s="1">
        <v>2.33</v>
      </c>
      <c r="D26">
        <f>LOG(B26)</f>
        <v>1.3979400086720377</v>
      </c>
      <c r="E26">
        <f>LOG(C26/2)*20</f>
        <v>1.3265185072407559</v>
      </c>
      <c r="F26">
        <f>C26/2</f>
        <v>1.165</v>
      </c>
    </row>
    <row r="27" spans="2:13" ht="15" thickBot="1" x14ac:dyDescent="0.35">
      <c r="B27" s="1">
        <v>50</v>
      </c>
      <c r="C27" s="1">
        <v>2.33</v>
      </c>
      <c r="D27">
        <f t="shared" ref="D27:D54" si="5">LOG(B27)</f>
        <v>1.6989700043360187</v>
      </c>
      <c r="E27">
        <f t="shared" ref="E27:E38" si="6">LOG(C27/2)*20</f>
        <v>1.3265185072407559</v>
      </c>
      <c r="F27">
        <f t="shared" ref="F27:F38" si="7">C27/2</f>
        <v>1.165</v>
      </c>
    </row>
    <row r="28" spans="2:13" ht="15" thickBot="1" x14ac:dyDescent="0.35">
      <c r="B28" s="1">
        <v>75</v>
      </c>
      <c r="C28" s="1">
        <v>2.33</v>
      </c>
      <c r="D28">
        <f t="shared" ref="D28:D38" si="8">LOG(B28)</f>
        <v>1.8750612633917001</v>
      </c>
      <c r="E28">
        <f t="shared" si="6"/>
        <v>1.3265185072407559</v>
      </c>
      <c r="F28">
        <f t="shared" si="7"/>
        <v>1.165</v>
      </c>
    </row>
    <row r="29" spans="2:13" ht="15" thickBot="1" x14ac:dyDescent="0.35">
      <c r="B29" s="1">
        <v>100</v>
      </c>
      <c r="C29" s="1">
        <v>2.33</v>
      </c>
      <c r="D29">
        <f t="shared" si="8"/>
        <v>2</v>
      </c>
      <c r="E29">
        <f t="shared" si="6"/>
        <v>1.3265185072407559</v>
      </c>
      <c r="F29">
        <f t="shared" si="7"/>
        <v>1.165</v>
      </c>
    </row>
    <row r="30" spans="2:13" ht="15" thickBot="1" x14ac:dyDescent="0.35">
      <c r="B30" s="1">
        <v>250</v>
      </c>
      <c r="C30" s="1">
        <v>2.35</v>
      </c>
      <c r="D30">
        <f t="shared" si="8"/>
        <v>2.3979400086720375</v>
      </c>
      <c r="E30">
        <f t="shared" si="6"/>
        <v>1.4007573321551017</v>
      </c>
      <c r="F30">
        <f t="shared" si="7"/>
        <v>1.175</v>
      </c>
    </row>
    <row r="31" spans="2:13" ht="15" thickBot="1" x14ac:dyDescent="0.35">
      <c r="B31" s="1">
        <v>400</v>
      </c>
      <c r="C31" s="1">
        <v>2.35</v>
      </c>
      <c r="D31">
        <f t="shared" si="8"/>
        <v>2.6020599913279625</v>
      </c>
      <c r="E31">
        <f t="shared" si="6"/>
        <v>1.4007573321551017</v>
      </c>
      <c r="F31">
        <f t="shared" si="7"/>
        <v>1.175</v>
      </c>
    </row>
    <row r="32" spans="2:13" ht="15" thickBot="1" x14ac:dyDescent="0.35">
      <c r="B32" s="1">
        <v>500</v>
      </c>
      <c r="C32" s="1">
        <v>2.39</v>
      </c>
      <c r="D32">
        <f t="shared" si="8"/>
        <v>2.6989700043360187</v>
      </c>
      <c r="E32">
        <f t="shared" si="6"/>
        <v>1.5473581056831303</v>
      </c>
      <c r="F32">
        <f t="shared" si="7"/>
        <v>1.1950000000000001</v>
      </c>
    </row>
    <row r="33" spans="2:19" ht="15" thickBot="1" x14ac:dyDescent="0.35">
      <c r="B33" s="1">
        <v>650</v>
      </c>
      <c r="C33" s="1">
        <v>2.39</v>
      </c>
      <c r="D33">
        <f t="shared" si="8"/>
        <v>2.8129133566428557</v>
      </c>
      <c r="E33">
        <f t="shared" si="6"/>
        <v>1.5473581056831303</v>
      </c>
      <c r="F33">
        <f t="shared" si="7"/>
        <v>1.1950000000000001</v>
      </c>
    </row>
    <row r="34" spans="2:19" ht="15" thickBot="1" x14ac:dyDescent="0.35">
      <c r="B34" s="1">
        <v>800</v>
      </c>
      <c r="C34" s="1">
        <v>2.2999999999999998</v>
      </c>
      <c r="D34">
        <f t="shared" si="8"/>
        <v>2.9030899869919438</v>
      </c>
      <c r="E34">
        <f t="shared" si="6"/>
        <v>1.2139568070722331</v>
      </c>
      <c r="F34">
        <f t="shared" si="7"/>
        <v>1.1499999999999999</v>
      </c>
      <c r="S34">
        <f>1.165/1.414</f>
        <v>0.82390381895332399</v>
      </c>
    </row>
    <row r="35" spans="2:19" ht="15" thickBot="1" x14ac:dyDescent="0.35">
      <c r="B35" s="1">
        <v>900</v>
      </c>
      <c r="C35" s="1">
        <v>2.16</v>
      </c>
      <c r="D35">
        <f t="shared" si="8"/>
        <v>2.9542425094393248</v>
      </c>
      <c r="E35">
        <f t="shared" si="6"/>
        <v>0.6684751097389946</v>
      </c>
      <c r="F35">
        <f t="shared" si="7"/>
        <v>1.08</v>
      </c>
    </row>
    <row r="36" spans="2:19" ht="15" thickBot="1" x14ac:dyDescent="0.35">
      <c r="B36" s="1">
        <v>1000</v>
      </c>
      <c r="C36" s="1">
        <v>1.6</v>
      </c>
      <c r="D36">
        <f t="shared" si="8"/>
        <v>3</v>
      </c>
      <c r="E36">
        <f t="shared" si="6"/>
        <v>-1.9382002601611279</v>
      </c>
      <c r="F36">
        <f t="shared" si="7"/>
        <v>0.8</v>
      </c>
    </row>
    <row r="37" spans="2:19" ht="15" thickBot="1" x14ac:dyDescent="0.35">
      <c r="B37" s="1">
        <v>2000</v>
      </c>
      <c r="C37" s="1">
        <v>0.15</v>
      </c>
      <c r="D37">
        <f t="shared" si="8"/>
        <v>3.3010299956639813</v>
      </c>
      <c r="E37">
        <f t="shared" si="6"/>
        <v>-22.498774732165998</v>
      </c>
      <c r="F37">
        <f t="shared" si="7"/>
        <v>7.4999999999999997E-2</v>
      </c>
    </row>
    <row r="38" spans="2:19" ht="15" thickBot="1" x14ac:dyDescent="0.35">
      <c r="B38" s="2">
        <v>2500</v>
      </c>
      <c r="C38" s="2">
        <v>7.0000000000000007E-2</v>
      </c>
      <c r="D38">
        <f t="shared" si="8"/>
        <v>3.3979400086720375</v>
      </c>
      <c r="E38">
        <f t="shared" si="6"/>
        <v>-29.118639112994487</v>
      </c>
      <c r="F38">
        <f t="shared" si="7"/>
        <v>3.5000000000000003E-2</v>
      </c>
    </row>
    <row r="39" spans="2:19" ht="15" thickBot="1" x14ac:dyDescent="0.35">
      <c r="B39" s="1"/>
      <c r="C39" s="1"/>
    </row>
    <row r="41" spans="2:19" ht="15" thickBot="1" x14ac:dyDescent="0.35"/>
    <row r="42" spans="2:19" ht="15" thickBot="1" x14ac:dyDescent="0.35">
      <c r="B42" s="1"/>
      <c r="C42" s="1"/>
    </row>
    <row r="43" spans="2:19" ht="15" thickBot="1" x14ac:dyDescent="0.35">
      <c r="B43" s="1"/>
      <c r="C43" s="1"/>
    </row>
    <row r="44" spans="2:19" x14ac:dyDescent="0.3">
      <c r="E44" t="e">
        <f t="shared" ref="E44:E54" si="9">LOG(C44)</f>
        <v>#NUM!</v>
      </c>
    </row>
    <row r="45" spans="2:19" x14ac:dyDescent="0.3">
      <c r="D45" t="e">
        <f t="shared" si="5"/>
        <v>#NUM!</v>
      </c>
      <c r="E45" t="e">
        <f t="shared" si="9"/>
        <v>#NUM!</v>
      </c>
    </row>
    <row r="46" spans="2:19" x14ac:dyDescent="0.3">
      <c r="D46" t="e">
        <f t="shared" si="5"/>
        <v>#NUM!</v>
      </c>
      <c r="E46" t="e">
        <f t="shared" si="9"/>
        <v>#NUM!</v>
      </c>
    </row>
    <row r="47" spans="2:19" x14ac:dyDescent="0.3">
      <c r="B47">
        <v>10</v>
      </c>
      <c r="C47">
        <v>2.12</v>
      </c>
      <c r="D47">
        <f t="shared" si="5"/>
        <v>1</v>
      </c>
      <c r="E47">
        <f t="shared" si="9"/>
        <v>0.32633586092875144</v>
      </c>
    </row>
    <row r="48" spans="2:19" x14ac:dyDescent="0.3">
      <c r="B48">
        <v>50</v>
      </c>
      <c r="C48">
        <v>1.64</v>
      </c>
      <c r="D48">
        <f t="shared" si="5"/>
        <v>1.6989700043360187</v>
      </c>
      <c r="E48">
        <f t="shared" si="9"/>
        <v>0.21484384804769785</v>
      </c>
    </row>
    <row r="49" spans="2:5" x14ac:dyDescent="0.3">
      <c r="B49">
        <v>75</v>
      </c>
      <c r="C49">
        <v>1.32</v>
      </c>
      <c r="D49">
        <f t="shared" si="5"/>
        <v>1.8750612633917001</v>
      </c>
      <c r="E49">
        <f t="shared" si="9"/>
        <v>0.12057393120584989</v>
      </c>
    </row>
    <row r="50" spans="2:5" x14ac:dyDescent="0.3">
      <c r="B50">
        <v>100</v>
      </c>
      <c r="C50">
        <v>1.08</v>
      </c>
      <c r="D50">
        <f t="shared" si="5"/>
        <v>2</v>
      </c>
      <c r="E50">
        <f t="shared" si="9"/>
        <v>3.342375548694973E-2</v>
      </c>
    </row>
    <row r="51" spans="2:5" x14ac:dyDescent="0.3">
      <c r="B51">
        <v>500</v>
      </c>
      <c r="C51">
        <v>0.28000000000000003</v>
      </c>
      <c r="D51">
        <f t="shared" si="5"/>
        <v>2.6989700043360187</v>
      </c>
      <c r="E51">
        <f t="shared" si="9"/>
        <v>-0.55284196865778079</v>
      </c>
    </row>
    <row r="52" spans="2:5" x14ac:dyDescent="0.3">
      <c r="B52">
        <v>750</v>
      </c>
      <c r="C52">
        <v>0.20799999999999999</v>
      </c>
      <c r="D52">
        <f t="shared" si="5"/>
        <v>2.8750612633917001</v>
      </c>
      <c r="E52">
        <f t="shared" si="9"/>
        <v>-0.68193666503723849</v>
      </c>
    </row>
    <row r="53" spans="2:5" x14ac:dyDescent="0.3">
      <c r="B53">
        <v>1000</v>
      </c>
      <c r="C53">
        <v>0.13</v>
      </c>
      <c r="D53">
        <f t="shared" si="5"/>
        <v>3</v>
      </c>
      <c r="E53">
        <f t="shared" si="9"/>
        <v>-0.88605664769316317</v>
      </c>
    </row>
    <row r="54" spans="2:5" x14ac:dyDescent="0.3">
      <c r="B54">
        <v>2000</v>
      </c>
      <c r="C54">
        <v>1.2999999999999999E-2</v>
      </c>
      <c r="D54">
        <f t="shared" si="5"/>
        <v>3.3010299956639813</v>
      </c>
      <c r="E54">
        <f t="shared" si="9"/>
        <v>-1.8860566476931633</v>
      </c>
    </row>
  </sheetData>
  <sortState ref="B47:C54">
    <sortCondition ref="B47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Archiki Prasad</dc:creator>
  <cp:lastModifiedBy>Archiki Prasad</cp:lastModifiedBy>
  <dcterms:created xsi:type="dcterms:W3CDTF">2018-03-07T13:17:41Z</dcterms:created>
  <dcterms:modified xsi:type="dcterms:W3CDTF">2018-03-12T07:59:19Z</dcterms:modified>
</cp:coreProperties>
</file>