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20" tabRatio="779"/>
  </bookViews>
  <sheets>
    <sheet name="LAT 1" sheetId="7" r:id="rId1"/>
    <sheet name="LAT 2" sheetId="4" r:id="rId2"/>
    <sheet name="LAT 3" sheetId="9" r:id="rId3"/>
    <sheet name="TAMB 1" sheetId="11" r:id="rId4"/>
    <sheet name="TAMB 2" sheetId="12" r:id="rId5"/>
    <sheet name="TAMB 3" sheetId="13" r:id="rId6"/>
    <sheet name="TAMB 4" sheetId="14" r:id="rId7"/>
    <sheet name="TAMB 5" sheetId="15" r:id="rId8"/>
    <sheet name="TAMB 6" sheetId="16" r:id="rId9"/>
    <sheet name="TAMB 7" sheetId="17" r:id="rId10"/>
    <sheet name="TAMB 8" sheetId="18" r:id="rId11"/>
  </sheets>
  <calcPr calcId="162913"/>
</workbook>
</file>

<file path=xl/calcChain.xml><?xml version="1.0" encoding="utf-8"?>
<calcChain xmlns="http://schemas.openxmlformats.org/spreadsheetml/2006/main">
  <c r="K8" i="7" l="1"/>
  <c r="K9" i="7"/>
  <c r="K10" i="7"/>
  <c r="K11" i="7"/>
  <c r="K12" i="7"/>
  <c r="K13" i="7"/>
  <c r="K14" i="7"/>
  <c r="K15" i="7"/>
  <c r="K16" i="7"/>
  <c r="K7" i="7"/>
  <c r="H8" i="4"/>
  <c r="H9" i="4"/>
  <c r="H10" i="4"/>
  <c r="H11" i="4"/>
  <c r="H12" i="4"/>
  <c r="H13" i="4"/>
  <c r="H14" i="4"/>
  <c r="H15" i="4"/>
  <c r="H16" i="4"/>
  <c r="H7" i="4"/>
  <c r="G8" i="4"/>
  <c r="G9" i="4"/>
  <c r="G10" i="4"/>
  <c r="G11" i="4"/>
  <c r="G12" i="4"/>
  <c r="G13" i="4"/>
  <c r="G14" i="4"/>
  <c r="G15" i="4"/>
  <c r="G16" i="4"/>
  <c r="G7" i="4"/>
  <c r="J8" i="7"/>
  <c r="J9" i="7"/>
  <c r="J10" i="7"/>
  <c r="J11" i="7"/>
  <c r="J12" i="7"/>
  <c r="J13" i="7"/>
  <c r="J14" i="7"/>
  <c r="J15" i="7"/>
  <c r="J16" i="7"/>
  <c r="J7" i="7"/>
  <c r="I8" i="7"/>
  <c r="I9" i="7"/>
  <c r="I10" i="7"/>
  <c r="I11" i="7"/>
  <c r="I12" i="7"/>
  <c r="I13" i="7"/>
  <c r="I14" i="7"/>
  <c r="I15" i="7"/>
  <c r="I16" i="7"/>
  <c r="I7" i="7"/>
  <c r="H8" i="7"/>
  <c r="H9" i="7"/>
  <c r="H10" i="7"/>
  <c r="H11" i="7"/>
  <c r="H12" i="7"/>
  <c r="H13" i="7"/>
  <c r="H14" i="7"/>
  <c r="H15" i="7"/>
  <c r="H16" i="7"/>
  <c r="H7" i="7"/>
  <c r="G8" i="7"/>
  <c r="G9" i="7"/>
  <c r="G10" i="7"/>
  <c r="G11" i="7"/>
  <c r="G12" i="7"/>
  <c r="G13" i="7"/>
  <c r="G14" i="7"/>
  <c r="G15" i="7"/>
  <c r="G16" i="7"/>
  <c r="G7" i="7"/>
  <c r="F8" i="7"/>
  <c r="F9" i="7"/>
  <c r="F10" i="7"/>
  <c r="F11" i="7"/>
  <c r="F12" i="7"/>
  <c r="F13" i="7"/>
  <c r="F14" i="7"/>
  <c r="F15" i="7"/>
  <c r="F16" i="7"/>
  <c r="F7" i="7"/>
  <c r="D7" i="7"/>
  <c r="D8" i="7"/>
  <c r="D9" i="7"/>
  <c r="D10" i="7"/>
  <c r="D11" i="7"/>
  <c r="D12" i="7"/>
  <c r="D13" i="7"/>
  <c r="D14" i="7"/>
  <c r="D15" i="7"/>
  <c r="D16" i="7"/>
  <c r="E6" i="13" l="1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B29" i="16" l="1"/>
  <c r="B30" i="16" s="1"/>
  <c r="B31" i="16" s="1"/>
  <c r="B32" i="16" s="1"/>
  <c r="B33" i="16" s="1"/>
  <c r="B34" i="16" s="1"/>
  <c r="B35" i="16" s="1"/>
  <c r="B36" i="16" s="1"/>
  <c r="B37" i="16" s="1"/>
  <c r="B18" i="16"/>
  <c r="B19" i="16" s="1"/>
  <c r="B20" i="16" s="1"/>
  <c r="B21" i="16" s="1"/>
  <c r="B6" i="16"/>
  <c r="B7" i="16" s="1"/>
  <c r="B8" i="16" s="1"/>
  <c r="B9" i="16" s="1"/>
  <c r="B10" i="16" s="1"/>
  <c r="B11" i="16" s="1"/>
  <c r="B12" i="16" s="1"/>
  <c r="B13" i="16" s="1"/>
  <c r="B14" i="16" s="1"/>
  <c r="B39" i="14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8" i="14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</calcChain>
</file>

<file path=xl/sharedStrings.xml><?xml version="1.0" encoding="utf-8"?>
<sst xmlns="http://schemas.openxmlformats.org/spreadsheetml/2006/main" count="1315" uniqueCount="554">
  <si>
    <t>NAMA</t>
  </si>
  <si>
    <t>AMINI</t>
  </si>
  <si>
    <t>AKBAR</t>
  </si>
  <si>
    <t>ABDURRAHMAN</t>
  </si>
  <si>
    <t>MEGAWATI</t>
  </si>
  <si>
    <t>BAMBANG</t>
  </si>
  <si>
    <t>BAHARUDIN</t>
  </si>
  <si>
    <t>MATORI</t>
  </si>
  <si>
    <t>MAHFUD</t>
  </si>
  <si>
    <t>YUSRIL</t>
  </si>
  <si>
    <t>KODE</t>
  </si>
  <si>
    <t>BARANG</t>
  </si>
  <si>
    <t>HARGA</t>
  </si>
  <si>
    <t>KETERANGAN</t>
  </si>
  <si>
    <t>NAMA KARYAWAN</t>
  </si>
  <si>
    <t>STATUS</t>
  </si>
  <si>
    <t>JUMLAH ANAK</t>
  </si>
  <si>
    <t>JABATAN STRUKTURAL</t>
  </si>
  <si>
    <t>TRANSPORT</t>
  </si>
  <si>
    <t>I</t>
  </si>
  <si>
    <t>NIKAH</t>
  </si>
  <si>
    <t>IV</t>
  </si>
  <si>
    <t>III</t>
  </si>
  <si>
    <t>II</t>
  </si>
  <si>
    <t>BELUM</t>
  </si>
  <si>
    <t>TOTAL GOL. I</t>
  </si>
  <si>
    <t>TABEL 2</t>
  </si>
  <si>
    <t>TABEL 1</t>
  </si>
  <si>
    <t>JABATAN</t>
  </si>
  <si>
    <t>GOLONGAN</t>
  </si>
  <si>
    <t>TABEL 3</t>
  </si>
  <si>
    <t>A</t>
  </si>
  <si>
    <t>TOTAL</t>
  </si>
  <si>
    <t>TUNJANGAN</t>
  </si>
  <si>
    <t>JUMLAH</t>
  </si>
  <si>
    <t>LAPORAN PENJUALAN KOMPONEN KOMPUTER</t>
  </si>
  <si>
    <t>TANGGAL</t>
  </si>
  <si>
    <t xml:space="preserve">JUMLAH </t>
  </si>
  <si>
    <t xml:space="preserve">HARGA </t>
  </si>
  <si>
    <t>POTONGAN</t>
  </si>
  <si>
    <t>PEMBAYARAN</t>
  </si>
  <si>
    <t>SATUAN</t>
  </si>
  <si>
    <t>PENJUALAN</t>
  </si>
  <si>
    <t>Kontrol Nilai</t>
  </si>
  <si>
    <t>B</t>
  </si>
  <si>
    <t>C</t>
  </si>
  <si>
    <t>D</t>
  </si>
  <si>
    <t>BONUS</t>
  </si>
  <si>
    <t>VCD</t>
  </si>
  <si>
    <t>Speaker Active</t>
  </si>
  <si>
    <t>VOUCHER</t>
  </si>
  <si>
    <t>PROGRAM STUDI</t>
  </si>
  <si>
    <t>KODE KELAS</t>
  </si>
  <si>
    <t>KELAS</t>
  </si>
  <si>
    <t>RUANG KELAS</t>
  </si>
  <si>
    <t xml:space="preserve">BONUS </t>
  </si>
  <si>
    <t>KHUSUS</t>
  </si>
  <si>
    <t>Petunjuk :</t>
  </si>
  <si>
    <t>SUROSO</t>
  </si>
  <si>
    <t>NO.</t>
  </si>
  <si>
    <t>Monitor</t>
  </si>
  <si>
    <t>Harga Total</t>
  </si>
  <si>
    <t>REKAPAN GAJI</t>
  </si>
  <si>
    <t>N0.</t>
  </si>
  <si>
    <t>POKOK</t>
  </si>
  <si>
    <t>Total Penjualan Hardisk</t>
  </si>
  <si>
    <t>Total Penjualan Monitor</t>
  </si>
  <si>
    <t>Total Penjualan Keyboard</t>
  </si>
  <si>
    <t>Nama Barang</t>
  </si>
  <si>
    <t>Harga Satuan</t>
  </si>
  <si>
    <t>= Jumlah Barang x Harga Satuan</t>
  </si>
  <si>
    <t>Potongan Penjualan</t>
  </si>
  <si>
    <t>= Harga Total x Diskon</t>
  </si>
  <si>
    <t>DISKON</t>
  </si>
  <si>
    <t>Pembayaran Total</t>
  </si>
  <si>
    <t>= Harga Total - Potongan Penjualan</t>
  </si>
  <si>
    <t>Bonus Khusus</t>
  </si>
  <si>
    <t>= isikan berdasarkan tabel 1</t>
  </si>
  <si>
    <t>Keyboard</t>
  </si>
  <si>
    <t>Hardisk</t>
  </si>
  <si>
    <t>Cover Komputer</t>
  </si>
  <si>
    <t>Voucher</t>
  </si>
  <si>
    <t>= jika total penjualan masing-masing barang sama dengan total, maka benar. Jika tidak sama, maka kontrol nilai salah</t>
  </si>
  <si>
    <t>GAJI</t>
  </si>
  <si>
    <t>ISTRI</t>
  </si>
  <si>
    <t>ANAK</t>
  </si>
  <si>
    <t>STRUKTURAL</t>
  </si>
  <si>
    <t>TOTAL GOL. II</t>
  </si>
  <si>
    <t>TOTAL GOL. III</t>
  </si>
  <si>
    <t>TOTAL GOL. IV</t>
  </si>
  <si>
    <t>Direksi</t>
  </si>
  <si>
    <t>Kabag</t>
  </si>
  <si>
    <t>Kasubag</t>
  </si>
  <si>
    <t>Staf</t>
  </si>
  <si>
    <t>Mobil</t>
  </si>
  <si>
    <t>Motor</t>
  </si>
  <si>
    <t>Bus Pabrik</t>
  </si>
  <si>
    <t>Mikrolet</t>
  </si>
  <si>
    <t>Jabatan Struktural</t>
  </si>
  <si>
    <t>=  jika Golongan I = Staf; Golongan II = Kasubag; Golongan III = Kabag; Golongan IV = Direksi</t>
  </si>
  <si>
    <t>Gaji Pokok</t>
  </si>
  <si>
    <t>= isikan sesuai dengan tabel 1</t>
  </si>
  <si>
    <t>Tunjangan Istri</t>
  </si>
  <si>
    <t>= isikan sesuai dengan tabel 1 (hanya diberikan kepada pegawai yang telah menikah)</t>
  </si>
  <si>
    <t>Tunjangan Anak</t>
  </si>
  <si>
    <t>Tunjangan Struktural</t>
  </si>
  <si>
    <t>= isikan sesuai dengan tabel 2</t>
  </si>
  <si>
    <t>Tunjangan Transport</t>
  </si>
  <si>
    <t>= isikan sesuai dengan tabel 3</t>
  </si>
  <si>
    <t xml:space="preserve">    jika anak &lt;= 3, maka jumlah anak dikalikan tunjangan anak</t>
  </si>
  <si>
    <t xml:space="preserve">    jika anak &gt; 3, maka tunjangan anak dikalikan 4</t>
  </si>
  <si>
    <t>Total Gaji</t>
  </si>
  <si>
    <t>= jumlah dari Gaji Pokok, Tunjangan Istri, Tunjangan Anak, dan Tunjangan Struktural</t>
  </si>
  <si>
    <t xml:space="preserve">DATA MAHASISWA </t>
  </si>
  <si>
    <t>JUMLAH MAHASISWA</t>
  </si>
  <si>
    <t>(TEXT)</t>
  </si>
  <si>
    <t>(NUMBER)</t>
  </si>
  <si>
    <t>RUANG</t>
  </si>
  <si>
    <t>LENGKAP</t>
  </si>
  <si>
    <t>PROGRAM</t>
  </si>
  <si>
    <t>STUDI</t>
  </si>
  <si>
    <t xml:space="preserve">TANGGAL </t>
  </si>
  <si>
    <t>Program Studi</t>
  </si>
  <si>
    <t>Jumlah Mahasiswa (Text)</t>
  </si>
  <si>
    <t>= Kode Kelas digit 5-6</t>
  </si>
  <si>
    <t>Kelas</t>
  </si>
  <si>
    <t>Kelas Lengkap</t>
  </si>
  <si>
    <t>= Gabungan antara Program Studi dengan Kelas</t>
  </si>
  <si>
    <t>Ruang Kelas</t>
  </si>
  <si>
    <t>= isikan sesuai dengan tabel 1 (Kode Kelas digit 1-3)</t>
  </si>
  <si>
    <t>Ruang 1</t>
  </si>
  <si>
    <t>Ruang 2</t>
  </si>
  <si>
    <t>Ruang 3</t>
  </si>
  <si>
    <t>Ruang 4</t>
  </si>
  <si>
    <t>INDUK</t>
  </si>
  <si>
    <t>NOMOR</t>
  </si>
  <si>
    <t>= Kode Kelas digit 12</t>
  </si>
  <si>
    <t>= isikan sesuai dengan tabel (Kode Kelas digit 8-10)</t>
  </si>
  <si>
    <t>Nomor Induk</t>
  </si>
  <si>
    <t xml:space="preserve">KODE </t>
  </si>
  <si>
    <t>= Gabungan antara Kode Program Studi dengan Kode Ruang Kelas</t>
  </si>
  <si>
    <t>DAFTAR PASIEN</t>
  </si>
  <si>
    <t>NAMA PASIEN</t>
  </si>
  <si>
    <t>PENANGANAN</t>
  </si>
  <si>
    <t xml:space="preserve">LAMA </t>
  </si>
  <si>
    <t>BIAYA</t>
  </si>
  <si>
    <t>MASUK</t>
  </si>
  <si>
    <t>KELUAR</t>
  </si>
  <si>
    <t>INAP</t>
  </si>
  <si>
    <t>LAYANAN</t>
  </si>
  <si>
    <t>PERSALINAN</t>
  </si>
  <si>
    <t>BAYAR</t>
  </si>
  <si>
    <t>Bidan</t>
  </si>
  <si>
    <t>Dokter</t>
  </si>
  <si>
    <t>Total Bayar</t>
  </si>
  <si>
    <t>Total Bayar Tertinggi</t>
  </si>
  <si>
    <t>Jumlah Kelas A</t>
  </si>
  <si>
    <t>Jumlah Kelas B</t>
  </si>
  <si>
    <t>Jumlah Kelas C</t>
  </si>
  <si>
    <t>Informasi biaya :</t>
  </si>
  <si>
    <t>Biaya Per Hari</t>
  </si>
  <si>
    <t>Lama inap</t>
  </si>
  <si>
    <t>= tanggal keluar dikurangi tanggal masuk</t>
  </si>
  <si>
    <t>Inap</t>
  </si>
  <si>
    <t>Layanan</t>
  </si>
  <si>
    <t xml:space="preserve">Biaya inap </t>
  </si>
  <si>
    <t>= biaya inap per hari berdasarkan kelas dikali lama inap</t>
  </si>
  <si>
    <t>Biaya layanan</t>
  </si>
  <si>
    <t>= biaya layanan per hari berdasarkan kelas dikali lama inap</t>
  </si>
  <si>
    <t>Biaya persalinan</t>
  </si>
  <si>
    <t>= biaya penanganan oleh dokter 1.000.000</t>
  </si>
  <si>
    <t>= biaya penanganan oleh bidan 750.000</t>
  </si>
  <si>
    <t>Total bayar</t>
  </si>
  <si>
    <t>= merupakan jumlah dari biaya inap, layanan, dan persalinan</t>
  </si>
  <si>
    <t>KUNCI JAWABAN</t>
  </si>
  <si>
    <t>DAFTAR NILAI SISWA</t>
  </si>
  <si>
    <t>NAMA SISWA</t>
  </si>
  <si>
    <t>TGL. DAFTAR</t>
  </si>
  <si>
    <t>NILAI 1</t>
  </si>
  <si>
    <t>NILAI 2</t>
  </si>
  <si>
    <t>NILAI 3</t>
  </si>
  <si>
    <t>RATA-RATA</t>
  </si>
  <si>
    <t>PREDIKAT</t>
  </si>
  <si>
    <t>YP</t>
  </si>
  <si>
    <t>OF</t>
  </si>
  <si>
    <t>SP</t>
  </si>
  <si>
    <t>Microsoft Office</t>
  </si>
  <si>
    <t>-</t>
  </si>
  <si>
    <t>= sesuai dengan data tabel</t>
  </si>
  <si>
    <t>Senior Programmer</t>
  </si>
  <si>
    <t>Rata-rata</t>
  </si>
  <si>
    <t>= rata-rata dari nilai 1, 2, dan 3</t>
  </si>
  <si>
    <t>Yunior Programmer</t>
  </si>
  <si>
    <t>Sangat Memuaskan</t>
  </si>
  <si>
    <t>Memuaskan</t>
  </si>
  <si>
    <t>Cukup Memuaskan</t>
  </si>
  <si>
    <t>Keterangan</t>
  </si>
  <si>
    <t>Kurang Memuaskan</t>
  </si>
  <si>
    <t>DAFTAR HARGA BUKU</t>
  </si>
  <si>
    <t>PENERBIT</t>
  </si>
  <si>
    <t xml:space="preserve">TAHUN </t>
  </si>
  <si>
    <t>JENIS BUKU</t>
  </si>
  <si>
    <t>HARGA ASAL</t>
  </si>
  <si>
    <t>HARGA BARU</t>
  </si>
  <si>
    <t>AL</t>
  </si>
  <si>
    <t>Airlangga</t>
  </si>
  <si>
    <t>01</t>
  </si>
  <si>
    <t>POLITIK</t>
  </si>
  <si>
    <t>AO</t>
  </si>
  <si>
    <t>Andi Offset</t>
  </si>
  <si>
    <t>02</t>
  </si>
  <si>
    <t>EKONOMI</t>
  </si>
  <si>
    <t>BA</t>
  </si>
  <si>
    <t>Binarupa Aksara</t>
  </si>
  <si>
    <t>03</t>
  </si>
  <si>
    <t>SOSIAL</t>
  </si>
  <si>
    <t>BP</t>
  </si>
  <si>
    <t>Balai Pustaka</t>
  </si>
  <si>
    <t>04</t>
  </si>
  <si>
    <t>BUDAYA</t>
  </si>
  <si>
    <t>EL</t>
  </si>
  <si>
    <t>Elexmedia</t>
  </si>
  <si>
    <t>E</t>
  </si>
  <si>
    <t>05</t>
  </si>
  <si>
    <t>HUKUM</t>
  </si>
  <si>
    <t>GA</t>
  </si>
  <si>
    <t>Gunung Agung</t>
  </si>
  <si>
    <t>F</t>
  </si>
  <si>
    <t>06</t>
  </si>
  <si>
    <t>AGAMA</t>
  </si>
  <si>
    <t>GM</t>
  </si>
  <si>
    <t>Griya Media</t>
  </si>
  <si>
    <t>G</t>
  </si>
  <si>
    <t>07</t>
  </si>
  <si>
    <t>MUSIK</t>
  </si>
  <si>
    <t>GR</t>
  </si>
  <si>
    <t>Gramedia</t>
  </si>
  <si>
    <t>H</t>
  </si>
  <si>
    <t>08</t>
  </si>
  <si>
    <t>OLAH RAGA</t>
  </si>
  <si>
    <t>MI</t>
  </si>
  <si>
    <t>Mizan</t>
  </si>
  <si>
    <t>09</t>
  </si>
  <si>
    <t>SEJARAH</t>
  </si>
  <si>
    <t>Salemba Empat</t>
  </si>
  <si>
    <t>J</t>
  </si>
  <si>
    <t>10</t>
  </si>
  <si>
    <t>TEKNIK</t>
  </si>
  <si>
    <t>11</t>
  </si>
  <si>
    <t>BAHASA</t>
  </si>
  <si>
    <t>Digit 1,2 merupakan kode "PENERBIT"</t>
  </si>
  <si>
    <t>Digit 3,4 merupakan kode "JENIS BUKU"</t>
  </si>
  <si>
    <t>Digit 5-8 merupakan kode "TAHUN"</t>
  </si>
  <si>
    <t>Digit 9 merupakan kode "HARGA"</t>
  </si>
  <si>
    <t xml:space="preserve">Harga asal </t>
  </si>
  <si>
    <t>Diskon diberikan untuk pembelian buku :</t>
  </si>
  <si>
    <t>Airlangga = 10%</t>
  </si>
  <si>
    <t>Gunung Agung = 15%</t>
  </si>
  <si>
    <t>Balai Pustaka = 20%</t>
  </si>
  <si>
    <t>Harga baru</t>
  </si>
  <si>
    <t>= harga asal dikurangi diskon</t>
  </si>
  <si>
    <t>Politik</t>
  </si>
  <si>
    <t>Hukum</t>
  </si>
  <si>
    <t>Sosial</t>
  </si>
  <si>
    <t>Sejarah</t>
  </si>
  <si>
    <t>Olah Raga</t>
  </si>
  <si>
    <t>Budaya</t>
  </si>
  <si>
    <t>Agama</t>
  </si>
  <si>
    <t>Ekonomi</t>
  </si>
  <si>
    <t>KREDIT SEPEDA MOTOR</t>
  </si>
  <si>
    <t>TENOR</t>
  </si>
  <si>
    <t xml:space="preserve">MEREK </t>
  </si>
  <si>
    <t>KREDIT (ANGSURAN PER BULAN)</t>
  </si>
  <si>
    <t>NASABAH</t>
  </si>
  <si>
    <t>(BULAN)</t>
  </si>
  <si>
    <t>SEPEDA MOTOR</t>
  </si>
  <si>
    <t>ANG. POKOK</t>
  </si>
  <si>
    <t>ANG. BUNGA</t>
  </si>
  <si>
    <t>ANG. TOTAL</t>
  </si>
  <si>
    <t>SM1001</t>
  </si>
  <si>
    <t>HSF</t>
  </si>
  <si>
    <t>SM1002</t>
  </si>
  <si>
    <t>SSH</t>
  </si>
  <si>
    <t>SM1003</t>
  </si>
  <si>
    <t>YJZ</t>
  </si>
  <si>
    <t>SM1004</t>
  </si>
  <si>
    <t>YNO</t>
  </si>
  <si>
    <t>SM1005</t>
  </si>
  <si>
    <t>SM1006</t>
  </si>
  <si>
    <t>HKX</t>
  </si>
  <si>
    <t>SM1007</t>
  </si>
  <si>
    <t>SST</t>
  </si>
  <si>
    <t>SM1008</t>
  </si>
  <si>
    <t>HBT</t>
  </si>
  <si>
    <t>SM1009</t>
  </si>
  <si>
    <t>YMI</t>
  </si>
  <si>
    <t>SM1010</t>
  </si>
  <si>
    <t>SSM</t>
  </si>
  <si>
    <t>SM1011</t>
  </si>
  <si>
    <t>SM1012</t>
  </si>
  <si>
    <t xml:space="preserve"> MEREK </t>
  </si>
  <si>
    <t>ANGSURAN BULANAN</t>
  </si>
  <si>
    <t>Bunga Per Tahun</t>
  </si>
  <si>
    <t>Beat</t>
  </si>
  <si>
    <t>Supra Fit</t>
  </si>
  <si>
    <t>SSG</t>
  </si>
  <si>
    <t>Shogun</t>
  </si>
  <si>
    <t>Merk sepeda motor</t>
  </si>
  <si>
    <t>Smash</t>
  </si>
  <si>
    <t>Harga</t>
  </si>
  <si>
    <t>Satria</t>
  </si>
  <si>
    <t>Angsuran pokok</t>
  </si>
  <si>
    <t>= harga dibagi tenor (jangka waktu)</t>
  </si>
  <si>
    <t>Jupiter Z</t>
  </si>
  <si>
    <t>Angsuran bunga</t>
  </si>
  <si>
    <t>= bunga per bulan dikali harga</t>
  </si>
  <si>
    <t>Mio</t>
  </si>
  <si>
    <t>Angsuran total</t>
  </si>
  <si>
    <t>= angsuran pokok ditambah angsuran bunga</t>
  </si>
  <si>
    <t>Nouvo</t>
  </si>
  <si>
    <t>LAPORAN PENJUALAN TIKET BUS</t>
  </si>
  <si>
    <t>NAMA BUS</t>
  </si>
  <si>
    <t>JURUSAN</t>
  </si>
  <si>
    <t>TARIF</t>
  </si>
  <si>
    <t>DASAR</t>
  </si>
  <si>
    <t>TAMBAHAN</t>
  </si>
  <si>
    <t>TIKET</t>
  </si>
  <si>
    <t>KU-SE01</t>
  </si>
  <si>
    <t>KU-SE03</t>
  </si>
  <si>
    <t>SN-BS02</t>
  </si>
  <si>
    <t>GO-EK02</t>
  </si>
  <si>
    <t>SH-SE01</t>
  </si>
  <si>
    <t>SJ-EX03</t>
  </si>
  <si>
    <t>SN-EX02</t>
  </si>
  <si>
    <t>GO-EK01</t>
  </si>
  <si>
    <t>SH-SE03</t>
  </si>
  <si>
    <t>GO</t>
  </si>
  <si>
    <t>Goodwil</t>
  </si>
  <si>
    <t>Jakarta-Cirebon</t>
  </si>
  <si>
    <t>BS</t>
  </si>
  <si>
    <t>Bisnis</t>
  </si>
  <si>
    <t>KU</t>
  </si>
  <si>
    <t>Kurnia Jaya</t>
  </si>
  <si>
    <t>Jakarta-Denpasar</t>
  </si>
  <si>
    <t>EK</t>
  </si>
  <si>
    <t>SH</t>
  </si>
  <si>
    <t>Sahabat</t>
  </si>
  <si>
    <t>Jakarta-Kuningan</t>
  </si>
  <si>
    <t>EX</t>
  </si>
  <si>
    <t>Eksekutif</t>
  </si>
  <si>
    <t>SJ</t>
  </si>
  <si>
    <t>Sami Jaya</t>
  </si>
  <si>
    <t>Jakarta-Surabaya</t>
  </si>
  <si>
    <t>SE</t>
  </si>
  <si>
    <t>Super Eksekutif</t>
  </si>
  <si>
    <t>SN</t>
  </si>
  <si>
    <t>Setia Negara</t>
  </si>
  <si>
    <t>Jakarta-Semarang</t>
  </si>
  <si>
    <t>Nama bus</t>
  </si>
  <si>
    <t>Jurusan</t>
  </si>
  <si>
    <t>Tarif dasar</t>
  </si>
  <si>
    <t xml:space="preserve">Tarif tambahan </t>
  </si>
  <si>
    <t>= prosentase tarif tambahan dikali tarif dasar</t>
  </si>
  <si>
    <t>Harga tiket</t>
  </si>
  <si>
    <t>= tarif dasar ditambah tarif tambahan</t>
  </si>
  <si>
    <t>NAMA PELANGGAN</t>
  </si>
  <si>
    <t>TANGGAL BELI</t>
  </si>
  <si>
    <t>NAMA BARANG</t>
  </si>
  <si>
    <t>HARGA SATUAN</t>
  </si>
  <si>
    <t>HARGA BARANG</t>
  </si>
  <si>
    <t>HARGA BAYAR</t>
  </si>
  <si>
    <t>TELEVISI</t>
  </si>
  <si>
    <t>Nama barang</t>
  </si>
  <si>
    <t>MESIN CUCI</t>
  </si>
  <si>
    <t>Harga satuan</t>
  </si>
  <si>
    <t>DVD PLAYER</t>
  </si>
  <si>
    <t>Harga barang</t>
  </si>
  <si>
    <t>= harga satuan dikali jumlah pembelian</t>
  </si>
  <si>
    <t>VCD PLAYER</t>
  </si>
  <si>
    <t>Diskon</t>
  </si>
  <si>
    <t>= diskon 15% diberikan jika pembelian dilakukan pada tanggal 7 ke atas atau pembelian televisi</t>
  </si>
  <si>
    <t>LEMARI ES</t>
  </si>
  <si>
    <t xml:space="preserve">LIMIT </t>
  </si>
  <si>
    <t>MASA</t>
  </si>
  <si>
    <t>SEWA</t>
  </si>
  <si>
    <t>KEMBALI</t>
  </si>
  <si>
    <t>DENDA</t>
  </si>
  <si>
    <t>CF123</t>
  </si>
  <si>
    <t>DF123</t>
  </si>
  <si>
    <t>CP345</t>
  </si>
  <si>
    <t>DP400</t>
  </si>
  <si>
    <t>CF122</t>
  </si>
  <si>
    <t>CF230</t>
  </si>
  <si>
    <t>DP330</t>
  </si>
  <si>
    <t>DF222</t>
  </si>
  <si>
    <t>DF300</t>
  </si>
  <si>
    <t>CP125</t>
  </si>
  <si>
    <t>JENIS</t>
  </si>
  <si>
    <t xml:space="preserve">Limit sewa </t>
  </si>
  <si>
    <t xml:space="preserve">= limit 3 hari untuk peminjaman 4 buah keatas CD/DVD </t>
  </si>
  <si>
    <t>CF</t>
  </si>
  <si>
    <t>CD FILM</t>
  </si>
  <si>
    <t xml:space="preserve">= limit 2 hari untuk peminjaman 3 buah CD/DVD </t>
  </si>
  <si>
    <t>CP</t>
  </si>
  <si>
    <t>CD PROGRAM</t>
  </si>
  <si>
    <t xml:space="preserve">= limit 1 hari untuk peminjaman 2 buah kebawah CD/DVD </t>
  </si>
  <si>
    <t>DF</t>
  </si>
  <si>
    <t>DVD FILM</t>
  </si>
  <si>
    <t>Masa sewa</t>
  </si>
  <si>
    <t>= tanggal kembali dikurangi tanggal sewa</t>
  </si>
  <si>
    <t>DP</t>
  </si>
  <si>
    <t>DVD PROGRAM</t>
  </si>
  <si>
    <t>Status denda</t>
  </si>
  <si>
    <t>= jika masa sewa melebihi limit sewa maka dikenakan denda</t>
  </si>
  <si>
    <t>= jika masa sewa tidak melebihi limit sewa maka tidak dikenakan denda</t>
  </si>
  <si>
    <t>Biaya sewa</t>
  </si>
  <si>
    <t>Biaya denda</t>
  </si>
  <si>
    <t>Biaya total</t>
  </si>
  <si>
    <t>= biaya sewa ditambah biaya denda</t>
  </si>
  <si>
    <t>TIDAK</t>
  </si>
  <si>
    <t>LAPORAN PENDAFTARAN SISWA</t>
  </si>
  <si>
    <t>NO.INDUK</t>
  </si>
  <si>
    <t>NAMA PESERTA</t>
  </si>
  <si>
    <t>NAMA KELAS</t>
  </si>
  <si>
    <t>PEKERJAAN</t>
  </si>
  <si>
    <t>HARI</t>
  </si>
  <si>
    <t>JML. BIAYA</t>
  </si>
  <si>
    <t>KURSUS</t>
  </si>
  <si>
    <t>MO-1007-2</t>
  </si>
  <si>
    <t>CI-1016-1</t>
  </si>
  <si>
    <t>YP-1005-4</t>
  </si>
  <si>
    <t>SP-1013-2</t>
  </si>
  <si>
    <t>MO-1018-2</t>
  </si>
  <si>
    <t>MO-1003-4</t>
  </si>
  <si>
    <t>CI-1010-1</t>
  </si>
  <si>
    <t>MO-1012-3</t>
  </si>
  <si>
    <t>GD-1008-3</t>
  </si>
  <si>
    <t>GD-1014-2</t>
  </si>
  <si>
    <t>GD-1017-4</t>
  </si>
  <si>
    <t>MO-1009-2</t>
  </si>
  <si>
    <t>SP-1015-1</t>
  </si>
  <si>
    <t>SP-1004-3</t>
  </si>
  <si>
    <t>CI-1019-4</t>
  </si>
  <si>
    <t>T O T A L</t>
  </si>
  <si>
    <t>JADWAL</t>
  </si>
  <si>
    <t>Pelajar</t>
  </si>
  <si>
    <t>Wiraswasta</t>
  </si>
  <si>
    <t>Swasta</t>
  </si>
  <si>
    <t>PNS</t>
  </si>
  <si>
    <t>CI</t>
  </si>
  <si>
    <t>Computer Introduction</t>
  </si>
  <si>
    <t>Senin-Selasa</t>
  </si>
  <si>
    <t>GD</t>
  </si>
  <si>
    <t>Graphic Design</t>
  </si>
  <si>
    <t>Senin-Rabu</t>
  </si>
  <si>
    <t>MO</t>
  </si>
  <si>
    <t>Senin-Kamis</t>
  </si>
  <si>
    <t>Senior Programming</t>
  </si>
  <si>
    <t>Senin-Jumat</t>
  </si>
  <si>
    <t>Yunior Programming</t>
  </si>
  <si>
    <t>Senin-Sabtu</t>
  </si>
  <si>
    <t>Nama kelas</t>
  </si>
  <si>
    <t>Status</t>
  </si>
  <si>
    <t>Pekerjaan</t>
  </si>
  <si>
    <t>Hari kursus</t>
  </si>
  <si>
    <t>Biaya</t>
  </si>
  <si>
    <t xml:space="preserve">Diskon </t>
  </si>
  <si>
    <t>= diskon 15% diberlakukan untuk siswa yang mengambil program Microsoft Office atau siswa yang berstatus pelajar</t>
  </si>
  <si>
    <t>Jumlah biaya</t>
  </si>
  <si>
    <t>= biaya ditambah diskon</t>
  </si>
  <si>
    <t>= jika transaksi penjualan dilakukan sebelum tanggal 10, maka mendapatkan bonus sesuai tabel 3</t>
  </si>
  <si>
    <t>= jika transaksi penjualan dilakukan tanggal 10 ke atas, maka mendapatkan bonus CD blank</t>
  </si>
  <si>
    <t>= jika penjualan kurang dari atau sama dengan Rp 500.000, maka dapat voucher 1 lembar</t>
  </si>
  <si>
    <t>= jika penjualan diatas Rp 500.000 sampai dengan Rp 1.000.000, maka dapat 2 lembar</t>
  </si>
  <si>
    <t>= jika penjualan diatas Rp 1.000.000 sampai dengan Rp 1.500.000, maka dapat 3 lembar</t>
  </si>
  <si>
    <t>= jika penjualan diatas Rp 1.500.000, maka dapat 4 lembar</t>
  </si>
  <si>
    <t xml:space="preserve">Predikat, dengan ketentuan </t>
  </si>
  <si>
    <t>= nilai 80-100 adalah A</t>
  </si>
  <si>
    <t>= nilai 60-79 adalah B</t>
  </si>
  <si>
    <t>= nilai 40-59 adalah C</t>
  </si>
  <si>
    <t>= nilai 0-39 adalah D</t>
  </si>
  <si>
    <t>Kode terdiri dari 9 digit, dengan ketentuan :</t>
  </si>
  <si>
    <t>AL012016B</t>
  </si>
  <si>
    <t>EL052017C</t>
  </si>
  <si>
    <t>BA032017D</t>
  </si>
  <si>
    <t>BP092015G</t>
  </si>
  <si>
    <t>EL052015C</t>
  </si>
  <si>
    <t>GM082017H</t>
  </si>
  <si>
    <t>AL012014B</t>
  </si>
  <si>
    <t>GA042016F</t>
  </si>
  <si>
    <t>AL012016J</t>
  </si>
  <si>
    <t>SE062015B</t>
  </si>
  <si>
    <t>MI052014C</t>
  </si>
  <si>
    <t>AO022014J</t>
  </si>
  <si>
    <t>EL052016I</t>
  </si>
  <si>
    <t>2016</t>
  </si>
  <si>
    <t>2017</t>
  </si>
  <si>
    <t>2015</t>
  </si>
  <si>
    <t>2014</t>
  </si>
  <si>
    <t>FAKULTAS AGAMA ISLAM</t>
  </si>
  <si>
    <t>AWS</t>
  </si>
  <si>
    <t>PAI</t>
  </si>
  <si>
    <t>EKS</t>
  </si>
  <si>
    <t>PBA</t>
  </si>
  <si>
    <t>AWS/53/101/A</t>
  </si>
  <si>
    <t>PAI/23/102/C</t>
  </si>
  <si>
    <t>AWS/40/101/B</t>
  </si>
  <si>
    <t>EKS/45/103/A</t>
  </si>
  <si>
    <t>PBA/26/104/A</t>
  </si>
  <si>
    <t>EKS/17/101/C</t>
  </si>
  <si>
    <t>EKS/43/102/B</t>
  </si>
  <si>
    <t>PAI/09/102/A</t>
  </si>
  <si>
    <t>Akhwal Syakhsiyyah</t>
  </si>
  <si>
    <t>Pendidikan Agama Islam</t>
  </si>
  <si>
    <t>Ekonomi Syariah</t>
  </si>
  <si>
    <t>Pendidikan Bahasa Arab</t>
  </si>
  <si>
    <t>Ahmad Dahlan</t>
  </si>
  <si>
    <t>Ibrahim</t>
  </si>
  <si>
    <t>Hisyam</t>
  </si>
  <si>
    <t>Mas Mansyur</t>
  </si>
  <si>
    <t>Bagoes Hadikoesoemo</t>
  </si>
  <si>
    <t>Buya Sutan Mansur</t>
  </si>
  <si>
    <t>Yunus Anis</t>
  </si>
  <si>
    <t>Ahmad Badawi</t>
  </si>
  <si>
    <t>Faqih Usman</t>
  </si>
  <si>
    <t>AR. Fachrudin</t>
  </si>
  <si>
    <t>Ahmad Azhar Basyir</t>
  </si>
  <si>
    <t>Amien Rais</t>
  </si>
  <si>
    <t>Ahmad Syafi'i Ma'arif</t>
  </si>
  <si>
    <t>Din Syamsuddin</t>
  </si>
  <si>
    <t>Haedar Nashir</t>
  </si>
  <si>
    <t>Kersa Amelia Putri</t>
  </si>
  <si>
    <t>Wahidah</t>
  </si>
  <si>
    <t>Risa Anggraini</t>
  </si>
  <si>
    <t>Ayu Lestari</t>
  </si>
  <si>
    <t>Adilatus Salimah</t>
  </si>
  <si>
    <t>Mutiara Hikmah</t>
  </si>
  <si>
    <t>Anis Dwi Jayanti</t>
  </si>
  <si>
    <t>Shilvia Fitriani</t>
  </si>
  <si>
    <t>Eni Krisnawati</t>
  </si>
  <si>
    <t>Della Nur Fadlilah</t>
  </si>
  <si>
    <t>Sofia Turrifqi</t>
  </si>
  <si>
    <t>Novi Setya Rahayu</t>
  </si>
  <si>
    <t>PER OKTOBER 2018</t>
  </si>
  <si>
    <t xml:space="preserve">KLINIK BERSALIN </t>
  </si>
  <si>
    <t xml:space="preserve">BIMBINGAN BELAJAR </t>
  </si>
  <si>
    <t xml:space="preserve">TOKO BUKU </t>
  </si>
  <si>
    <t>KLINIK BERSALIN</t>
  </si>
  <si>
    <t xml:space="preserve">PEMBIAYAAN </t>
  </si>
  <si>
    <t xml:space="preserve">AGEN TIKET </t>
  </si>
  <si>
    <t>TOKO ELEKTRONIK</t>
  </si>
  <si>
    <t xml:space="preserve">RENTAL </t>
  </si>
  <si>
    <t xml:space="preserve">LEMBAGA PENDIDIKAN KOMPUTER </t>
  </si>
  <si>
    <t xml:space="preserve">LEMBAGA PENDIDIKAN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</si>
</sst>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2" formatCode="_-&quot;Rp&quot;* #,##0_-;\-&quot;Rp&quot;* #,##0_-;_-&quot;Rp&quot;* &quot;-&quot;_-;_-@_-"/>
    <numFmt numFmtId="164" formatCode="_(&quot;Rp&quot;* #,##0_);_(&quot;Rp&quot;* \(#,##0\);_(&quot;Rp&quot;* &quot;-&quot;_);_(@_)"/>
    <numFmt numFmtId="165" formatCode="_(* #,##0_);_(* \(#,##0\);_(* &quot;-&quot;_);_(@_)"/>
    <numFmt numFmtId="166" formatCode="_(* #,##0.00_);_(* \(#,##0.00\);_(* &quot;-&quot;??_);_(@_)"/>
    <numFmt numFmtId="167" formatCode="_([$Rp-421]* #,##0_);_([$Rp-421]* \(#,##0\);_([$Rp-421]* &quot;-&quot;_);_(@_)"/>
    <numFmt numFmtId="168" formatCode="[$-409]d\-mmm\-yy;@"/>
    <numFmt numFmtId="169" formatCode="_(* #,##0_);_(* \(#,##0\);_(* &quot;-&quot;??_);_(@_)"/>
    <numFmt numFmtId="170" formatCode="_([$Rp-421]* #,##0_);_([$Rp-421]* \(#,##0\);_([$Rp-421]* &quot;-&quot;??_);_(@_)"/>
    <numFmt numFmtId="171" formatCode="0&quot; Bulan&quot;"/>
    <numFmt numFmtId="172" formatCode="[$-421]dd\ mmmm\ 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Cambria"/>
      <family val="1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6"/>
      <color rgb="FFFF0000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6"/>
      <color theme="1"/>
      <name val="Cambria"/>
      <family val="1"/>
      <scheme val="major"/>
    </font>
    <font>
      <b/>
      <sz val="12"/>
      <name val="Cambria"/>
      <family val="1"/>
      <scheme val="major"/>
    </font>
    <font>
      <b/>
      <sz val="12"/>
      <color indexed="9"/>
      <name val="Cambria"/>
      <family val="1"/>
      <scheme val="major"/>
    </font>
    <font>
      <sz val="12"/>
      <color rgb="FFFF0000"/>
      <name val="Cambria"/>
      <family val="1"/>
      <scheme val="major"/>
    </font>
    <font>
      <b/>
      <sz val="16"/>
      <name val="Cambria"/>
      <family val="1"/>
      <scheme val="major"/>
    </font>
    <font>
      <sz val="12"/>
      <color theme="0"/>
      <name val="Cambria"/>
      <family val="1"/>
      <scheme val="major"/>
    </font>
    <font>
      <b/>
      <sz val="12"/>
      <color indexed="8"/>
      <name val="Cambria"/>
      <family val="1"/>
      <scheme val="maj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ECEF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B2C0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288">
    <xf numFmtId="0" fontId="0" fillId="0" borderId="0" xfId="0"/>
    <xf numFmtId="0" fontId="5" fillId="2" borderId="0" xfId="0" applyFont="1" applyFill="1" applyAlignment="1">
      <alignment vertical="center"/>
    </xf>
    <xf numFmtId="0" fontId="5" fillId="2" borderId="0" xfId="0" applyFont="1" applyFill="1" applyBorder="1" applyAlignment="1">
      <alignment vertical="center"/>
    </xf>
    <xf numFmtId="49" fontId="5" fillId="2" borderId="0" xfId="0" applyNumberFormat="1" applyFont="1" applyFill="1" applyAlignment="1">
      <alignment vertical="center"/>
    </xf>
    <xf numFmtId="0" fontId="7" fillId="5" borderId="0" xfId="0" applyFont="1" applyFill="1"/>
    <xf numFmtId="0" fontId="5" fillId="5" borderId="0" xfId="0" applyFont="1" applyFill="1"/>
    <xf numFmtId="0" fontId="5" fillId="5" borderId="0" xfId="0" applyFont="1" applyFill="1" applyBorder="1"/>
    <xf numFmtId="49" fontId="5" fillId="5" borderId="0" xfId="0" applyNumberFormat="1" applyFont="1" applyFill="1"/>
    <xf numFmtId="0" fontId="5" fillId="6" borderId="1" xfId="0" applyFont="1" applyFill="1" applyBorder="1" applyAlignment="1">
      <alignment horizontal="center"/>
    </xf>
    <xf numFmtId="0" fontId="5" fillId="6" borderId="1" xfId="0" applyNumberFormat="1" applyFont="1" applyFill="1" applyBorder="1"/>
    <xf numFmtId="0" fontId="5" fillId="6" borderId="2" xfId="0" quotePrefix="1" applyNumberFormat="1" applyFont="1" applyFill="1" applyBorder="1" applyAlignment="1">
      <alignment horizontal="center"/>
    </xf>
    <xf numFmtId="0" fontId="5" fillId="6" borderId="1" xfId="0" applyNumberFormat="1" applyFont="1" applyFill="1" applyBorder="1" applyAlignment="1">
      <alignment horizontal="center"/>
    </xf>
    <xf numFmtId="0" fontId="5" fillId="6" borderId="1" xfId="0" quotePrefix="1" applyNumberFormat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/>
    <xf numFmtId="49" fontId="7" fillId="5" borderId="0" xfId="0" applyNumberFormat="1" applyFont="1" applyFill="1"/>
    <xf numFmtId="0" fontId="7" fillId="7" borderId="0" xfId="0" applyFont="1" applyFill="1" applyAlignment="1">
      <alignment vertical="center"/>
    </xf>
    <xf numFmtId="0" fontId="5" fillId="7" borderId="0" xfId="0" applyFont="1" applyFill="1" applyAlignment="1">
      <alignment vertical="center"/>
    </xf>
    <xf numFmtId="0" fontId="5" fillId="7" borderId="0" xfId="0" applyFont="1" applyFill="1"/>
    <xf numFmtId="0" fontId="5" fillId="7" borderId="0" xfId="7" applyFont="1" applyFill="1" applyBorder="1" applyAlignment="1">
      <alignment vertical="center"/>
    </xf>
    <xf numFmtId="165" fontId="5" fillId="7" borderId="0" xfId="7" applyNumberFormat="1" applyFont="1" applyFill="1" applyBorder="1" applyAlignment="1">
      <alignment vertical="center"/>
    </xf>
    <xf numFmtId="0" fontId="7" fillId="7" borderId="1" xfId="7" applyFont="1" applyFill="1" applyBorder="1" applyAlignment="1">
      <alignment vertical="center"/>
    </xf>
    <xf numFmtId="165" fontId="7" fillId="7" borderId="1" xfId="8" applyFont="1" applyFill="1" applyBorder="1" applyAlignment="1">
      <alignment vertical="center"/>
    </xf>
    <xf numFmtId="0" fontId="5" fillId="7" borderId="0" xfId="7" applyFont="1" applyFill="1"/>
    <xf numFmtId="0" fontId="7" fillId="7" borderId="0" xfId="7" applyFont="1" applyFill="1" applyBorder="1" applyAlignment="1">
      <alignment vertical="center"/>
    </xf>
    <xf numFmtId="0" fontId="7" fillId="7" borderId="0" xfId="7" applyFont="1" applyFill="1" applyAlignment="1">
      <alignment vertical="center"/>
    </xf>
    <xf numFmtId="0" fontId="5" fillId="7" borderId="0" xfId="7" applyFont="1" applyFill="1" applyAlignment="1">
      <alignment vertical="center"/>
    </xf>
    <xf numFmtId="49" fontId="5" fillId="7" borderId="0" xfId="7" applyNumberFormat="1" applyFont="1" applyFill="1" applyAlignment="1">
      <alignment horizontal="center" vertical="center"/>
    </xf>
    <xf numFmtId="49" fontId="5" fillId="7" borderId="0" xfId="7" applyNumberFormat="1" applyFont="1" applyFill="1" applyAlignment="1">
      <alignment vertical="center"/>
    </xf>
    <xf numFmtId="49" fontId="5" fillId="7" borderId="0" xfId="7" applyNumberFormat="1" applyFont="1" applyFill="1"/>
    <xf numFmtId="49" fontId="5" fillId="7" borderId="0" xfId="0" applyNumberFormat="1" applyFont="1" applyFill="1"/>
    <xf numFmtId="0" fontId="5" fillId="7" borderId="0" xfId="7" applyFont="1" applyFill="1" applyAlignment="1">
      <alignment horizontal="center" vertical="center"/>
    </xf>
    <xf numFmtId="0" fontId="5" fillId="7" borderId="0" xfId="0" applyFont="1" applyFill="1" applyBorder="1"/>
    <xf numFmtId="0" fontId="7" fillId="7" borderId="0" xfId="7" applyFont="1" applyFill="1" applyBorder="1" applyAlignment="1">
      <alignment horizontal="center" vertical="center" wrapText="1"/>
    </xf>
    <xf numFmtId="165" fontId="7" fillId="7" borderId="0" xfId="9" applyFont="1" applyFill="1" applyBorder="1" applyAlignment="1">
      <alignment vertical="center"/>
    </xf>
    <xf numFmtId="0" fontId="5" fillId="7" borderId="0" xfId="7" applyFont="1" applyFill="1" applyBorder="1" applyAlignment="1">
      <alignment horizontal="center" vertical="center"/>
    </xf>
    <xf numFmtId="165" fontId="7" fillId="7" borderId="0" xfId="8" applyNumberFormat="1" applyFont="1" applyFill="1" applyBorder="1" applyAlignment="1">
      <alignment vertical="center"/>
    </xf>
    <xf numFmtId="165" fontId="5" fillId="7" borderId="0" xfId="0" applyNumberFormat="1" applyFont="1" applyFill="1" applyBorder="1"/>
    <xf numFmtId="0" fontId="7" fillId="2" borderId="0" xfId="0" applyFont="1" applyFill="1" applyAlignment="1">
      <alignment vertical="center"/>
    </xf>
    <xf numFmtId="0" fontId="5" fillId="2" borderId="13" xfId="0" applyNumberFormat="1" applyFont="1" applyFill="1" applyBorder="1" applyAlignment="1">
      <alignment horizontal="right" vertical="center"/>
    </xf>
    <xf numFmtId="165" fontId="5" fillId="2" borderId="13" xfId="9" applyFont="1" applyFill="1" applyBorder="1" applyAlignment="1">
      <alignment vertical="center"/>
    </xf>
    <xf numFmtId="0" fontId="5" fillId="2" borderId="13" xfId="0" applyFont="1" applyFill="1" applyBorder="1" applyAlignment="1">
      <alignment horizontal="right" vertical="center"/>
    </xf>
    <xf numFmtId="0" fontId="7" fillId="2" borderId="0" xfId="10" applyFont="1" applyFill="1" applyBorder="1"/>
    <xf numFmtId="49" fontId="6" fillId="2" borderId="0" xfId="0" applyNumberFormat="1" applyFont="1" applyFill="1"/>
    <xf numFmtId="49" fontId="6" fillId="2" borderId="0" xfId="10" applyNumberFormat="1" applyFont="1" applyFill="1"/>
    <xf numFmtId="0" fontId="8" fillId="2" borderId="13" xfId="0" applyFont="1" applyFill="1" applyBorder="1" applyAlignment="1">
      <alignment horizontal="center" vertical="center"/>
    </xf>
    <xf numFmtId="0" fontId="16" fillId="2" borderId="0" xfId="0" applyFont="1" applyFill="1" applyAlignment="1">
      <alignment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5" fillId="11" borderId="1" xfId="10" applyFont="1" applyFill="1" applyBorder="1"/>
    <xf numFmtId="0" fontId="8" fillId="9" borderId="1" xfId="10" applyFont="1" applyFill="1" applyBorder="1"/>
    <xf numFmtId="0" fontId="8" fillId="9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164" fontId="5" fillId="11" borderId="1" xfId="1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vertical="center"/>
    </xf>
    <xf numFmtId="0" fontId="5" fillId="11" borderId="1" xfId="0" applyNumberFormat="1" applyFont="1" applyFill="1" applyBorder="1" applyAlignment="1">
      <alignment vertical="center"/>
    </xf>
    <xf numFmtId="0" fontId="5" fillId="11" borderId="4" xfId="0" applyNumberFormat="1" applyFont="1" applyFill="1" applyBorder="1" applyAlignment="1">
      <alignment horizontal="right" vertical="center"/>
    </xf>
    <xf numFmtId="0" fontId="7" fillId="11" borderId="4" xfId="0" applyFont="1" applyFill="1" applyBorder="1" applyAlignment="1">
      <alignment vertical="center"/>
    </xf>
    <xf numFmtId="0" fontId="5" fillId="11" borderId="5" xfId="0" applyFont="1" applyFill="1" applyBorder="1" applyAlignment="1">
      <alignment vertical="center"/>
    </xf>
    <xf numFmtId="165" fontId="5" fillId="11" borderId="1" xfId="9" applyFont="1" applyFill="1" applyBorder="1" applyAlignment="1">
      <alignment vertical="center"/>
    </xf>
    <xf numFmtId="165" fontId="5" fillId="11" borderId="4" xfId="9" applyFont="1" applyFill="1" applyBorder="1" applyAlignment="1">
      <alignment vertical="center"/>
    </xf>
    <xf numFmtId="0" fontId="5" fillId="11" borderId="1" xfId="0" applyFont="1" applyFill="1" applyBorder="1" applyAlignment="1">
      <alignment horizontal="right" vertical="center"/>
    </xf>
    <xf numFmtId="0" fontId="5" fillId="11" borderId="4" xfId="0" applyFont="1" applyFill="1" applyBorder="1" applyAlignment="1">
      <alignment horizontal="right" vertical="center"/>
    </xf>
    <xf numFmtId="0" fontId="8" fillId="9" borderId="1" xfId="0" applyFont="1" applyFill="1" applyBorder="1" applyAlignment="1">
      <alignment vertical="center"/>
    </xf>
    <xf numFmtId="9" fontId="5" fillId="11" borderId="1" xfId="0" applyNumberFormat="1" applyFont="1" applyFill="1" applyBorder="1" applyAlignment="1">
      <alignment horizontal="center" vertical="center"/>
    </xf>
    <xf numFmtId="10" fontId="5" fillId="11" borderId="1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8" fillId="2" borderId="0" xfId="10" applyFont="1" applyFill="1" applyBorder="1" applyAlignment="1">
      <alignment horizontal="center"/>
    </xf>
    <xf numFmtId="0" fontId="7" fillId="2" borderId="0" xfId="10" applyFont="1" applyFill="1" applyBorder="1" applyAlignment="1">
      <alignment horizontal="center"/>
    </xf>
    <xf numFmtId="0" fontId="5" fillId="2" borderId="0" xfId="10" applyFont="1" applyFill="1" applyBorder="1"/>
    <xf numFmtId="0" fontId="16" fillId="7" borderId="0" xfId="0" applyFont="1" applyFill="1"/>
    <xf numFmtId="0" fontId="5" fillId="12" borderId="1" xfId="7" applyFont="1" applyFill="1" applyBorder="1" applyAlignment="1">
      <alignment horizontal="center" vertical="center"/>
    </xf>
    <xf numFmtId="0" fontId="5" fillId="12" borderId="1" xfId="7" applyFont="1" applyFill="1" applyBorder="1" applyAlignment="1">
      <alignment vertical="center"/>
    </xf>
    <xf numFmtId="0" fontId="7" fillId="12" borderId="1" xfId="9" applyNumberFormat="1" applyFont="1" applyFill="1" applyBorder="1" applyAlignment="1">
      <alignment vertical="center"/>
    </xf>
    <xf numFmtId="0" fontId="7" fillId="12" borderId="1" xfId="8" applyNumberFormat="1" applyFont="1" applyFill="1" applyBorder="1" applyAlignment="1">
      <alignment vertical="center"/>
    </xf>
    <xf numFmtId="164" fontId="5" fillId="12" borderId="2" xfId="8" applyNumberFormat="1" applyFont="1" applyFill="1" applyBorder="1" applyAlignment="1">
      <alignment vertical="center"/>
    </xf>
    <xf numFmtId="164" fontId="5" fillId="12" borderId="1" xfId="8" applyNumberFormat="1" applyFont="1" applyFill="1" applyBorder="1" applyAlignment="1">
      <alignment vertical="center"/>
    </xf>
    <xf numFmtId="164" fontId="5" fillId="12" borderId="1" xfId="8" applyNumberFormat="1" applyFont="1" applyFill="1" applyBorder="1" applyAlignment="1">
      <alignment horizontal="center" vertical="center"/>
    </xf>
    <xf numFmtId="0" fontId="8" fillId="4" borderId="1" xfId="7" applyFont="1" applyFill="1" applyBorder="1" applyAlignment="1">
      <alignment horizontal="center" vertical="center"/>
    </xf>
    <xf numFmtId="0" fontId="8" fillId="4" borderId="3" xfId="7" applyFont="1" applyFill="1" applyBorder="1" applyAlignment="1">
      <alignment horizontal="center" vertical="center" wrapText="1"/>
    </xf>
    <xf numFmtId="0" fontId="8" fillId="4" borderId="8" xfId="7" applyFont="1" applyFill="1" applyBorder="1" applyAlignment="1">
      <alignment horizontal="center" vertical="center" wrapText="1"/>
    </xf>
    <xf numFmtId="0" fontId="8" fillId="4" borderId="2" xfId="7" applyFont="1" applyFill="1" applyBorder="1" applyAlignment="1">
      <alignment horizontal="center" vertical="center" wrapText="1"/>
    </xf>
    <xf numFmtId="0" fontId="8" fillId="4" borderId="6" xfId="7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15" fontId="5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/>
    <xf numFmtId="0" fontId="5" fillId="3" borderId="1" xfId="1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left" indent="1"/>
    </xf>
    <xf numFmtId="37" fontId="5" fillId="3" borderId="1" xfId="1" applyNumberFormat="1" applyFont="1" applyFill="1" applyBorder="1"/>
    <xf numFmtId="169" fontId="5" fillId="3" borderId="1" xfId="1" applyNumberFormat="1" applyFont="1" applyFill="1" applyBorder="1"/>
    <xf numFmtId="0" fontId="5" fillId="3" borderId="1" xfId="0" applyFont="1" applyFill="1" applyBorder="1" applyAlignment="1">
      <alignment horizontal="left" indent="1"/>
    </xf>
    <xf numFmtId="0" fontId="8" fillId="10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vertical="center"/>
    </xf>
    <xf numFmtId="0" fontId="5" fillId="3" borderId="1" xfId="0" quotePrefix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 vertical="center"/>
    </xf>
    <xf numFmtId="170" fontId="5" fillId="3" borderId="1" xfId="0" applyNumberFormat="1" applyFont="1" applyFill="1" applyBorder="1" applyAlignment="1">
      <alignment vertical="center"/>
    </xf>
    <xf numFmtId="167" fontId="5" fillId="3" borderId="1" xfId="11" applyNumberFormat="1" applyFont="1" applyFill="1" applyBorder="1" applyAlignment="1">
      <alignment vertical="center"/>
    </xf>
    <xf numFmtId="0" fontId="8" fillId="10" borderId="3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"/>
    </xf>
    <xf numFmtId="172" fontId="5" fillId="3" borderId="1" xfId="0" applyNumberFormat="1" applyFont="1" applyFill="1" applyBorder="1" applyAlignment="1">
      <alignment horizontal="center"/>
    </xf>
    <xf numFmtId="165" fontId="5" fillId="3" borderId="1" xfId="9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/>
    <xf numFmtId="164" fontId="5" fillId="3" borderId="2" xfId="9" applyNumberFormat="1" applyFont="1" applyFill="1" applyBorder="1" applyAlignment="1">
      <alignment horizontal="center"/>
    </xf>
    <xf numFmtId="164" fontId="5" fillId="3" borderId="1" xfId="9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5" fillId="13" borderId="0" xfId="0" applyFont="1" applyFill="1"/>
    <xf numFmtId="0" fontId="5" fillId="13" borderId="0" xfId="0" applyFont="1" applyFill="1" applyBorder="1" applyAlignment="1">
      <alignment horizontal="center"/>
    </xf>
    <xf numFmtId="1" fontId="5" fillId="13" borderId="0" xfId="0" applyNumberFormat="1" applyFont="1" applyFill="1" applyBorder="1" applyAlignment="1">
      <alignment horizontal="center"/>
    </xf>
    <xf numFmtId="172" fontId="5" fillId="13" borderId="0" xfId="0" applyNumberFormat="1" applyFont="1" applyFill="1" applyBorder="1" applyAlignment="1">
      <alignment horizontal="center"/>
    </xf>
    <xf numFmtId="165" fontId="5" fillId="13" borderId="0" xfId="9" applyFont="1" applyFill="1" applyBorder="1" applyAlignment="1">
      <alignment horizontal="center"/>
    </xf>
    <xf numFmtId="172" fontId="5" fillId="13" borderId="0" xfId="0" applyNumberFormat="1" applyFont="1" applyFill="1" applyAlignment="1">
      <alignment horizontal="center"/>
    </xf>
    <xf numFmtId="49" fontId="7" fillId="13" borderId="0" xfId="0" applyNumberFormat="1" applyFont="1" applyFill="1" applyAlignment="1">
      <alignment horizontal="left"/>
    </xf>
    <xf numFmtId="49" fontId="5" fillId="13" borderId="0" xfId="0" applyNumberFormat="1" applyFont="1" applyFill="1" applyAlignment="1">
      <alignment horizontal="center"/>
    </xf>
    <xf numFmtId="172" fontId="7" fillId="13" borderId="0" xfId="0" applyNumberFormat="1" applyFont="1" applyFill="1" applyAlignment="1">
      <alignment horizontal="center"/>
    </xf>
    <xf numFmtId="49" fontId="7" fillId="13" borderId="0" xfId="0" applyNumberFormat="1" applyFont="1" applyFill="1"/>
    <xf numFmtId="49" fontId="7" fillId="13" borderId="0" xfId="0" applyNumberFormat="1" applyFont="1" applyFill="1" applyAlignment="1">
      <alignment horizontal="center"/>
    </xf>
    <xf numFmtId="0" fontId="7" fillId="13" borderId="0" xfId="0" applyFont="1" applyFill="1"/>
    <xf numFmtId="0" fontId="5" fillId="13" borderId="0" xfId="0" applyFont="1" applyFill="1" applyAlignment="1">
      <alignment horizontal="center"/>
    </xf>
    <xf numFmtId="0" fontId="13" fillId="13" borderId="0" xfId="0" applyFont="1" applyFill="1" applyBorder="1" applyAlignment="1">
      <alignment horizontal="center" vertical="center"/>
    </xf>
    <xf numFmtId="0" fontId="12" fillId="13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vertical="center"/>
    </xf>
    <xf numFmtId="20" fontId="5" fillId="13" borderId="0" xfId="0" applyNumberFormat="1" applyFont="1" applyFill="1" applyBorder="1" applyAlignment="1">
      <alignment vertical="center"/>
    </xf>
    <xf numFmtId="0" fontId="5" fillId="13" borderId="0" xfId="0" applyFont="1" applyFill="1" applyAlignment="1">
      <alignment vertical="center"/>
    </xf>
    <xf numFmtId="0" fontId="12" fillId="13" borderId="0" xfId="0" applyFont="1" applyFill="1"/>
    <xf numFmtId="49" fontId="5" fillId="13" borderId="0" xfId="0" applyNumberFormat="1" applyFont="1" applyFill="1" applyAlignment="1">
      <alignment vertical="center"/>
    </xf>
    <xf numFmtId="49" fontId="5" fillId="13" borderId="0" xfId="0" applyNumberFormat="1" applyFont="1" applyFill="1"/>
    <xf numFmtId="0" fontId="5" fillId="3" borderId="1" xfId="0" applyFont="1" applyFill="1" applyBorder="1" applyAlignment="1">
      <alignment horizontal="right" vertical="center"/>
    </xf>
    <xf numFmtId="164" fontId="6" fillId="3" borderId="1" xfId="1" applyNumberFormat="1" applyFont="1" applyFill="1" applyBorder="1" applyAlignment="1">
      <alignment vertical="center"/>
    </xf>
    <xf numFmtId="9" fontId="5" fillId="3" borderId="1" xfId="0" applyNumberFormat="1" applyFont="1" applyFill="1" applyBorder="1" applyAlignment="1">
      <alignment vertical="center"/>
    </xf>
    <xf numFmtId="0" fontId="8" fillId="10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 indent="1"/>
    </xf>
    <xf numFmtId="0" fontId="5" fillId="3" borderId="2" xfId="0" applyFont="1" applyFill="1" applyBorder="1" applyAlignment="1">
      <alignment vertical="center"/>
    </xf>
    <xf numFmtId="165" fontId="5" fillId="3" borderId="2" xfId="9" applyFont="1" applyFill="1" applyBorder="1" applyAlignment="1">
      <alignment vertical="center"/>
    </xf>
    <xf numFmtId="169" fontId="5" fillId="3" borderId="1" xfId="0" applyNumberFormat="1" applyFont="1" applyFill="1" applyBorder="1" applyAlignment="1">
      <alignment vertical="center"/>
    </xf>
    <xf numFmtId="169" fontId="17" fillId="3" borderId="1" xfId="0" applyNumberFormat="1" applyFont="1" applyFill="1" applyBorder="1"/>
    <xf numFmtId="164" fontId="5" fillId="3" borderId="2" xfId="9" applyNumberFormat="1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164" fontId="17" fillId="3" borderId="1" xfId="0" applyNumberFormat="1" applyFont="1" applyFill="1" applyBorder="1"/>
    <xf numFmtId="0" fontId="7" fillId="13" borderId="0" xfId="0" applyFont="1" applyFill="1" applyAlignment="1">
      <alignment horizontal="center"/>
    </xf>
    <xf numFmtId="168" fontId="7" fillId="13" borderId="0" xfId="0" applyNumberFormat="1" applyFont="1" applyFill="1"/>
    <xf numFmtId="0" fontId="5" fillId="13" borderId="0" xfId="0" applyFont="1" applyFill="1" applyAlignment="1">
      <alignment horizontal="center" vertical="center"/>
    </xf>
    <xf numFmtId="0" fontId="5" fillId="13" borderId="1" xfId="0" applyFont="1" applyFill="1" applyBorder="1"/>
    <xf numFmtId="168" fontId="5" fillId="13" borderId="0" xfId="0" applyNumberFormat="1" applyFont="1" applyFill="1"/>
    <xf numFmtId="0" fontId="7" fillId="13" borderId="0" xfId="0" applyFont="1" applyFill="1" applyBorder="1" applyAlignment="1">
      <alignment horizontal="left"/>
    </xf>
    <xf numFmtId="168" fontId="8" fillId="10" borderId="1" xfId="0" applyNumberFormat="1" applyFont="1" applyFill="1" applyBorder="1" applyAlignment="1">
      <alignment horizontal="center" vertical="center"/>
    </xf>
    <xf numFmtId="168" fontId="8" fillId="10" borderId="4" xfId="0" applyNumberFormat="1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168" fontId="5" fillId="3" borderId="1" xfId="0" applyNumberFormat="1" applyFont="1" applyFill="1" applyBorder="1"/>
    <xf numFmtId="0" fontId="5" fillId="3" borderId="2" xfId="0" applyFont="1" applyFill="1" applyBorder="1" applyAlignment="1">
      <alignment horizontal="center"/>
    </xf>
    <xf numFmtId="167" fontId="5" fillId="3" borderId="1" xfId="0" applyNumberFormat="1" applyFont="1" applyFill="1" applyBorder="1"/>
    <xf numFmtId="167" fontId="5" fillId="3" borderId="2" xfId="0" applyNumberFormat="1" applyFont="1" applyFill="1" applyBorder="1"/>
    <xf numFmtId="0" fontId="7" fillId="3" borderId="1" xfId="0" applyFont="1" applyFill="1" applyBorder="1"/>
    <xf numFmtId="167" fontId="7" fillId="3" borderId="1" xfId="0" applyNumberFormat="1" applyFont="1" applyFill="1" applyBorder="1"/>
    <xf numFmtId="169" fontId="5" fillId="3" borderId="1" xfId="1" applyNumberFormat="1" applyFont="1" applyFill="1" applyBorder="1" applyAlignment="1">
      <alignment horizontal="center"/>
    </xf>
    <xf numFmtId="0" fontId="5" fillId="3" borderId="2" xfId="0" applyNumberFormat="1" applyFont="1" applyFill="1" applyBorder="1"/>
    <xf numFmtId="0" fontId="7" fillId="13" borderId="0" xfId="0" quotePrefix="1" applyFont="1" applyFill="1"/>
    <xf numFmtId="0" fontId="7" fillId="13" borderId="0" xfId="0" applyFont="1" applyFill="1" applyAlignment="1">
      <alignment horizontal="left"/>
    </xf>
    <xf numFmtId="0" fontId="11" fillId="13" borderId="0" xfId="0" applyFont="1" applyFill="1"/>
    <xf numFmtId="9" fontId="5" fillId="13" borderId="0" xfId="11" applyFont="1" applyFill="1"/>
    <xf numFmtId="0" fontId="5" fillId="13" borderId="0" xfId="0" quotePrefix="1" applyFont="1" applyFill="1" applyAlignment="1">
      <alignment horizontal="center"/>
    </xf>
    <xf numFmtId="0" fontId="5" fillId="13" borderId="0" xfId="0" quotePrefix="1" applyFont="1" applyFill="1" applyBorder="1" applyAlignment="1">
      <alignment horizontal="center"/>
    </xf>
    <xf numFmtId="170" fontId="5" fillId="13" borderId="0" xfId="0" applyNumberFormat="1" applyFont="1" applyFill="1" applyAlignment="1">
      <alignment vertical="center"/>
    </xf>
    <xf numFmtId="9" fontId="5" fillId="13" borderId="1" xfId="0" applyNumberFormat="1" applyFont="1" applyFill="1" applyBorder="1" applyAlignment="1">
      <alignment horizontal="right" vertical="center"/>
    </xf>
    <xf numFmtId="0" fontId="14" fillId="13" borderId="0" xfId="0" applyFont="1" applyFill="1"/>
    <xf numFmtId="0" fontId="8" fillId="10" borderId="11" xfId="0" applyFont="1" applyFill="1" applyBorder="1" applyAlignment="1">
      <alignment horizontal="center" vertical="center"/>
    </xf>
    <xf numFmtId="0" fontId="8" fillId="10" borderId="12" xfId="0" applyFont="1" applyFill="1" applyBorder="1" applyAlignment="1">
      <alignment horizontal="center" vertical="center"/>
    </xf>
    <xf numFmtId="171" fontId="8" fillId="10" borderId="1" xfId="0" applyNumberFormat="1" applyFont="1" applyFill="1" applyBorder="1" applyAlignment="1">
      <alignment horizontal="center" vertical="center" wrapText="1"/>
    </xf>
    <xf numFmtId="0" fontId="13" fillId="10" borderId="3" xfId="0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 indent="1"/>
    </xf>
    <xf numFmtId="165" fontId="5" fillId="3" borderId="1" xfId="0" applyNumberFormat="1" applyFont="1" applyFill="1" applyBorder="1" applyAlignment="1">
      <alignment vertical="center"/>
    </xf>
    <xf numFmtId="167" fontId="5" fillId="3" borderId="1" xfId="0" applyNumberFormat="1" applyFont="1" applyFill="1" applyBorder="1" applyAlignment="1">
      <alignment horizontal="left" vertical="center" indent="1"/>
    </xf>
    <xf numFmtId="167" fontId="5" fillId="3" borderId="1" xfId="0" applyNumberFormat="1" applyFont="1" applyFill="1" applyBorder="1" applyAlignment="1">
      <alignment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vertical="center"/>
    </xf>
    <xf numFmtId="2" fontId="5" fillId="13" borderId="0" xfId="0" quotePrefix="1" applyNumberFormat="1" applyFont="1" applyFill="1" applyBorder="1" applyAlignment="1">
      <alignment horizontal="left" vertical="center" indent="1"/>
    </xf>
    <xf numFmtId="0" fontId="5" fillId="13" borderId="0" xfId="0" applyNumberFormat="1" applyFont="1" applyFill="1" applyBorder="1" applyAlignment="1">
      <alignment horizontal="left" vertical="center" indent="1"/>
    </xf>
    <xf numFmtId="169" fontId="6" fillId="13" borderId="0" xfId="1" applyNumberFormat="1" applyFont="1" applyFill="1" applyBorder="1" applyAlignment="1">
      <alignment vertical="center"/>
    </xf>
    <xf numFmtId="169" fontId="5" fillId="13" borderId="0" xfId="0" applyNumberFormat="1" applyFont="1" applyFill="1" applyBorder="1" applyAlignment="1">
      <alignment vertical="center"/>
    </xf>
    <xf numFmtId="0" fontId="8" fillId="10" borderId="7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 wrapText="1" shrinkToFit="1"/>
    </xf>
    <xf numFmtId="0" fontId="8" fillId="10" borderId="10" xfId="0" applyFont="1" applyFill="1" applyBorder="1" applyAlignment="1">
      <alignment horizontal="center" vertical="center"/>
    </xf>
    <xf numFmtId="0" fontId="8" fillId="10" borderId="10" xfId="0" applyFont="1" applyFill="1" applyBorder="1" applyAlignment="1">
      <alignment horizontal="center" vertical="center" wrapText="1" shrinkToFit="1"/>
    </xf>
    <xf numFmtId="2" fontId="5" fillId="3" borderId="1" xfId="0" quotePrefix="1" applyNumberFormat="1" applyFont="1" applyFill="1" applyBorder="1" applyAlignment="1">
      <alignment horizontal="left" vertical="center" indent="1"/>
    </xf>
    <xf numFmtId="0" fontId="5" fillId="3" borderId="1" xfId="0" applyNumberFormat="1" applyFont="1" applyFill="1" applyBorder="1" applyAlignment="1">
      <alignment horizontal="left" vertical="center" indent="1"/>
    </xf>
    <xf numFmtId="167" fontId="5" fillId="3" borderId="1" xfId="1" quotePrefix="1" applyNumberFormat="1" applyFont="1" applyFill="1" applyBorder="1" applyAlignment="1">
      <alignment horizontal="left" vertical="center" indent="1"/>
    </xf>
    <xf numFmtId="167" fontId="5" fillId="3" borderId="1" xfId="1" applyNumberFormat="1" applyFont="1" applyFill="1" applyBorder="1" applyAlignment="1">
      <alignment horizontal="left" vertical="center" indent="1"/>
    </xf>
    <xf numFmtId="167" fontId="5" fillId="3" borderId="1" xfId="1" applyNumberFormat="1" applyFont="1" applyFill="1" applyBorder="1" applyAlignment="1">
      <alignment vertical="center"/>
    </xf>
    <xf numFmtId="169" fontId="6" fillId="3" borderId="2" xfId="1" applyNumberFormat="1" applyFont="1" applyFill="1" applyBorder="1"/>
    <xf numFmtId="169" fontId="6" fillId="3" borderId="1" xfId="1" applyNumberFormat="1" applyFont="1" applyFill="1" applyBorder="1"/>
    <xf numFmtId="9" fontId="5" fillId="3" borderId="2" xfId="0" applyNumberFormat="1" applyFont="1" applyFill="1" applyBorder="1" applyAlignment="1">
      <alignment horizontal="center"/>
    </xf>
    <xf numFmtId="9" fontId="5" fillId="3" borderId="1" xfId="0" applyNumberFormat="1" applyFont="1" applyFill="1" applyBorder="1" applyAlignment="1">
      <alignment horizontal="center"/>
    </xf>
    <xf numFmtId="0" fontId="5" fillId="3" borderId="1" xfId="0" quotePrefix="1" applyNumberFormat="1" applyFont="1" applyFill="1" applyBorder="1" applyAlignment="1">
      <alignment horizontal="left" vertical="center" indent="1"/>
    </xf>
    <xf numFmtId="0" fontId="5" fillId="3" borderId="2" xfId="1" quotePrefix="1" applyNumberFormat="1" applyFont="1" applyFill="1" applyBorder="1" applyAlignment="1">
      <alignment horizontal="left" vertical="center" indent="1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3" borderId="2" xfId="1" applyNumberFormat="1" applyFont="1" applyFill="1" applyBorder="1" applyAlignment="1">
      <alignment vertical="center"/>
    </xf>
    <xf numFmtId="0" fontId="5" fillId="3" borderId="1" xfId="1" quotePrefix="1" applyNumberFormat="1" applyFont="1" applyFill="1" applyBorder="1" applyAlignment="1">
      <alignment horizontal="left" vertical="center" indent="1"/>
    </xf>
    <xf numFmtId="0" fontId="5" fillId="3" borderId="1" xfId="1" applyNumberFormat="1" applyFont="1" applyFill="1" applyBorder="1" applyAlignment="1">
      <alignment horizontal="left" vertical="center" indent="1"/>
    </xf>
    <xf numFmtId="0" fontId="5" fillId="3" borderId="1" xfId="1" applyNumberFormat="1" applyFont="1" applyFill="1" applyBorder="1" applyAlignment="1">
      <alignment vertical="center"/>
    </xf>
    <xf numFmtId="0" fontId="8" fillId="10" borderId="3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7" fillId="13" borderId="0" xfId="0" applyFont="1" applyFill="1" applyAlignment="1">
      <alignment vertical="justify"/>
    </xf>
    <xf numFmtId="172" fontId="5" fillId="13" borderId="0" xfId="0" applyNumberFormat="1" applyFont="1" applyFill="1"/>
    <xf numFmtId="172" fontId="8" fillId="10" borderId="1" xfId="0" applyNumberFormat="1" applyFont="1" applyFill="1" applyBorder="1" applyAlignment="1">
      <alignment horizontal="center"/>
    </xf>
    <xf numFmtId="172" fontId="5" fillId="3" borderId="1" xfId="0" applyNumberFormat="1" applyFont="1" applyFill="1" applyBorder="1"/>
    <xf numFmtId="164" fontId="5" fillId="3" borderId="1" xfId="9" applyNumberFormat="1" applyFont="1" applyFill="1" applyBorder="1"/>
    <xf numFmtId="164" fontId="5" fillId="3" borderId="1" xfId="0" applyNumberFormat="1" applyFont="1" applyFill="1" applyBorder="1"/>
    <xf numFmtId="0" fontId="5" fillId="3" borderId="1" xfId="0" applyFont="1" applyFill="1" applyBorder="1" applyAlignment="1">
      <alignment horizontal="left"/>
    </xf>
    <xf numFmtId="164" fontId="5" fillId="3" borderId="1" xfId="0" applyNumberFormat="1" applyFont="1" applyFill="1" applyBorder="1" applyAlignment="1">
      <alignment horizontal="left"/>
    </xf>
    <xf numFmtId="165" fontId="5" fillId="3" borderId="1" xfId="9" applyFont="1" applyFill="1" applyBorder="1"/>
    <xf numFmtId="165" fontId="5" fillId="3" borderId="1" xfId="0" applyNumberFormat="1" applyFont="1" applyFill="1" applyBorder="1"/>
    <xf numFmtId="0" fontId="5" fillId="3" borderId="2" xfId="0" applyNumberFormat="1" applyFont="1" applyFill="1" applyBorder="1" applyAlignment="1">
      <alignment horizontal="center"/>
    </xf>
    <xf numFmtId="0" fontId="5" fillId="3" borderId="1" xfId="9" applyNumberFormat="1" applyFont="1" applyFill="1" applyBorder="1"/>
    <xf numFmtId="0" fontId="5" fillId="13" borderId="0" xfId="0" applyFont="1" applyFill="1" applyBorder="1"/>
    <xf numFmtId="0" fontId="4" fillId="3" borderId="1" xfId="0" applyFont="1" applyFill="1" applyBorder="1"/>
    <xf numFmtId="0" fontId="8" fillId="9" borderId="1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/>
    </xf>
    <xf numFmtId="0" fontId="8" fillId="4" borderId="1" xfId="7" applyFont="1" applyFill="1" applyBorder="1" applyAlignment="1">
      <alignment horizontal="center" vertical="center" wrapText="1"/>
    </xf>
    <xf numFmtId="0" fontId="8" fillId="4" borderId="4" xfId="7" applyFont="1" applyFill="1" applyBorder="1" applyAlignment="1">
      <alignment horizontal="center" vertical="center" wrapText="1"/>
    </xf>
    <xf numFmtId="0" fontId="8" fillId="4" borderId="9" xfId="7" applyFont="1" applyFill="1" applyBorder="1" applyAlignment="1">
      <alignment horizontal="center" vertical="center" wrapText="1"/>
    </xf>
    <xf numFmtId="0" fontId="8" fillId="4" borderId="5" xfId="7" applyFont="1" applyFill="1" applyBorder="1" applyAlignment="1">
      <alignment horizontal="center" vertical="center" wrapText="1"/>
    </xf>
    <xf numFmtId="0" fontId="8" fillId="4" borderId="7" xfId="7" applyFont="1" applyFill="1" applyBorder="1" applyAlignment="1">
      <alignment horizontal="center" vertical="center" wrapText="1"/>
    </xf>
    <xf numFmtId="0" fontId="8" fillId="4" borderId="10" xfId="7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0" fillId="13" borderId="0" xfId="0" applyFont="1" applyFill="1" applyAlignment="1">
      <alignment horizontal="center"/>
    </xf>
    <xf numFmtId="168" fontId="8" fillId="10" borderId="1" xfId="0" applyNumberFormat="1" applyFont="1" applyFill="1" applyBorder="1" applyAlignment="1">
      <alignment horizontal="center" vertical="center"/>
    </xf>
    <xf numFmtId="168" fontId="8" fillId="10" borderId="4" xfId="0" applyNumberFormat="1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/>
    </xf>
    <xf numFmtId="0" fontId="5" fillId="3" borderId="9" xfId="0" applyNumberFormat="1" applyFont="1" applyFill="1" applyBorder="1" applyAlignment="1">
      <alignment horizontal="center"/>
    </xf>
    <xf numFmtId="0" fontId="5" fillId="3" borderId="5" xfId="0" applyNumberFormat="1" applyFont="1" applyFill="1" applyBorder="1" applyAlignment="1">
      <alignment horizontal="center"/>
    </xf>
    <xf numFmtId="0" fontId="9" fillId="13" borderId="0" xfId="0" applyFont="1" applyFill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5" fillId="13" borderId="0" xfId="0" applyFont="1" applyFill="1" applyAlignment="1">
      <alignment horizontal="center"/>
    </xf>
    <xf numFmtId="0" fontId="8" fillId="10" borderId="3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10" borderId="10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8" fillId="10" borderId="12" xfId="0" applyFont="1" applyFill="1" applyBorder="1" applyAlignment="1">
      <alignment horizontal="center" vertical="center"/>
    </xf>
    <xf numFmtId="171" fontId="8" fillId="10" borderId="4" xfId="0" applyNumberFormat="1" applyFont="1" applyFill="1" applyBorder="1" applyAlignment="1">
      <alignment horizontal="center" vertical="center" wrapText="1"/>
    </xf>
    <xf numFmtId="171" fontId="8" fillId="10" borderId="9" xfId="0" applyNumberFormat="1" applyFont="1" applyFill="1" applyBorder="1" applyAlignment="1">
      <alignment horizontal="center" vertical="center" wrapText="1"/>
    </xf>
    <xf numFmtId="171" fontId="8" fillId="10" borderId="5" xfId="0" applyNumberFormat="1" applyFont="1" applyFill="1" applyBorder="1" applyAlignment="1">
      <alignment horizontal="center" vertical="center" wrapText="1"/>
    </xf>
    <xf numFmtId="0" fontId="13" fillId="10" borderId="7" xfId="0" applyFont="1" applyFill="1" applyBorder="1" applyAlignment="1">
      <alignment horizontal="center" vertical="center"/>
    </xf>
    <xf numFmtId="0" fontId="13" fillId="10" borderId="10" xfId="0" applyFont="1" applyFill="1" applyBorder="1" applyAlignment="1">
      <alignment horizontal="center" vertical="center"/>
    </xf>
    <xf numFmtId="0" fontId="13" fillId="10" borderId="11" xfId="0" applyFont="1" applyFill="1" applyBorder="1" applyAlignment="1">
      <alignment horizontal="center" vertical="center"/>
    </xf>
    <xf numFmtId="0" fontId="13" fillId="10" borderId="12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4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/>
    </xf>
    <xf numFmtId="0" fontId="16" fillId="10" borderId="1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/>
    </xf>
    <xf numFmtId="0" fontId="8" fillId="10" borderId="9" xfId="0" applyFont="1" applyFill="1" applyBorder="1" applyAlignment="1">
      <alignment horizontal="center"/>
    </xf>
    <xf numFmtId="0" fontId="8" fillId="10" borderId="5" xfId="0" applyFont="1" applyFill="1" applyBorder="1" applyAlignment="1">
      <alignment horizontal="center"/>
    </xf>
    <xf numFmtId="0" fontId="13" fillId="10" borderId="3" xfId="0" applyFont="1" applyFill="1" applyBorder="1" applyAlignment="1">
      <alignment horizontal="center" vertical="center"/>
    </xf>
    <xf numFmtId="0" fontId="13" fillId="10" borderId="2" xfId="0" applyFont="1" applyFill="1" applyBorder="1" applyAlignment="1">
      <alignment horizontal="center" vertical="center"/>
    </xf>
    <xf numFmtId="42" fontId="5" fillId="11" borderId="1" xfId="9" applyNumberFormat="1" applyFont="1" applyFill="1" applyBorder="1" applyAlignment="1">
      <alignment vertical="center"/>
    </xf>
    <xf numFmtId="42" fontId="5" fillId="11" borderId="1" xfId="0" applyNumberFormat="1" applyFont="1" applyFill="1" applyBorder="1" applyAlignment="1">
      <alignment vertical="center"/>
    </xf>
    <xf numFmtId="0" fontId="5" fillId="12" borderId="1" xfId="7" applyNumberFormat="1" applyFont="1" applyFill="1" applyBorder="1"/>
    <xf numFmtId="42" fontId="5" fillId="12" borderId="1" xfId="9" applyNumberFormat="1" applyFont="1" applyFill="1" applyBorder="1" applyAlignment="1">
      <alignment vertical="center"/>
    </xf>
  </cellXfs>
  <cellStyles count="12">
    <cellStyle name="Comma" xfId="1" builtinId="3"/>
    <cellStyle name="Comma [0]" xfId="9" builtinId="6"/>
    <cellStyle name="Comma [0] 13" xfId="6"/>
    <cellStyle name="Comma [0] 17" xfId="8"/>
    <cellStyle name="Normal" xfId="0" builtinId="0"/>
    <cellStyle name="Normal 12" xfId="4"/>
    <cellStyle name="Normal 13" xfId="5"/>
    <cellStyle name="Normal 17" xfId="7"/>
    <cellStyle name="Normal 4" xfId="2"/>
    <cellStyle name="Normal 5" xfId="3"/>
    <cellStyle name="Normal_lookup" xfId="10"/>
    <cellStyle name="Percent" xfId="11" builtinId="5"/>
  </cellStyles>
  <dxfs count="0"/>
  <tableStyles count="0" defaultTableStyle="TableStyleMedium9" defaultPivotStyle="PivotStyleLight16"/>
  <colors>
    <mruColors>
      <color rgb="FFFFFF99"/>
      <color rgb="FFFF99FF"/>
      <color rgb="FFFB2C09"/>
      <color rgb="FFFECEFC"/>
      <color rgb="FFCEA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2:N56"/>
  <sheetViews>
    <sheetView tabSelected="1" topLeftCell="F1" zoomScale="106" zoomScaleNormal="106" workbookViewId="0">
      <selection activeCell="K7" sqref="K7:K16"/>
    </sheetView>
  </sheetViews>
  <sheetFormatPr defaultRowHeight="15" customHeight="1" x14ac:dyDescent="0.25"/>
  <cols>
    <col min="1" max="1" width="9.140625" style="1"/>
    <col min="2" max="2" width="17" style="1" customWidth="1"/>
    <col min="3" max="3" width="17.28515625" style="1" customWidth="1"/>
    <col min="4" max="4" width="16.85546875" style="1" customWidth="1"/>
    <col min="5" max="5" width="15.5703125" style="1" customWidth="1"/>
    <col min="6" max="9" width="19.42578125" style="1" customWidth="1"/>
    <col min="10" max="12" width="18.28515625" style="1" bestFit="1" customWidth="1"/>
    <col min="13" max="13" width="10.5703125" style="1" bestFit="1" customWidth="1"/>
    <col min="14" max="14" width="19.85546875" style="1" bestFit="1" customWidth="1"/>
    <col min="15" max="16384" width="9.140625" style="1"/>
  </cols>
  <sheetData>
    <row r="2" spans="2:12" ht="15" customHeight="1" x14ac:dyDescent="0.25">
      <c r="B2" s="38"/>
    </row>
    <row r="3" spans="2:12" ht="15" customHeight="1" x14ac:dyDescent="0.25">
      <c r="B3" s="38" t="s">
        <v>35</v>
      </c>
      <c r="C3" s="38"/>
      <c r="D3" s="38"/>
      <c r="E3" s="38"/>
      <c r="F3" s="38"/>
      <c r="G3" s="38"/>
      <c r="H3" s="38"/>
      <c r="I3" s="38"/>
    </row>
    <row r="4" spans="2:12" ht="15" customHeight="1" x14ac:dyDescent="0.25">
      <c r="B4" s="38" t="s">
        <v>543</v>
      </c>
      <c r="C4" s="38"/>
      <c r="D4" s="38"/>
      <c r="E4" s="38"/>
      <c r="F4" s="38"/>
      <c r="G4" s="38"/>
      <c r="H4" s="38"/>
      <c r="I4" s="38"/>
    </row>
    <row r="5" spans="2:12" s="46" customFormat="1" ht="15" customHeight="1" x14ac:dyDescent="0.25">
      <c r="B5" s="232" t="s">
        <v>36</v>
      </c>
      <c r="C5" s="47" t="s">
        <v>10</v>
      </c>
      <c r="D5" s="47" t="s">
        <v>0</v>
      </c>
      <c r="E5" s="47" t="s">
        <v>37</v>
      </c>
      <c r="F5" s="47" t="s">
        <v>38</v>
      </c>
      <c r="G5" s="47" t="s">
        <v>12</v>
      </c>
      <c r="H5" s="47" t="s">
        <v>39</v>
      </c>
      <c r="I5" s="47" t="s">
        <v>40</v>
      </c>
      <c r="J5" s="47" t="s">
        <v>55</v>
      </c>
      <c r="K5" s="233" t="s">
        <v>50</v>
      </c>
      <c r="L5" s="45"/>
    </row>
    <row r="6" spans="2:12" s="46" customFormat="1" ht="15" customHeight="1" x14ac:dyDescent="0.25">
      <c r="B6" s="232"/>
      <c r="C6" s="48" t="s">
        <v>11</v>
      </c>
      <c r="D6" s="48" t="s">
        <v>11</v>
      </c>
      <c r="E6" s="48" t="s">
        <v>11</v>
      </c>
      <c r="F6" s="48" t="s">
        <v>41</v>
      </c>
      <c r="G6" s="48" t="s">
        <v>32</v>
      </c>
      <c r="H6" s="48" t="s">
        <v>42</v>
      </c>
      <c r="I6" s="48" t="s">
        <v>32</v>
      </c>
      <c r="J6" s="48" t="s">
        <v>56</v>
      </c>
      <c r="K6" s="234"/>
      <c r="L6" s="45"/>
    </row>
    <row r="7" spans="2:12" ht="15" customHeight="1" x14ac:dyDescent="0.25">
      <c r="B7" s="54">
        <v>2</v>
      </c>
      <c r="C7" s="54">
        <v>102</v>
      </c>
      <c r="D7" s="56" t="str">
        <f>VLOOKUP(C7,$B$24:$D$27,2,FALSE)</f>
        <v>Hardisk</v>
      </c>
      <c r="E7" s="54">
        <v>11</v>
      </c>
      <c r="F7" s="284">
        <f>VLOOKUP(C7,$B$24:$D$27,3,FALSE)</f>
        <v>550000</v>
      </c>
      <c r="G7" s="285">
        <f>E7*F7</f>
        <v>6050000</v>
      </c>
      <c r="H7" s="285">
        <f>HLOOKUP(C7,$B$30:$E$31,2,FALSE)*G7</f>
        <v>453750</v>
      </c>
      <c r="I7" s="285">
        <f>G7-H7</f>
        <v>5596250</v>
      </c>
      <c r="J7" s="57" t="str">
        <f>IF(B7&lt;10,HLOOKUP(D7,$B$34:$E$35,2,FALSE),IF(B7&gt;10,"CD blank"))</f>
        <v>VCD</v>
      </c>
      <c r="K7" s="58" t="str">
        <f>IF(I7&lt;=500000,"1 Lembar",IF(I7&gt;5000001000000,"2 Lembar",IF(I7&gt;10000001500000,"3 Lembar",IF(I7&gt;1500000,"4 Lembar"))))</f>
        <v>4 Lembar</v>
      </c>
      <c r="L7" s="39"/>
    </row>
    <row r="8" spans="2:12" ht="15" customHeight="1" x14ac:dyDescent="0.25">
      <c r="B8" s="54">
        <v>4</v>
      </c>
      <c r="C8" s="54">
        <v>101</v>
      </c>
      <c r="D8" s="56" t="str">
        <f t="shared" ref="D8:D16" si="0">VLOOKUP(C8,$B$24:$D$27,2,FALSE)</f>
        <v>Keyboard</v>
      </c>
      <c r="E8" s="54">
        <v>14</v>
      </c>
      <c r="F8" s="284">
        <f t="shared" ref="F8:F16" si="1">VLOOKUP(C8,$B$24:$D$27,3,FALSE)</f>
        <v>50000</v>
      </c>
      <c r="G8" s="285">
        <f t="shared" ref="G8:G16" si="2">E8*F8</f>
        <v>700000</v>
      </c>
      <c r="H8" s="285">
        <f t="shared" ref="H8:H16" si="3">HLOOKUP(C8,$B$30:$E$31,2,FALSE)*G8</f>
        <v>70000</v>
      </c>
      <c r="I8" s="285">
        <f t="shared" ref="I8:I16" si="4">G8-H8</f>
        <v>630000</v>
      </c>
      <c r="J8" s="57" t="str">
        <f t="shared" ref="J8:J16" si="5">IF(B8&lt;10,HLOOKUP(D8,$B$34:$E$35,2,FALSE),IF(B8&gt;10,"CD blank"))</f>
        <v>Cover Komputer</v>
      </c>
      <c r="K8" s="58" t="b">
        <f t="shared" ref="K8:K16" si="6">IF(I8&lt;=500000,"1 Lembar",IF(I8&gt;5000001000000,"2 Lembar",IF(I8&gt;10000001500000,"3 Lembar",IF(I8&gt;1500000,"4 Lembar"))))</f>
        <v>0</v>
      </c>
      <c r="L8" s="39"/>
    </row>
    <row r="9" spans="2:12" ht="15" customHeight="1" x14ac:dyDescent="0.25">
      <c r="B9" s="54">
        <v>5</v>
      </c>
      <c r="C9" s="54">
        <v>101</v>
      </c>
      <c r="D9" s="56" t="str">
        <f t="shared" si="0"/>
        <v>Keyboard</v>
      </c>
      <c r="E9" s="54">
        <v>7</v>
      </c>
      <c r="F9" s="284">
        <f t="shared" si="1"/>
        <v>50000</v>
      </c>
      <c r="G9" s="285">
        <f t="shared" si="2"/>
        <v>350000</v>
      </c>
      <c r="H9" s="285">
        <f t="shared" si="3"/>
        <v>35000</v>
      </c>
      <c r="I9" s="285">
        <f t="shared" si="4"/>
        <v>315000</v>
      </c>
      <c r="J9" s="57" t="str">
        <f t="shared" si="5"/>
        <v>Cover Komputer</v>
      </c>
      <c r="K9" s="58" t="str">
        <f t="shared" si="6"/>
        <v>1 Lembar</v>
      </c>
      <c r="L9" s="39"/>
    </row>
    <row r="10" spans="2:12" ht="15" customHeight="1" x14ac:dyDescent="0.25">
      <c r="B10" s="54">
        <v>7</v>
      </c>
      <c r="C10" s="54">
        <v>103</v>
      </c>
      <c r="D10" s="56" t="str">
        <f t="shared" si="0"/>
        <v>Monitor</v>
      </c>
      <c r="E10" s="54">
        <v>2</v>
      </c>
      <c r="F10" s="284">
        <f t="shared" si="1"/>
        <v>2000000</v>
      </c>
      <c r="G10" s="285">
        <f t="shared" si="2"/>
        <v>4000000</v>
      </c>
      <c r="H10" s="285">
        <f t="shared" si="3"/>
        <v>200000</v>
      </c>
      <c r="I10" s="285">
        <f t="shared" si="4"/>
        <v>3800000</v>
      </c>
      <c r="J10" s="57" t="str">
        <f t="shared" si="5"/>
        <v>Speaker Active</v>
      </c>
      <c r="K10" s="58" t="str">
        <f t="shared" si="6"/>
        <v>4 Lembar</v>
      </c>
      <c r="L10" s="39"/>
    </row>
    <row r="11" spans="2:12" ht="15" customHeight="1" x14ac:dyDescent="0.25">
      <c r="B11" s="54">
        <v>8</v>
      </c>
      <c r="C11" s="54">
        <v>102</v>
      </c>
      <c r="D11" s="56" t="str">
        <f t="shared" si="0"/>
        <v>Hardisk</v>
      </c>
      <c r="E11" s="54">
        <v>6</v>
      </c>
      <c r="F11" s="284">
        <f t="shared" si="1"/>
        <v>550000</v>
      </c>
      <c r="G11" s="285">
        <f t="shared" si="2"/>
        <v>3300000</v>
      </c>
      <c r="H11" s="285">
        <f t="shared" si="3"/>
        <v>247500</v>
      </c>
      <c r="I11" s="285">
        <f t="shared" si="4"/>
        <v>3052500</v>
      </c>
      <c r="J11" s="57" t="str">
        <f t="shared" si="5"/>
        <v>VCD</v>
      </c>
      <c r="K11" s="58" t="str">
        <f t="shared" si="6"/>
        <v>4 Lembar</v>
      </c>
      <c r="L11" s="39"/>
    </row>
    <row r="12" spans="2:12" ht="15" customHeight="1" x14ac:dyDescent="0.25">
      <c r="B12" s="54">
        <v>11</v>
      </c>
      <c r="C12" s="54">
        <v>101</v>
      </c>
      <c r="D12" s="56" t="str">
        <f t="shared" si="0"/>
        <v>Keyboard</v>
      </c>
      <c r="E12" s="54">
        <v>4</v>
      </c>
      <c r="F12" s="284">
        <f t="shared" si="1"/>
        <v>50000</v>
      </c>
      <c r="G12" s="285">
        <f t="shared" si="2"/>
        <v>200000</v>
      </c>
      <c r="H12" s="285">
        <f t="shared" si="3"/>
        <v>20000</v>
      </c>
      <c r="I12" s="285">
        <f t="shared" si="4"/>
        <v>180000</v>
      </c>
      <c r="J12" s="57" t="str">
        <f t="shared" si="5"/>
        <v>CD blank</v>
      </c>
      <c r="K12" s="58" t="str">
        <f t="shared" si="6"/>
        <v>1 Lembar</v>
      </c>
      <c r="L12" s="39"/>
    </row>
    <row r="13" spans="2:12" ht="15" customHeight="1" x14ac:dyDescent="0.25">
      <c r="B13" s="54">
        <v>14</v>
      </c>
      <c r="C13" s="54">
        <v>103</v>
      </c>
      <c r="D13" s="56" t="str">
        <f t="shared" si="0"/>
        <v>Monitor</v>
      </c>
      <c r="E13" s="54">
        <v>19</v>
      </c>
      <c r="F13" s="284">
        <f t="shared" si="1"/>
        <v>2000000</v>
      </c>
      <c r="G13" s="285">
        <f t="shared" si="2"/>
        <v>38000000</v>
      </c>
      <c r="H13" s="285">
        <f t="shared" si="3"/>
        <v>1900000</v>
      </c>
      <c r="I13" s="285">
        <f t="shared" si="4"/>
        <v>36100000</v>
      </c>
      <c r="J13" s="57" t="str">
        <f t="shared" si="5"/>
        <v>CD blank</v>
      </c>
      <c r="K13" s="58" t="str">
        <f t="shared" si="6"/>
        <v>4 Lembar</v>
      </c>
      <c r="L13" s="39"/>
    </row>
    <row r="14" spans="2:12" ht="15" customHeight="1" x14ac:dyDescent="0.25">
      <c r="B14" s="54">
        <v>16</v>
      </c>
      <c r="C14" s="54">
        <v>102</v>
      </c>
      <c r="D14" s="56" t="str">
        <f t="shared" si="0"/>
        <v>Hardisk</v>
      </c>
      <c r="E14" s="54">
        <v>10</v>
      </c>
      <c r="F14" s="284">
        <f t="shared" si="1"/>
        <v>550000</v>
      </c>
      <c r="G14" s="285">
        <f t="shared" si="2"/>
        <v>5500000</v>
      </c>
      <c r="H14" s="285">
        <f t="shared" si="3"/>
        <v>412500</v>
      </c>
      <c r="I14" s="285">
        <f t="shared" si="4"/>
        <v>5087500</v>
      </c>
      <c r="J14" s="57" t="str">
        <f t="shared" si="5"/>
        <v>CD blank</v>
      </c>
      <c r="K14" s="58" t="str">
        <f t="shared" si="6"/>
        <v>4 Lembar</v>
      </c>
      <c r="L14" s="39"/>
    </row>
    <row r="15" spans="2:12" ht="15" customHeight="1" x14ac:dyDescent="0.25">
      <c r="B15" s="54">
        <v>20</v>
      </c>
      <c r="C15" s="54">
        <v>103</v>
      </c>
      <c r="D15" s="56" t="str">
        <f t="shared" si="0"/>
        <v>Monitor</v>
      </c>
      <c r="E15" s="54">
        <v>20</v>
      </c>
      <c r="F15" s="284">
        <f t="shared" si="1"/>
        <v>2000000</v>
      </c>
      <c r="G15" s="285">
        <f t="shared" si="2"/>
        <v>40000000</v>
      </c>
      <c r="H15" s="285">
        <f t="shared" si="3"/>
        <v>2000000</v>
      </c>
      <c r="I15" s="285">
        <f t="shared" si="4"/>
        <v>38000000</v>
      </c>
      <c r="J15" s="57" t="str">
        <f t="shared" si="5"/>
        <v>CD blank</v>
      </c>
      <c r="K15" s="58" t="str">
        <f t="shared" si="6"/>
        <v>4 Lembar</v>
      </c>
      <c r="L15" s="39"/>
    </row>
    <row r="16" spans="2:12" ht="15" customHeight="1" x14ac:dyDescent="0.25">
      <c r="B16" s="54">
        <v>25</v>
      </c>
      <c r="C16" s="54">
        <v>102</v>
      </c>
      <c r="D16" s="56" t="str">
        <f t="shared" si="0"/>
        <v>Hardisk</v>
      </c>
      <c r="E16" s="54">
        <v>8</v>
      </c>
      <c r="F16" s="284">
        <f t="shared" si="1"/>
        <v>550000</v>
      </c>
      <c r="G16" s="285">
        <f t="shared" si="2"/>
        <v>4400000</v>
      </c>
      <c r="H16" s="285">
        <f t="shared" si="3"/>
        <v>330000</v>
      </c>
      <c r="I16" s="285">
        <f t="shared" si="4"/>
        <v>4070000</v>
      </c>
      <c r="J16" s="57" t="str">
        <f t="shared" si="5"/>
        <v>CD blank</v>
      </c>
      <c r="K16" s="58" t="str">
        <f t="shared" si="6"/>
        <v>4 Lembar</v>
      </c>
      <c r="L16" s="39"/>
    </row>
    <row r="17" spans="2:14" ht="15" customHeight="1" x14ac:dyDescent="0.25">
      <c r="B17" s="59" t="s">
        <v>32</v>
      </c>
      <c r="C17" s="60"/>
      <c r="D17" s="56"/>
      <c r="E17" s="56"/>
      <c r="F17" s="61"/>
      <c r="G17" s="61"/>
      <c r="H17" s="61"/>
      <c r="I17" s="61"/>
      <c r="J17" s="61"/>
      <c r="K17" s="62"/>
      <c r="L17" s="40"/>
    </row>
    <row r="18" spans="2:14" ht="15" customHeight="1" x14ac:dyDescent="0.25">
      <c r="B18" s="59" t="s">
        <v>65</v>
      </c>
      <c r="C18" s="60"/>
      <c r="D18" s="56"/>
      <c r="E18" s="56"/>
      <c r="F18" s="61"/>
      <c r="G18" s="61"/>
      <c r="H18" s="61"/>
      <c r="I18" s="61"/>
      <c r="J18" s="61"/>
      <c r="K18" s="62"/>
      <c r="L18" s="40"/>
    </row>
    <row r="19" spans="2:14" ht="15" customHeight="1" x14ac:dyDescent="0.25">
      <c r="B19" s="59" t="s">
        <v>66</v>
      </c>
      <c r="C19" s="60"/>
      <c r="D19" s="56"/>
      <c r="E19" s="56"/>
      <c r="F19" s="61"/>
      <c r="G19" s="61"/>
      <c r="H19" s="61"/>
      <c r="I19" s="61"/>
      <c r="J19" s="61"/>
      <c r="K19" s="62"/>
      <c r="L19" s="40"/>
    </row>
    <row r="20" spans="2:14" ht="15" customHeight="1" x14ac:dyDescent="0.25">
      <c r="B20" s="59" t="s">
        <v>67</v>
      </c>
      <c r="C20" s="60"/>
      <c r="D20" s="56"/>
      <c r="E20" s="56"/>
      <c r="F20" s="61"/>
      <c r="G20" s="61"/>
      <c r="H20" s="61"/>
      <c r="I20" s="61"/>
      <c r="J20" s="61"/>
      <c r="K20" s="62"/>
      <c r="L20" s="40"/>
    </row>
    <row r="21" spans="2:14" ht="15" customHeight="1" x14ac:dyDescent="0.25">
      <c r="B21" s="59" t="s">
        <v>43</v>
      </c>
      <c r="C21" s="60"/>
      <c r="D21" s="63"/>
      <c r="E21" s="63"/>
      <c r="F21" s="63"/>
      <c r="G21" s="63"/>
      <c r="H21" s="63"/>
      <c r="I21" s="63"/>
      <c r="J21" s="63"/>
      <c r="K21" s="64"/>
      <c r="L21" s="41"/>
    </row>
    <row r="22" spans="2:14" ht="15" customHeight="1" x14ac:dyDescent="0.25">
      <c r="B22" s="38"/>
      <c r="F22" s="38"/>
    </row>
    <row r="23" spans="2:14" ht="15" customHeight="1" x14ac:dyDescent="0.25">
      <c r="B23" s="38" t="s">
        <v>27</v>
      </c>
      <c r="F23" s="68"/>
      <c r="G23" s="2"/>
      <c r="H23" s="2"/>
      <c r="I23" s="2"/>
    </row>
    <row r="24" spans="2:14" ht="15" customHeight="1" x14ac:dyDescent="0.25">
      <c r="B24" s="53" t="s">
        <v>10</v>
      </c>
      <c r="C24" s="53" t="s">
        <v>11</v>
      </c>
      <c r="D24" s="53" t="s">
        <v>12</v>
      </c>
      <c r="F24" s="69"/>
      <c r="G24" s="69"/>
      <c r="H24" s="69"/>
      <c r="I24" s="69"/>
    </row>
    <row r="25" spans="2:14" ht="15" customHeight="1" x14ac:dyDescent="0.25">
      <c r="B25" s="54">
        <v>101</v>
      </c>
      <c r="C25" s="54" t="s">
        <v>78</v>
      </c>
      <c r="D25" s="55">
        <v>50000</v>
      </c>
      <c r="F25" s="70"/>
      <c r="G25" s="71"/>
      <c r="H25" s="71"/>
      <c r="I25" s="71"/>
    </row>
    <row r="26" spans="2:14" ht="15" customHeight="1" x14ac:dyDescent="0.25">
      <c r="B26" s="54">
        <v>102</v>
      </c>
      <c r="C26" s="54" t="s">
        <v>79</v>
      </c>
      <c r="D26" s="55">
        <v>550000</v>
      </c>
    </row>
    <row r="27" spans="2:14" ht="15" customHeight="1" x14ac:dyDescent="0.25">
      <c r="B27" s="54">
        <v>103</v>
      </c>
      <c r="C27" s="54" t="s">
        <v>60</v>
      </c>
      <c r="D27" s="55">
        <v>2000000</v>
      </c>
      <c r="K27" s="42"/>
      <c r="L27" s="42"/>
      <c r="M27" s="42"/>
      <c r="N27" s="42"/>
    </row>
    <row r="28" spans="2:14" ht="15" customHeight="1" x14ac:dyDescent="0.25">
      <c r="K28" s="2"/>
      <c r="L28" s="2"/>
      <c r="M28" s="2"/>
      <c r="N28" s="2"/>
    </row>
    <row r="29" spans="2:14" ht="15" customHeight="1" x14ac:dyDescent="0.25">
      <c r="B29" s="38" t="s">
        <v>26</v>
      </c>
      <c r="K29" s="2"/>
      <c r="L29" s="2"/>
      <c r="M29" s="2"/>
      <c r="N29" s="2"/>
    </row>
    <row r="30" spans="2:14" ht="15" customHeight="1" x14ac:dyDescent="0.25">
      <c r="B30" s="65" t="s">
        <v>10</v>
      </c>
      <c r="C30" s="54">
        <v>101</v>
      </c>
      <c r="D30" s="54">
        <v>102</v>
      </c>
      <c r="E30" s="54">
        <v>103</v>
      </c>
      <c r="K30" s="2"/>
      <c r="L30" s="2"/>
      <c r="M30" s="2"/>
      <c r="N30" s="2"/>
    </row>
    <row r="31" spans="2:14" ht="15" customHeight="1" x14ac:dyDescent="0.25">
      <c r="B31" s="65" t="s">
        <v>73</v>
      </c>
      <c r="C31" s="66">
        <v>0.1</v>
      </c>
      <c r="D31" s="67">
        <v>7.4999999999999997E-2</v>
      </c>
      <c r="E31" s="66">
        <v>0.05</v>
      </c>
      <c r="K31" s="2"/>
      <c r="L31" s="2"/>
      <c r="M31" s="2"/>
      <c r="N31" s="2"/>
    </row>
    <row r="32" spans="2:14" ht="15" customHeight="1" x14ac:dyDescent="0.25">
      <c r="K32" s="2"/>
      <c r="L32" s="2"/>
      <c r="M32" s="2"/>
      <c r="N32" s="2"/>
    </row>
    <row r="33" spans="2:14" ht="15" customHeight="1" x14ac:dyDescent="0.25">
      <c r="B33" s="38" t="s">
        <v>30</v>
      </c>
      <c r="K33" s="2"/>
      <c r="L33" s="2"/>
      <c r="M33" s="2"/>
      <c r="N33" s="2"/>
    </row>
    <row r="34" spans="2:14" ht="15" customHeight="1" x14ac:dyDescent="0.25">
      <c r="B34" s="52" t="s">
        <v>367</v>
      </c>
      <c r="C34" s="51" t="s">
        <v>78</v>
      </c>
      <c r="D34" s="51" t="s">
        <v>79</v>
      </c>
      <c r="E34" s="51" t="s">
        <v>60</v>
      </c>
      <c r="K34" s="2"/>
      <c r="L34" s="2"/>
      <c r="M34" s="2"/>
      <c r="N34" s="2"/>
    </row>
    <row r="35" spans="2:14" ht="15" customHeight="1" x14ac:dyDescent="0.25">
      <c r="B35" s="52" t="s">
        <v>47</v>
      </c>
      <c r="C35" s="51" t="s">
        <v>80</v>
      </c>
      <c r="D35" s="51" t="s">
        <v>48</v>
      </c>
      <c r="E35" s="51" t="s">
        <v>49</v>
      </c>
      <c r="K35" s="2"/>
      <c r="L35" s="2"/>
      <c r="M35" s="2"/>
      <c r="N35" s="2"/>
    </row>
    <row r="36" spans="2:14" ht="15" customHeight="1" x14ac:dyDescent="0.25">
      <c r="K36" s="2"/>
      <c r="L36" s="2"/>
      <c r="M36" s="2"/>
      <c r="N36" s="2"/>
    </row>
    <row r="37" spans="2:14" ht="15" customHeight="1" x14ac:dyDescent="0.25">
      <c r="K37" s="2"/>
      <c r="L37" s="2"/>
      <c r="M37" s="2"/>
      <c r="N37" s="2"/>
    </row>
    <row r="38" spans="2:14" ht="15" customHeight="1" x14ac:dyDescent="0.25">
      <c r="B38" s="1" t="s">
        <v>57</v>
      </c>
      <c r="K38" s="2"/>
      <c r="L38" s="2"/>
      <c r="M38" s="2"/>
      <c r="N38" s="2"/>
    </row>
    <row r="39" spans="2:14" ht="15" customHeight="1" x14ac:dyDescent="0.25">
      <c r="B39" s="3" t="s">
        <v>68</v>
      </c>
      <c r="C39" s="3"/>
      <c r="D39" s="3" t="s">
        <v>77</v>
      </c>
      <c r="E39" s="3"/>
      <c r="F39" s="3"/>
      <c r="G39" s="3"/>
      <c r="H39" s="3"/>
      <c r="I39" s="3"/>
      <c r="J39" s="3"/>
      <c r="K39" s="2"/>
      <c r="L39" s="2"/>
      <c r="M39" s="2"/>
      <c r="N39" s="2"/>
    </row>
    <row r="40" spans="2:14" ht="15" customHeight="1" x14ac:dyDescent="0.25">
      <c r="B40" s="3" t="s">
        <v>69</v>
      </c>
      <c r="C40" s="3"/>
      <c r="D40" s="3" t="s">
        <v>77</v>
      </c>
      <c r="E40" s="3"/>
      <c r="F40" s="3"/>
      <c r="G40" s="3"/>
      <c r="H40" s="3"/>
      <c r="I40" s="3"/>
      <c r="J40" s="3"/>
      <c r="K40" s="2"/>
      <c r="L40" s="2"/>
      <c r="M40" s="2"/>
      <c r="N40" s="2"/>
    </row>
    <row r="41" spans="2:14" ht="15" customHeight="1" x14ac:dyDescent="0.25">
      <c r="B41" s="3" t="s">
        <v>61</v>
      </c>
      <c r="C41" s="3"/>
      <c r="D41" s="3" t="s">
        <v>70</v>
      </c>
      <c r="E41" s="3"/>
      <c r="F41" s="3"/>
      <c r="G41" s="3"/>
      <c r="H41" s="3"/>
      <c r="I41" s="3"/>
      <c r="J41" s="3"/>
    </row>
    <row r="42" spans="2:14" ht="15" customHeight="1" x14ac:dyDescent="0.25">
      <c r="B42" s="3" t="s">
        <v>71</v>
      </c>
      <c r="C42" s="3"/>
      <c r="D42" s="3" t="s">
        <v>72</v>
      </c>
      <c r="E42" s="3"/>
      <c r="F42" s="3"/>
      <c r="G42" s="3"/>
      <c r="H42" s="3"/>
      <c r="I42" s="3"/>
      <c r="J42" s="3"/>
    </row>
    <row r="43" spans="2:14" ht="15" customHeight="1" x14ac:dyDescent="0.25">
      <c r="B43" s="3" t="s">
        <v>74</v>
      </c>
      <c r="C43" s="3"/>
      <c r="D43" s="3" t="s">
        <v>75</v>
      </c>
      <c r="E43" s="3"/>
      <c r="F43" s="3"/>
      <c r="G43" s="3"/>
      <c r="H43" s="3"/>
      <c r="I43" s="3"/>
      <c r="J43" s="3"/>
    </row>
    <row r="44" spans="2:14" ht="15" customHeight="1" x14ac:dyDescent="0.25">
      <c r="B44" s="3" t="s">
        <v>76</v>
      </c>
      <c r="C44" s="3"/>
      <c r="D44" s="43" t="s">
        <v>470</v>
      </c>
      <c r="E44" s="3"/>
      <c r="F44" s="3"/>
      <c r="G44" s="3"/>
      <c r="H44" s="3"/>
      <c r="I44" s="3"/>
      <c r="J44" s="3"/>
    </row>
    <row r="45" spans="2:14" ht="15" customHeight="1" x14ac:dyDescent="0.25">
      <c r="B45" s="3"/>
      <c r="C45" s="43"/>
      <c r="D45" s="43" t="s">
        <v>471</v>
      </c>
      <c r="E45" s="3"/>
      <c r="F45" s="3"/>
      <c r="G45" s="3"/>
      <c r="H45" s="3"/>
      <c r="I45" s="3"/>
      <c r="J45" s="3"/>
    </row>
    <row r="46" spans="2:14" ht="15" customHeight="1" x14ac:dyDescent="0.25">
      <c r="B46" s="3" t="s">
        <v>81</v>
      </c>
      <c r="C46" s="3"/>
      <c r="D46" s="44" t="s">
        <v>472</v>
      </c>
      <c r="E46" s="3"/>
      <c r="F46" s="3"/>
      <c r="G46" s="3"/>
      <c r="H46" s="3"/>
      <c r="I46" s="3"/>
      <c r="J46" s="3"/>
    </row>
    <row r="47" spans="2:14" ht="15" customHeight="1" x14ac:dyDescent="0.25">
      <c r="D47" s="44" t="s">
        <v>473</v>
      </c>
      <c r="E47" s="3"/>
      <c r="F47" s="3"/>
      <c r="G47" s="3"/>
      <c r="H47" s="3"/>
      <c r="I47" s="3"/>
      <c r="J47" s="3"/>
    </row>
    <row r="48" spans="2:14" ht="15" customHeight="1" x14ac:dyDescent="0.25">
      <c r="B48" s="3"/>
      <c r="C48" s="44"/>
      <c r="D48" s="44" t="s">
        <v>474</v>
      </c>
      <c r="E48" s="3"/>
      <c r="F48" s="3"/>
      <c r="G48" s="3"/>
      <c r="H48" s="3"/>
      <c r="I48" s="3"/>
      <c r="J48" s="3"/>
    </row>
    <row r="49" spans="2:10" ht="15" customHeight="1" x14ac:dyDescent="0.25">
      <c r="B49" s="3"/>
      <c r="C49" s="44"/>
      <c r="D49" s="44" t="s">
        <v>475</v>
      </c>
      <c r="E49" s="3"/>
      <c r="F49" s="3"/>
      <c r="G49" s="3"/>
      <c r="H49" s="3"/>
      <c r="I49" s="3"/>
      <c r="J49" s="3"/>
    </row>
    <row r="50" spans="2:10" ht="15" customHeight="1" x14ac:dyDescent="0.25">
      <c r="B50" s="3" t="s">
        <v>43</v>
      </c>
      <c r="D50" s="3" t="s">
        <v>82</v>
      </c>
      <c r="E50" s="3"/>
      <c r="F50" s="3"/>
      <c r="G50" s="3"/>
      <c r="H50" s="3"/>
      <c r="I50" s="3"/>
      <c r="J50" s="3"/>
    </row>
    <row r="51" spans="2:10" ht="15" customHeight="1" x14ac:dyDescent="0.25">
      <c r="B51" s="3"/>
      <c r="C51" s="44"/>
      <c r="D51" s="44"/>
      <c r="E51" s="3"/>
      <c r="F51" s="3"/>
      <c r="G51" s="3"/>
      <c r="H51" s="3"/>
      <c r="I51" s="3"/>
      <c r="J51" s="3"/>
    </row>
    <row r="52" spans="2:10" ht="15" customHeight="1" x14ac:dyDescent="0.25">
      <c r="E52" s="3"/>
      <c r="F52" s="3"/>
      <c r="G52" s="3"/>
      <c r="H52" s="3"/>
      <c r="I52" s="3"/>
      <c r="J52" s="3"/>
    </row>
    <row r="53" spans="2:10" ht="15" customHeight="1" x14ac:dyDescent="0.25">
      <c r="B53" s="3"/>
      <c r="C53" s="3"/>
      <c r="D53" s="3"/>
      <c r="E53" s="3"/>
      <c r="F53" s="3"/>
      <c r="G53" s="3"/>
      <c r="H53" s="3"/>
      <c r="I53" s="3"/>
      <c r="J53" s="3"/>
    </row>
    <row r="54" spans="2:10" ht="15" customHeight="1" x14ac:dyDescent="0.25">
      <c r="B54" s="3"/>
      <c r="C54" s="3"/>
      <c r="D54" s="3"/>
      <c r="E54" s="3"/>
      <c r="F54" s="3"/>
      <c r="G54" s="3"/>
      <c r="H54" s="3"/>
      <c r="I54" s="3"/>
      <c r="J54" s="3"/>
    </row>
    <row r="55" spans="2:10" ht="15" customHeight="1" x14ac:dyDescent="0.25">
      <c r="B55" s="3"/>
      <c r="C55" s="3"/>
      <c r="D55" s="3"/>
      <c r="E55" s="3"/>
      <c r="F55" s="3"/>
      <c r="G55" s="3"/>
      <c r="H55" s="3"/>
      <c r="I55" s="3"/>
      <c r="J55" s="3"/>
    </row>
    <row r="56" spans="2:10" ht="15" customHeight="1" x14ac:dyDescent="0.25">
      <c r="B56" s="3"/>
      <c r="C56" s="3"/>
      <c r="D56" s="3"/>
      <c r="E56" s="3"/>
      <c r="F56" s="3"/>
      <c r="G56" s="3"/>
      <c r="H56" s="3"/>
      <c r="I56" s="3"/>
      <c r="J56" s="3"/>
    </row>
  </sheetData>
  <mergeCells count="2">
    <mergeCell ref="B5:B6"/>
    <mergeCell ref="K5:K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L43"/>
  <sheetViews>
    <sheetView zoomScale="90" zoomScaleNormal="90" workbookViewId="0">
      <selection activeCell="H9" sqref="H9"/>
    </sheetView>
  </sheetViews>
  <sheetFormatPr defaultRowHeight="15" customHeight="1" x14ac:dyDescent="0.25"/>
  <cols>
    <col min="1" max="1" width="4" style="119" customWidth="1"/>
    <col min="2" max="2" width="7.42578125" style="131" customWidth="1"/>
    <col min="3" max="3" width="17.5703125" style="131" bestFit="1" customWidth="1"/>
    <col min="4" max="4" width="12.7109375" style="131" customWidth="1"/>
    <col min="5" max="5" width="11.5703125" style="131" customWidth="1"/>
    <col min="6" max="7" width="18.42578125" style="124" bestFit="1" customWidth="1"/>
    <col min="8" max="8" width="8.140625" style="131" bestFit="1" customWidth="1"/>
    <col min="9" max="9" width="9.85546875" style="131" bestFit="1" customWidth="1"/>
    <col min="10" max="12" width="15.85546875" style="131" customWidth="1"/>
    <col min="13" max="16384" width="9.140625" style="119"/>
  </cols>
  <sheetData>
    <row r="2" spans="2:12" ht="15" customHeight="1" x14ac:dyDescent="0.3">
      <c r="B2" s="244" t="s">
        <v>551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</row>
    <row r="4" spans="2:12" ht="15" customHeight="1" x14ac:dyDescent="0.25">
      <c r="B4" s="243" t="s">
        <v>59</v>
      </c>
      <c r="C4" s="243" t="s">
        <v>139</v>
      </c>
      <c r="D4" s="248" t="s">
        <v>37</v>
      </c>
      <c r="E4" s="107" t="s">
        <v>382</v>
      </c>
      <c r="F4" s="107" t="s">
        <v>121</v>
      </c>
      <c r="G4" s="107" t="s">
        <v>121</v>
      </c>
      <c r="H4" s="107" t="s">
        <v>383</v>
      </c>
      <c r="I4" s="107" t="s">
        <v>15</v>
      </c>
      <c r="J4" s="275" t="s">
        <v>145</v>
      </c>
      <c r="K4" s="275"/>
      <c r="L4" s="275"/>
    </row>
    <row r="5" spans="2:12" ht="15" customHeight="1" x14ac:dyDescent="0.25">
      <c r="B5" s="243"/>
      <c r="C5" s="243"/>
      <c r="D5" s="248"/>
      <c r="E5" s="108" t="s">
        <v>384</v>
      </c>
      <c r="F5" s="108" t="s">
        <v>384</v>
      </c>
      <c r="G5" s="108" t="s">
        <v>385</v>
      </c>
      <c r="H5" s="108" t="s">
        <v>384</v>
      </c>
      <c r="I5" s="108" t="s">
        <v>386</v>
      </c>
      <c r="J5" s="99" t="s">
        <v>384</v>
      </c>
      <c r="K5" s="99" t="s">
        <v>386</v>
      </c>
      <c r="L5" s="109" t="s">
        <v>32</v>
      </c>
    </row>
    <row r="6" spans="2:12" ht="15" customHeight="1" x14ac:dyDescent="0.25">
      <c r="B6" s="88">
        <v>1</v>
      </c>
      <c r="C6" s="88" t="s">
        <v>387</v>
      </c>
      <c r="D6" s="110">
        <v>3</v>
      </c>
      <c r="E6" s="111"/>
      <c r="F6" s="112">
        <v>43393</v>
      </c>
      <c r="G6" s="112">
        <v>43395</v>
      </c>
      <c r="H6" s="110"/>
      <c r="I6" s="88"/>
      <c r="J6" s="113"/>
      <c r="K6" s="113"/>
      <c r="L6" s="114"/>
    </row>
    <row r="7" spans="2:12" ht="15" customHeight="1" x14ac:dyDescent="0.25">
      <c r="B7" s="88">
        <v>2</v>
      </c>
      <c r="C7" s="88" t="s">
        <v>388</v>
      </c>
      <c r="D7" s="110">
        <v>2</v>
      </c>
      <c r="E7" s="110"/>
      <c r="F7" s="112">
        <v>43394</v>
      </c>
      <c r="G7" s="112">
        <v>43398</v>
      </c>
      <c r="H7" s="110"/>
      <c r="I7" s="88"/>
      <c r="J7" s="113"/>
      <c r="K7" s="113"/>
      <c r="L7" s="114"/>
    </row>
    <row r="8" spans="2:12" ht="15" customHeight="1" x14ac:dyDescent="0.25">
      <c r="B8" s="88">
        <v>3</v>
      </c>
      <c r="C8" s="88" t="s">
        <v>389</v>
      </c>
      <c r="D8" s="110">
        <v>4</v>
      </c>
      <c r="E8" s="110"/>
      <c r="F8" s="112">
        <v>43395</v>
      </c>
      <c r="G8" s="112">
        <v>43399</v>
      </c>
      <c r="H8" s="110"/>
      <c r="I8" s="88"/>
      <c r="J8" s="113"/>
      <c r="K8" s="113"/>
      <c r="L8" s="114"/>
    </row>
    <row r="9" spans="2:12" ht="15" customHeight="1" x14ac:dyDescent="0.25">
      <c r="B9" s="88">
        <v>4</v>
      </c>
      <c r="C9" s="88" t="s">
        <v>390</v>
      </c>
      <c r="D9" s="110">
        <v>3</v>
      </c>
      <c r="E9" s="110"/>
      <c r="F9" s="112">
        <v>43396</v>
      </c>
      <c r="G9" s="112">
        <v>43398</v>
      </c>
      <c r="H9" s="110"/>
      <c r="I9" s="88"/>
      <c r="J9" s="113"/>
      <c r="K9" s="113"/>
      <c r="L9" s="114"/>
    </row>
    <row r="10" spans="2:12" ht="15" customHeight="1" x14ac:dyDescent="0.25">
      <c r="B10" s="88">
        <v>5</v>
      </c>
      <c r="C10" s="88" t="s">
        <v>391</v>
      </c>
      <c r="D10" s="110">
        <v>1</v>
      </c>
      <c r="E10" s="110"/>
      <c r="F10" s="112">
        <v>43392</v>
      </c>
      <c r="G10" s="112">
        <v>43396</v>
      </c>
      <c r="H10" s="110"/>
      <c r="I10" s="88"/>
      <c r="J10" s="113"/>
      <c r="K10" s="113"/>
      <c r="L10" s="114"/>
    </row>
    <row r="11" spans="2:12" ht="15" customHeight="1" x14ac:dyDescent="0.25">
      <c r="B11" s="88">
        <v>6</v>
      </c>
      <c r="C11" s="88" t="s">
        <v>392</v>
      </c>
      <c r="D11" s="110">
        <v>4</v>
      </c>
      <c r="E11" s="110"/>
      <c r="F11" s="112">
        <v>43379</v>
      </c>
      <c r="G11" s="112">
        <v>43383</v>
      </c>
      <c r="H11" s="110"/>
      <c r="I11" s="88"/>
      <c r="J11" s="113"/>
      <c r="K11" s="113"/>
      <c r="L11" s="114"/>
    </row>
    <row r="12" spans="2:12" ht="15" customHeight="1" x14ac:dyDescent="0.25">
      <c r="B12" s="88">
        <v>7</v>
      </c>
      <c r="C12" s="88" t="s">
        <v>393</v>
      </c>
      <c r="D12" s="110">
        <v>2</v>
      </c>
      <c r="E12" s="110"/>
      <c r="F12" s="112">
        <v>43391</v>
      </c>
      <c r="G12" s="112">
        <v>43392</v>
      </c>
      <c r="H12" s="110"/>
      <c r="I12" s="88"/>
      <c r="J12" s="113"/>
      <c r="K12" s="113"/>
      <c r="L12" s="114"/>
    </row>
    <row r="13" spans="2:12" ht="15" customHeight="1" x14ac:dyDescent="0.25">
      <c r="B13" s="88">
        <v>8</v>
      </c>
      <c r="C13" s="88" t="s">
        <v>394</v>
      </c>
      <c r="D13" s="110">
        <v>3</v>
      </c>
      <c r="E13" s="110"/>
      <c r="F13" s="112">
        <v>43375</v>
      </c>
      <c r="G13" s="112">
        <v>43378</v>
      </c>
      <c r="H13" s="110"/>
      <c r="I13" s="88"/>
      <c r="J13" s="113"/>
      <c r="K13" s="113"/>
      <c r="L13" s="114"/>
    </row>
    <row r="14" spans="2:12" ht="15" customHeight="1" x14ac:dyDescent="0.25">
      <c r="B14" s="88">
        <v>9</v>
      </c>
      <c r="C14" s="88" t="s">
        <v>395</v>
      </c>
      <c r="D14" s="110">
        <v>4</v>
      </c>
      <c r="E14" s="110"/>
      <c r="F14" s="112">
        <v>43378</v>
      </c>
      <c r="G14" s="112">
        <v>43381</v>
      </c>
      <c r="H14" s="110"/>
      <c r="I14" s="88"/>
      <c r="J14" s="113"/>
      <c r="K14" s="113"/>
      <c r="L14" s="114"/>
    </row>
    <row r="15" spans="2:12" ht="15" customHeight="1" x14ac:dyDescent="0.25">
      <c r="B15" s="88">
        <v>10</v>
      </c>
      <c r="C15" s="88" t="s">
        <v>396</v>
      </c>
      <c r="D15" s="110">
        <v>2</v>
      </c>
      <c r="E15" s="110"/>
      <c r="F15" s="112">
        <v>43385</v>
      </c>
      <c r="G15" s="112">
        <v>43388</v>
      </c>
      <c r="H15" s="110"/>
      <c r="I15" s="88"/>
      <c r="J15" s="113"/>
      <c r="K15" s="113"/>
      <c r="L15" s="114"/>
    </row>
    <row r="16" spans="2:12" ht="15" customHeight="1" x14ac:dyDescent="0.25">
      <c r="B16" s="120"/>
      <c r="C16" s="120"/>
      <c r="D16" s="121"/>
      <c r="E16" s="121"/>
      <c r="F16" s="122"/>
      <c r="G16" s="122"/>
      <c r="H16" s="121"/>
      <c r="I16" s="120"/>
      <c r="J16" s="123"/>
      <c r="K16" s="123"/>
      <c r="L16" s="120"/>
    </row>
    <row r="17" spans="2:12" ht="15" customHeight="1" x14ac:dyDescent="0.25">
      <c r="B17" s="260" t="s">
        <v>139</v>
      </c>
      <c r="C17" s="260" t="s">
        <v>397</v>
      </c>
      <c r="D17" s="107" t="s">
        <v>145</v>
      </c>
      <c r="E17" s="107" t="s">
        <v>145</v>
      </c>
      <c r="G17" s="125" t="s">
        <v>57</v>
      </c>
      <c r="H17" s="126"/>
      <c r="I17" s="126"/>
      <c r="J17" s="126"/>
      <c r="K17" s="126"/>
      <c r="L17" s="126"/>
    </row>
    <row r="18" spans="2:12" s="130" customFormat="1" ht="15" customHeight="1" x14ac:dyDescent="0.25">
      <c r="B18" s="261"/>
      <c r="C18" s="261"/>
      <c r="D18" s="108" t="s">
        <v>384</v>
      </c>
      <c r="E18" s="108" t="s">
        <v>386</v>
      </c>
      <c r="F18" s="127"/>
      <c r="G18" s="128" t="s">
        <v>398</v>
      </c>
      <c r="H18" s="128" t="s">
        <v>399</v>
      </c>
      <c r="I18" s="129"/>
      <c r="J18" s="129"/>
      <c r="K18" s="129"/>
      <c r="L18" s="129"/>
    </row>
    <row r="19" spans="2:12" ht="15" customHeight="1" x14ac:dyDescent="0.25">
      <c r="B19" s="88" t="s">
        <v>400</v>
      </c>
      <c r="C19" s="115" t="s">
        <v>401</v>
      </c>
      <c r="D19" s="116">
        <v>2500</v>
      </c>
      <c r="E19" s="117">
        <v>1000</v>
      </c>
      <c r="G19" s="125"/>
      <c r="H19" s="128" t="s">
        <v>402</v>
      </c>
      <c r="I19" s="126"/>
      <c r="J19" s="126"/>
      <c r="K19" s="126"/>
      <c r="L19" s="126"/>
    </row>
    <row r="20" spans="2:12" ht="15" customHeight="1" x14ac:dyDescent="0.25">
      <c r="B20" s="88" t="s">
        <v>403</v>
      </c>
      <c r="C20" s="115" t="s">
        <v>404</v>
      </c>
      <c r="D20" s="117">
        <v>2500</v>
      </c>
      <c r="E20" s="117">
        <v>1000</v>
      </c>
      <c r="G20" s="125"/>
      <c r="H20" s="128" t="s">
        <v>405</v>
      </c>
      <c r="I20" s="126"/>
      <c r="J20" s="126"/>
      <c r="K20" s="126"/>
      <c r="L20" s="126"/>
    </row>
    <row r="21" spans="2:12" ht="15" customHeight="1" x14ac:dyDescent="0.25">
      <c r="B21" s="88" t="s">
        <v>406</v>
      </c>
      <c r="C21" s="115" t="s">
        <v>407</v>
      </c>
      <c r="D21" s="117">
        <v>5000</v>
      </c>
      <c r="E21" s="117">
        <v>2000</v>
      </c>
      <c r="G21" s="125" t="s">
        <v>408</v>
      </c>
      <c r="H21" s="128" t="s">
        <v>409</v>
      </c>
      <c r="I21" s="126"/>
      <c r="J21" s="126"/>
      <c r="K21" s="126"/>
      <c r="L21" s="126"/>
    </row>
    <row r="22" spans="2:12" ht="15" customHeight="1" x14ac:dyDescent="0.25">
      <c r="B22" s="88" t="s">
        <v>410</v>
      </c>
      <c r="C22" s="115" t="s">
        <v>411</v>
      </c>
      <c r="D22" s="117">
        <v>5000</v>
      </c>
      <c r="E22" s="117">
        <v>2000</v>
      </c>
      <c r="G22" s="125" t="s">
        <v>412</v>
      </c>
      <c r="H22" s="128" t="s">
        <v>413</v>
      </c>
      <c r="I22" s="126"/>
      <c r="J22" s="126"/>
      <c r="K22" s="126"/>
      <c r="L22" s="126"/>
    </row>
    <row r="23" spans="2:12" ht="15" customHeight="1" x14ac:dyDescent="0.25">
      <c r="G23" s="126"/>
      <c r="H23" s="128" t="s">
        <v>414</v>
      </c>
      <c r="I23" s="126"/>
      <c r="J23" s="126"/>
      <c r="K23" s="126"/>
      <c r="L23" s="126"/>
    </row>
    <row r="24" spans="2:12" ht="15" customHeight="1" x14ac:dyDescent="0.25">
      <c r="G24" s="125" t="s">
        <v>415</v>
      </c>
      <c r="H24" s="128" t="s">
        <v>188</v>
      </c>
      <c r="I24" s="126"/>
      <c r="J24" s="126"/>
      <c r="K24" s="126"/>
      <c r="L24" s="126"/>
    </row>
    <row r="25" spans="2:12" ht="15" customHeight="1" x14ac:dyDescent="0.25">
      <c r="G25" s="125" t="s">
        <v>416</v>
      </c>
      <c r="H25" s="128" t="s">
        <v>188</v>
      </c>
      <c r="I25" s="126"/>
      <c r="J25" s="126"/>
      <c r="K25" s="126"/>
      <c r="L25" s="126"/>
    </row>
    <row r="26" spans="2:12" ht="15" customHeight="1" x14ac:dyDescent="0.25">
      <c r="G26" s="125" t="s">
        <v>417</v>
      </c>
      <c r="H26" s="128" t="s">
        <v>418</v>
      </c>
      <c r="I26" s="126"/>
      <c r="J26" s="126"/>
      <c r="K26" s="126"/>
      <c r="L26" s="126"/>
    </row>
    <row r="27" spans="2:12" ht="15" customHeight="1" x14ac:dyDescent="0.25">
      <c r="G27" s="126"/>
      <c r="H27" s="126"/>
      <c r="I27" s="126"/>
      <c r="J27" s="126"/>
      <c r="K27" s="126"/>
      <c r="L27" s="126"/>
    </row>
    <row r="29" spans="2:12" ht="15" customHeight="1" x14ac:dyDescent="0.3">
      <c r="B29" s="252" t="s">
        <v>174</v>
      </c>
      <c r="C29" s="252"/>
      <c r="D29" s="252"/>
      <c r="E29" s="252"/>
      <c r="F29" s="252"/>
      <c r="G29" s="252"/>
      <c r="H29" s="252"/>
      <c r="I29" s="252"/>
      <c r="J29" s="252"/>
      <c r="K29" s="252"/>
      <c r="L29" s="252"/>
    </row>
    <row r="30" spans="2:12" ht="15" customHeight="1" x14ac:dyDescent="0.3">
      <c r="B30" s="244" t="s">
        <v>551</v>
      </c>
      <c r="C30" s="244"/>
      <c r="D30" s="244"/>
      <c r="E30" s="244"/>
      <c r="F30" s="244"/>
      <c r="G30" s="244"/>
      <c r="H30" s="244"/>
      <c r="I30" s="244"/>
      <c r="J30" s="244"/>
      <c r="K30" s="244"/>
      <c r="L30" s="244"/>
    </row>
    <row r="32" spans="2:12" ht="15" customHeight="1" x14ac:dyDescent="0.25">
      <c r="B32" s="243" t="s">
        <v>59</v>
      </c>
      <c r="C32" s="243" t="s">
        <v>139</v>
      </c>
      <c r="D32" s="248" t="s">
        <v>37</v>
      </c>
      <c r="E32" s="107" t="s">
        <v>382</v>
      </c>
      <c r="F32" s="107" t="s">
        <v>121</v>
      </c>
      <c r="G32" s="107" t="s">
        <v>121</v>
      </c>
      <c r="H32" s="107" t="s">
        <v>383</v>
      </c>
      <c r="I32" s="107" t="s">
        <v>15</v>
      </c>
      <c r="J32" s="275" t="s">
        <v>145</v>
      </c>
      <c r="K32" s="275"/>
      <c r="L32" s="275"/>
    </row>
    <row r="33" spans="2:12" ht="15" customHeight="1" x14ac:dyDescent="0.25">
      <c r="B33" s="243"/>
      <c r="C33" s="243"/>
      <c r="D33" s="248"/>
      <c r="E33" s="108" t="s">
        <v>384</v>
      </c>
      <c r="F33" s="108" t="s">
        <v>384</v>
      </c>
      <c r="G33" s="108" t="s">
        <v>385</v>
      </c>
      <c r="H33" s="108" t="s">
        <v>384</v>
      </c>
      <c r="I33" s="108" t="s">
        <v>386</v>
      </c>
      <c r="J33" s="99" t="s">
        <v>384</v>
      </c>
      <c r="K33" s="99" t="s">
        <v>386</v>
      </c>
      <c r="L33" s="109" t="s">
        <v>32</v>
      </c>
    </row>
    <row r="34" spans="2:12" ht="15" customHeight="1" x14ac:dyDescent="0.25">
      <c r="B34" s="88">
        <v>1</v>
      </c>
      <c r="C34" s="88" t="s">
        <v>387</v>
      </c>
      <c r="D34" s="110">
        <v>3</v>
      </c>
      <c r="E34" s="110">
        <v>2</v>
      </c>
      <c r="F34" s="112">
        <v>43393</v>
      </c>
      <c r="G34" s="112">
        <v>43395</v>
      </c>
      <c r="H34" s="110">
        <v>2</v>
      </c>
      <c r="I34" s="88" t="s">
        <v>419</v>
      </c>
      <c r="J34" s="117">
        <v>7500</v>
      </c>
      <c r="K34" s="117">
        <v>0</v>
      </c>
      <c r="L34" s="118">
        <v>7500</v>
      </c>
    </row>
    <row r="35" spans="2:12" ht="15" customHeight="1" x14ac:dyDescent="0.25">
      <c r="B35" s="88">
        <v>2</v>
      </c>
      <c r="C35" s="88" t="s">
        <v>388</v>
      </c>
      <c r="D35" s="110">
        <v>2</v>
      </c>
      <c r="E35" s="110">
        <v>1</v>
      </c>
      <c r="F35" s="112">
        <v>43394</v>
      </c>
      <c r="G35" s="112">
        <v>43398</v>
      </c>
      <c r="H35" s="110">
        <v>4</v>
      </c>
      <c r="I35" s="88" t="s">
        <v>386</v>
      </c>
      <c r="J35" s="117">
        <v>10000</v>
      </c>
      <c r="K35" s="117">
        <v>12000</v>
      </c>
      <c r="L35" s="118">
        <v>22000</v>
      </c>
    </row>
    <row r="36" spans="2:12" ht="15" customHeight="1" x14ac:dyDescent="0.25">
      <c r="B36" s="88">
        <v>3</v>
      </c>
      <c r="C36" s="88" t="s">
        <v>389</v>
      </c>
      <c r="D36" s="110">
        <v>4</v>
      </c>
      <c r="E36" s="110">
        <v>3</v>
      </c>
      <c r="F36" s="112">
        <v>43395</v>
      </c>
      <c r="G36" s="112">
        <v>43399</v>
      </c>
      <c r="H36" s="110">
        <v>4</v>
      </c>
      <c r="I36" s="88" t="s">
        <v>386</v>
      </c>
      <c r="J36" s="117">
        <v>10000</v>
      </c>
      <c r="K36" s="117">
        <v>4000</v>
      </c>
      <c r="L36" s="118">
        <v>14000</v>
      </c>
    </row>
    <row r="37" spans="2:12" ht="15" customHeight="1" x14ac:dyDescent="0.25">
      <c r="B37" s="88">
        <v>4</v>
      </c>
      <c r="C37" s="88" t="s">
        <v>390</v>
      </c>
      <c r="D37" s="110">
        <v>3</v>
      </c>
      <c r="E37" s="110">
        <v>2</v>
      </c>
      <c r="F37" s="112">
        <v>43396</v>
      </c>
      <c r="G37" s="112">
        <v>43398</v>
      </c>
      <c r="H37" s="110">
        <v>2</v>
      </c>
      <c r="I37" s="88" t="s">
        <v>419</v>
      </c>
      <c r="J37" s="117">
        <v>15000</v>
      </c>
      <c r="K37" s="117">
        <v>0</v>
      </c>
      <c r="L37" s="118">
        <v>15000</v>
      </c>
    </row>
    <row r="38" spans="2:12" ht="15" customHeight="1" x14ac:dyDescent="0.25">
      <c r="B38" s="88">
        <v>5</v>
      </c>
      <c r="C38" s="88" t="s">
        <v>391</v>
      </c>
      <c r="D38" s="110">
        <v>1</v>
      </c>
      <c r="E38" s="110">
        <v>1</v>
      </c>
      <c r="F38" s="112">
        <v>43392</v>
      </c>
      <c r="G38" s="112">
        <v>43396</v>
      </c>
      <c r="H38" s="110">
        <v>4</v>
      </c>
      <c r="I38" s="88" t="s">
        <v>386</v>
      </c>
      <c r="J38" s="117">
        <v>2500</v>
      </c>
      <c r="K38" s="117">
        <v>3000</v>
      </c>
      <c r="L38" s="118">
        <v>5500</v>
      </c>
    </row>
    <row r="39" spans="2:12" ht="15" customHeight="1" x14ac:dyDescent="0.25">
      <c r="B39" s="88">
        <v>6</v>
      </c>
      <c r="C39" s="88" t="s">
        <v>392</v>
      </c>
      <c r="D39" s="110">
        <v>4</v>
      </c>
      <c r="E39" s="110">
        <v>3</v>
      </c>
      <c r="F39" s="112">
        <v>43379</v>
      </c>
      <c r="G39" s="112">
        <v>43383</v>
      </c>
      <c r="H39" s="110">
        <v>4</v>
      </c>
      <c r="I39" s="88" t="s">
        <v>386</v>
      </c>
      <c r="J39" s="117">
        <v>10000</v>
      </c>
      <c r="K39" s="117">
        <v>4000</v>
      </c>
      <c r="L39" s="118">
        <v>14000</v>
      </c>
    </row>
    <row r="40" spans="2:12" ht="15" customHeight="1" x14ac:dyDescent="0.25">
      <c r="B40" s="88">
        <v>7</v>
      </c>
      <c r="C40" s="88" t="s">
        <v>393</v>
      </c>
      <c r="D40" s="110">
        <v>2</v>
      </c>
      <c r="E40" s="110">
        <v>1</v>
      </c>
      <c r="F40" s="112">
        <v>43391</v>
      </c>
      <c r="G40" s="112">
        <v>43392</v>
      </c>
      <c r="H40" s="110">
        <v>1</v>
      </c>
      <c r="I40" s="88" t="s">
        <v>419</v>
      </c>
      <c r="J40" s="117">
        <v>10000</v>
      </c>
      <c r="K40" s="117">
        <v>0</v>
      </c>
      <c r="L40" s="118">
        <v>10000</v>
      </c>
    </row>
    <row r="41" spans="2:12" ht="15" customHeight="1" x14ac:dyDescent="0.25">
      <c r="B41" s="88">
        <v>8</v>
      </c>
      <c r="C41" s="88" t="s">
        <v>394</v>
      </c>
      <c r="D41" s="110">
        <v>3</v>
      </c>
      <c r="E41" s="110">
        <v>2</v>
      </c>
      <c r="F41" s="112">
        <v>43375</v>
      </c>
      <c r="G41" s="112">
        <v>43378</v>
      </c>
      <c r="H41" s="110">
        <v>3</v>
      </c>
      <c r="I41" s="88" t="s">
        <v>386</v>
      </c>
      <c r="J41" s="117">
        <v>15000</v>
      </c>
      <c r="K41" s="117">
        <v>6000</v>
      </c>
      <c r="L41" s="118">
        <v>21000</v>
      </c>
    </row>
    <row r="42" spans="2:12" ht="15" customHeight="1" x14ac:dyDescent="0.25">
      <c r="B42" s="88">
        <v>9</v>
      </c>
      <c r="C42" s="88" t="s">
        <v>395</v>
      </c>
      <c r="D42" s="110">
        <v>4</v>
      </c>
      <c r="E42" s="110">
        <v>3</v>
      </c>
      <c r="F42" s="112">
        <v>43378</v>
      </c>
      <c r="G42" s="112">
        <v>43381</v>
      </c>
      <c r="H42" s="110">
        <v>3</v>
      </c>
      <c r="I42" s="88" t="s">
        <v>419</v>
      </c>
      <c r="J42" s="117">
        <v>20000</v>
      </c>
      <c r="K42" s="117">
        <v>0</v>
      </c>
      <c r="L42" s="118">
        <v>20000</v>
      </c>
    </row>
    <row r="43" spans="2:12" ht="15" customHeight="1" x14ac:dyDescent="0.25">
      <c r="B43" s="88">
        <v>10</v>
      </c>
      <c r="C43" s="88" t="s">
        <v>396</v>
      </c>
      <c r="D43" s="110">
        <v>2</v>
      </c>
      <c r="E43" s="110">
        <v>1</v>
      </c>
      <c r="F43" s="112">
        <v>43385</v>
      </c>
      <c r="G43" s="112">
        <v>43388</v>
      </c>
      <c r="H43" s="110">
        <v>3</v>
      </c>
      <c r="I43" s="88" t="s">
        <v>386</v>
      </c>
      <c r="J43" s="117">
        <v>5000</v>
      </c>
      <c r="K43" s="117">
        <v>4000</v>
      </c>
      <c r="L43" s="118">
        <v>9000</v>
      </c>
    </row>
  </sheetData>
  <mergeCells count="13">
    <mergeCell ref="B29:L29"/>
    <mergeCell ref="B30:L30"/>
    <mergeCell ref="B32:B33"/>
    <mergeCell ref="C32:C33"/>
    <mergeCell ref="D32:D33"/>
    <mergeCell ref="J32:L32"/>
    <mergeCell ref="B17:B18"/>
    <mergeCell ref="C17:C18"/>
    <mergeCell ref="B2:L2"/>
    <mergeCell ref="B4:B5"/>
    <mergeCell ref="C4:C5"/>
    <mergeCell ref="D4:D5"/>
    <mergeCell ref="J4:L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V66"/>
  <sheetViews>
    <sheetView workbookViewId="0">
      <selection activeCell="B47" sqref="B47:K47"/>
    </sheetView>
  </sheetViews>
  <sheetFormatPr defaultRowHeight="15" customHeight="1" x14ac:dyDescent="0.25"/>
  <cols>
    <col min="1" max="1" width="3.140625" style="119" customWidth="1"/>
    <col min="2" max="2" width="4.85546875" style="119" customWidth="1"/>
    <col min="3" max="3" width="15" style="119" customWidth="1"/>
    <col min="4" max="7" width="25.140625" style="119" customWidth="1"/>
    <col min="8" max="8" width="14.140625" style="119" customWidth="1"/>
    <col min="9" max="9" width="17" style="119" customWidth="1"/>
    <col min="10" max="10" width="15.42578125" style="119" customWidth="1"/>
    <col min="11" max="11" width="16.28515625" style="119" customWidth="1"/>
    <col min="12" max="12" width="12.140625" style="119" customWidth="1"/>
    <col min="13" max="13" width="15.7109375" style="119" bestFit="1" customWidth="1"/>
    <col min="14" max="14" width="21.7109375" style="119" bestFit="1" customWidth="1"/>
    <col min="15" max="18" width="12.85546875" style="119" customWidth="1"/>
    <col min="19" max="16384" width="9.140625" style="119"/>
  </cols>
  <sheetData>
    <row r="2" spans="2:22" ht="15" customHeight="1" x14ac:dyDescent="0.3">
      <c r="B2" s="259" t="s">
        <v>552</v>
      </c>
      <c r="C2" s="259"/>
      <c r="D2" s="259"/>
      <c r="E2" s="259"/>
      <c r="F2" s="259"/>
      <c r="G2" s="259"/>
      <c r="H2" s="259"/>
      <c r="I2" s="259"/>
      <c r="J2" s="259"/>
      <c r="K2" s="259"/>
    </row>
    <row r="3" spans="2:22" ht="15" customHeight="1" x14ac:dyDescent="0.3">
      <c r="B3" s="259" t="s">
        <v>420</v>
      </c>
      <c r="C3" s="259"/>
      <c r="D3" s="259"/>
      <c r="E3" s="259"/>
      <c r="F3" s="259"/>
      <c r="G3" s="259"/>
      <c r="H3" s="259"/>
      <c r="I3" s="259"/>
      <c r="J3" s="259"/>
      <c r="K3" s="259"/>
    </row>
    <row r="5" spans="2:22" s="131" customFormat="1" ht="15" customHeight="1" x14ac:dyDescent="0.25">
      <c r="B5" s="243" t="s">
        <v>59</v>
      </c>
      <c r="C5" s="243" t="s">
        <v>421</v>
      </c>
      <c r="D5" s="243" t="s">
        <v>422</v>
      </c>
      <c r="E5" s="243" t="s">
        <v>423</v>
      </c>
      <c r="F5" s="243" t="s">
        <v>15</v>
      </c>
      <c r="G5" s="248" t="s">
        <v>424</v>
      </c>
      <c r="H5" s="49" t="s">
        <v>425</v>
      </c>
      <c r="I5" s="247" t="s">
        <v>145</v>
      </c>
      <c r="J5" s="243" t="s">
        <v>73</v>
      </c>
      <c r="K5" s="243" t="s">
        <v>426</v>
      </c>
      <c r="S5" s="132"/>
      <c r="T5" s="132"/>
      <c r="U5" s="132"/>
      <c r="V5" s="132"/>
    </row>
    <row r="6" spans="2:22" s="131" customFormat="1" ht="15" customHeight="1" x14ac:dyDescent="0.25">
      <c r="B6" s="276"/>
      <c r="C6" s="276"/>
      <c r="D6" s="276"/>
      <c r="E6" s="276"/>
      <c r="F6" s="276"/>
      <c r="G6" s="277"/>
      <c r="H6" s="50" t="s">
        <v>427</v>
      </c>
      <c r="I6" s="278"/>
      <c r="J6" s="276"/>
      <c r="K6" s="276"/>
      <c r="S6" s="133"/>
      <c r="T6" s="133"/>
      <c r="U6" s="133"/>
      <c r="V6" s="133"/>
    </row>
    <row r="7" spans="2:22" ht="15" customHeight="1" x14ac:dyDescent="0.25">
      <c r="B7" s="100">
        <v>1</v>
      </c>
      <c r="C7" s="144" t="s">
        <v>428</v>
      </c>
      <c r="D7" s="89" t="s">
        <v>516</v>
      </c>
      <c r="E7" s="100"/>
      <c r="F7" s="101"/>
      <c r="G7" s="100"/>
      <c r="H7" s="145"/>
      <c r="I7" s="146"/>
      <c r="J7" s="146"/>
      <c r="K7" s="147"/>
      <c r="S7" s="135"/>
      <c r="T7" s="135"/>
      <c r="U7" s="135"/>
      <c r="V7" s="135"/>
    </row>
    <row r="8" spans="2:22" ht="15" customHeight="1" x14ac:dyDescent="0.25">
      <c r="B8" s="100">
        <v>2</v>
      </c>
      <c r="C8" s="144" t="s">
        <v>429</v>
      </c>
      <c r="D8" s="89" t="s">
        <v>517</v>
      </c>
      <c r="E8" s="100"/>
      <c r="F8" s="101"/>
      <c r="G8" s="100"/>
      <c r="H8" s="145"/>
      <c r="I8" s="146"/>
      <c r="J8" s="146"/>
      <c r="K8" s="147"/>
      <c r="S8" s="135"/>
      <c r="T8" s="135"/>
      <c r="U8" s="135"/>
      <c r="V8" s="135"/>
    </row>
    <row r="9" spans="2:22" ht="15" customHeight="1" x14ac:dyDescent="0.25">
      <c r="B9" s="100">
        <v>3</v>
      </c>
      <c r="C9" s="144" t="s">
        <v>430</v>
      </c>
      <c r="D9" s="89" t="s">
        <v>518</v>
      </c>
      <c r="E9" s="100"/>
      <c r="F9" s="101"/>
      <c r="G9" s="100"/>
      <c r="H9" s="145"/>
      <c r="I9" s="146"/>
      <c r="J9" s="146"/>
      <c r="K9" s="147"/>
      <c r="S9" s="135"/>
      <c r="T9" s="135"/>
      <c r="U9" s="135"/>
      <c r="V9" s="135"/>
    </row>
    <row r="10" spans="2:22" ht="15" customHeight="1" x14ac:dyDescent="0.25">
      <c r="B10" s="100">
        <v>4</v>
      </c>
      <c r="C10" s="144" t="s">
        <v>431</v>
      </c>
      <c r="D10" s="89" t="s">
        <v>519</v>
      </c>
      <c r="E10" s="100"/>
      <c r="F10" s="101"/>
      <c r="G10" s="100"/>
      <c r="H10" s="145"/>
      <c r="I10" s="146"/>
      <c r="J10" s="146"/>
      <c r="K10" s="147"/>
      <c r="S10" s="135"/>
      <c r="T10" s="135"/>
      <c r="U10" s="135"/>
      <c r="V10" s="135"/>
    </row>
    <row r="11" spans="2:22" ht="15" customHeight="1" x14ac:dyDescent="0.25">
      <c r="B11" s="100">
        <v>5</v>
      </c>
      <c r="C11" s="144" t="s">
        <v>432</v>
      </c>
      <c r="D11" s="89" t="s">
        <v>520</v>
      </c>
      <c r="E11" s="100"/>
      <c r="F11" s="101"/>
      <c r="G11" s="100"/>
      <c r="H11" s="145"/>
      <c r="I11" s="146"/>
      <c r="J11" s="146"/>
      <c r="K11" s="147"/>
      <c r="S11" s="135"/>
      <c r="T11" s="135"/>
      <c r="U11" s="135"/>
      <c r="V11" s="135"/>
    </row>
    <row r="12" spans="2:22" ht="15" customHeight="1" x14ac:dyDescent="0.25">
      <c r="B12" s="100">
        <v>6</v>
      </c>
      <c r="C12" s="144" t="s">
        <v>433</v>
      </c>
      <c r="D12" s="89" t="s">
        <v>521</v>
      </c>
      <c r="E12" s="100"/>
      <c r="F12" s="101"/>
      <c r="G12" s="100"/>
      <c r="H12" s="145"/>
      <c r="I12" s="146"/>
      <c r="J12" s="146"/>
      <c r="K12" s="147"/>
      <c r="S12" s="136"/>
      <c r="T12" s="136"/>
      <c r="U12" s="136"/>
      <c r="V12" s="136"/>
    </row>
    <row r="13" spans="2:22" ht="15" customHeight="1" x14ac:dyDescent="0.25">
      <c r="B13" s="100">
        <v>7</v>
      </c>
      <c r="C13" s="144" t="s">
        <v>434</v>
      </c>
      <c r="D13" s="89" t="s">
        <v>522</v>
      </c>
      <c r="E13" s="100"/>
      <c r="F13" s="101"/>
      <c r="G13" s="100"/>
      <c r="H13" s="145"/>
      <c r="I13" s="146"/>
      <c r="J13" s="146"/>
      <c r="K13" s="147"/>
      <c r="S13" s="136"/>
      <c r="T13" s="136"/>
      <c r="U13" s="136"/>
      <c r="V13" s="136"/>
    </row>
    <row r="14" spans="2:22" ht="15" customHeight="1" x14ac:dyDescent="0.25">
      <c r="B14" s="100">
        <v>8</v>
      </c>
      <c r="C14" s="144" t="s">
        <v>435</v>
      </c>
      <c r="D14" s="89" t="s">
        <v>523</v>
      </c>
      <c r="E14" s="100"/>
      <c r="F14" s="101"/>
      <c r="G14" s="100"/>
      <c r="H14" s="145"/>
      <c r="I14" s="146"/>
      <c r="J14" s="146"/>
      <c r="K14" s="147"/>
      <c r="S14" s="136"/>
      <c r="T14" s="136"/>
      <c r="U14" s="136"/>
      <c r="V14" s="136"/>
    </row>
    <row r="15" spans="2:22" ht="15" customHeight="1" x14ac:dyDescent="0.25">
      <c r="B15" s="100">
        <v>9</v>
      </c>
      <c r="C15" s="144" t="s">
        <v>436</v>
      </c>
      <c r="D15" s="89" t="s">
        <v>524</v>
      </c>
      <c r="E15" s="100"/>
      <c r="F15" s="101"/>
      <c r="G15" s="100"/>
      <c r="H15" s="145"/>
      <c r="I15" s="146"/>
      <c r="J15" s="146"/>
      <c r="K15" s="147"/>
    </row>
    <row r="16" spans="2:22" ht="15" customHeight="1" x14ac:dyDescent="0.25">
      <c r="B16" s="100">
        <v>10</v>
      </c>
      <c r="C16" s="144" t="s">
        <v>437</v>
      </c>
      <c r="D16" s="89" t="s">
        <v>525</v>
      </c>
      <c r="E16" s="100"/>
      <c r="F16" s="101"/>
      <c r="G16" s="100"/>
      <c r="H16" s="145"/>
      <c r="I16" s="146"/>
      <c r="J16" s="146"/>
      <c r="K16" s="147"/>
    </row>
    <row r="17" spans="2:13" ht="15" customHeight="1" x14ac:dyDescent="0.25">
      <c r="B17" s="100">
        <v>11</v>
      </c>
      <c r="C17" s="144" t="s">
        <v>438</v>
      </c>
      <c r="D17" s="89" t="s">
        <v>526</v>
      </c>
      <c r="E17" s="100"/>
      <c r="F17" s="101"/>
      <c r="G17" s="100"/>
      <c r="H17" s="145"/>
      <c r="I17" s="146"/>
      <c r="J17" s="146"/>
      <c r="K17" s="147"/>
    </row>
    <row r="18" spans="2:13" ht="15" customHeight="1" x14ac:dyDescent="0.25">
      <c r="B18" s="100">
        <v>12</v>
      </c>
      <c r="C18" s="144" t="s">
        <v>439</v>
      </c>
      <c r="D18" s="89" t="s">
        <v>527</v>
      </c>
      <c r="E18" s="100"/>
      <c r="F18" s="101"/>
      <c r="G18" s="100"/>
      <c r="H18" s="145"/>
      <c r="I18" s="146"/>
      <c r="J18" s="146"/>
      <c r="K18" s="147"/>
    </row>
    <row r="19" spans="2:13" ht="15" customHeight="1" x14ac:dyDescent="0.25">
      <c r="B19" s="100">
        <v>13</v>
      </c>
      <c r="C19" s="144" t="s">
        <v>440</v>
      </c>
      <c r="D19" s="100" t="s">
        <v>528</v>
      </c>
      <c r="E19" s="100"/>
      <c r="F19" s="101"/>
      <c r="G19" s="100"/>
      <c r="H19" s="145"/>
      <c r="I19" s="146"/>
      <c r="J19" s="146"/>
      <c r="K19" s="147"/>
      <c r="M19" s="137"/>
    </row>
    <row r="20" spans="2:13" ht="15" customHeight="1" x14ac:dyDescent="0.25">
      <c r="B20" s="100">
        <v>14</v>
      </c>
      <c r="C20" s="144" t="s">
        <v>441</v>
      </c>
      <c r="D20" s="100" t="s">
        <v>529</v>
      </c>
      <c r="E20" s="100"/>
      <c r="F20" s="101"/>
      <c r="G20" s="100"/>
      <c r="H20" s="145"/>
      <c r="I20" s="146"/>
      <c r="J20" s="146"/>
      <c r="K20" s="147"/>
      <c r="M20" s="137"/>
    </row>
    <row r="21" spans="2:13" ht="15" customHeight="1" x14ac:dyDescent="0.25">
      <c r="B21" s="100">
        <v>15</v>
      </c>
      <c r="C21" s="144" t="s">
        <v>442</v>
      </c>
      <c r="D21" s="100" t="s">
        <v>530</v>
      </c>
      <c r="E21" s="100"/>
      <c r="F21" s="101"/>
      <c r="G21" s="100"/>
      <c r="H21" s="145"/>
      <c r="I21" s="146"/>
      <c r="J21" s="146"/>
      <c r="K21" s="147"/>
      <c r="M21" s="137"/>
    </row>
    <row r="22" spans="2:13" ht="15" customHeight="1" x14ac:dyDescent="0.25">
      <c r="B22" s="279" t="s">
        <v>443</v>
      </c>
      <c r="C22" s="280"/>
      <c r="D22" s="280"/>
      <c r="E22" s="280"/>
      <c r="F22" s="280"/>
      <c r="G22" s="280"/>
      <c r="H22" s="281"/>
      <c r="I22" s="148"/>
      <c r="J22" s="148"/>
      <c r="K22" s="148"/>
    </row>
    <row r="24" spans="2:13" ht="15" customHeight="1" x14ac:dyDescent="0.25">
      <c r="C24" s="273" t="s">
        <v>52</v>
      </c>
      <c r="D24" s="282" t="s">
        <v>423</v>
      </c>
      <c r="E24" s="282" t="s">
        <v>145</v>
      </c>
      <c r="F24" s="282" t="s">
        <v>444</v>
      </c>
      <c r="G24" s="131"/>
    </row>
    <row r="25" spans="2:13" ht="15" customHeight="1" x14ac:dyDescent="0.25">
      <c r="C25" s="273"/>
      <c r="D25" s="283"/>
      <c r="E25" s="283"/>
      <c r="F25" s="283"/>
      <c r="G25" s="131"/>
    </row>
    <row r="26" spans="2:13" ht="15" customHeight="1" x14ac:dyDescent="0.25">
      <c r="C26" s="101" t="s">
        <v>449</v>
      </c>
      <c r="D26" s="100" t="s">
        <v>450</v>
      </c>
      <c r="E26" s="141">
        <v>100000</v>
      </c>
      <c r="F26" s="142" t="s">
        <v>451</v>
      </c>
      <c r="H26" s="135"/>
    </row>
    <row r="27" spans="2:13" ht="15" customHeight="1" x14ac:dyDescent="0.25">
      <c r="C27" s="101" t="s">
        <v>452</v>
      </c>
      <c r="D27" s="100" t="s">
        <v>453</v>
      </c>
      <c r="E27" s="141">
        <v>450000</v>
      </c>
      <c r="F27" s="142" t="s">
        <v>454</v>
      </c>
    </row>
    <row r="28" spans="2:13" ht="15" customHeight="1" x14ac:dyDescent="0.25">
      <c r="C28" s="101" t="s">
        <v>455</v>
      </c>
      <c r="D28" s="100" t="s">
        <v>186</v>
      </c>
      <c r="E28" s="141">
        <v>300000</v>
      </c>
      <c r="F28" s="142" t="s">
        <v>456</v>
      </c>
    </row>
    <row r="29" spans="2:13" ht="15" customHeight="1" x14ac:dyDescent="0.25">
      <c r="C29" s="101" t="s">
        <v>185</v>
      </c>
      <c r="D29" s="100" t="s">
        <v>457</v>
      </c>
      <c r="E29" s="141">
        <v>600000</v>
      </c>
      <c r="F29" s="142" t="s">
        <v>458</v>
      </c>
      <c r="H29" s="135"/>
    </row>
    <row r="30" spans="2:13" ht="15" customHeight="1" x14ac:dyDescent="0.25">
      <c r="C30" s="101" t="s">
        <v>183</v>
      </c>
      <c r="D30" s="100" t="s">
        <v>459</v>
      </c>
      <c r="E30" s="141">
        <v>300000</v>
      </c>
      <c r="F30" s="142" t="s">
        <v>460</v>
      </c>
      <c r="H30" s="135"/>
    </row>
    <row r="31" spans="2:13" ht="15" customHeight="1" x14ac:dyDescent="0.25">
      <c r="C31" s="136"/>
      <c r="D31" s="136"/>
      <c r="E31" s="136"/>
      <c r="F31" s="136"/>
      <c r="G31" s="136"/>
      <c r="H31" s="136"/>
    </row>
    <row r="32" spans="2:13" ht="15" customHeight="1" x14ac:dyDescent="0.25">
      <c r="C32" s="109" t="s">
        <v>15</v>
      </c>
      <c r="D32" s="101">
        <v>1</v>
      </c>
      <c r="E32" s="101">
        <v>2</v>
      </c>
      <c r="F32" s="101">
        <v>3</v>
      </c>
      <c r="G32" s="101">
        <v>4</v>
      </c>
      <c r="H32" s="136"/>
    </row>
    <row r="33" spans="2:11" ht="15" customHeight="1" x14ac:dyDescent="0.25">
      <c r="C33" s="143" t="s">
        <v>424</v>
      </c>
      <c r="D33" s="101" t="s">
        <v>445</v>
      </c>
      <c r="E33" s="101" t="s">
        <v>446</v>
      </c>
      <c r="F33" s="101" t="s">
        <v>447</v>
      </c>
      <c r="G33" s="101" t="s">
        <v>448</v>
      </c>
      <c r="H33" s="136"/>
    </row>
    <row r="34" spans="2:11" ht="15" customHeight="1" x14ac:dyDescent="0.25">
      <c r="C34" s="136"/>
      <c r="D34" s="136"/>
      <c r="E34" s="136"/>
      <c r="F34" s="136"/>
      <c r="G34" s="136"/>
      <c r="H34" s="136"/>
    </row>
    <row r="35" spans="2:11" ht="15" customHeight="1" x14ac:dyDescent="0.25">
      <c r="C35" s="130" t="s">
        <v>57</v>
      </c>
      <c r="D35" s="136"/>
      <c r="E35" s="136"/>
      <c r="F35" s="136"/>
      <c r="G35" s="136"/>
      <c r="H35" s="136"/>
    </row>
    <row r="36" spans="2:11" ht="15" customHeight="1" x14ac:dyDescent="0.25">
      <c r="C36" s="130" t="s">
        <v>461</v>
      </c>
      <c r="D36" s="128" t="s">
        <v>188</v>
      </c>
      <c r="E36" s="138"/>
      <c r="F36" s="138"/>
      <c r="G36" s="138"/>
      <c r="H36" s="138"/>
      <c r="I36" s="139"/>
    </row>
    <row r="37" spans="2:11" ht="15" customHeight="1" x14ac:dyDescent="0.25">
      <c r="C37" s="130" t="s">
        <v>462</v>
      </c>
      <c r="D37" s="128" t="s">
        <v>188</v>
      </c>
      <c r="E37" s="138"/>
      <c r="F37" s="138"/>
      <c r="G37" s="138"/>
      <c r="H37" s="138"/>
      <c r="I37" s="139"/>
    </row>
    <row r="38" spans="2:11" ht="15" customHeight="1" x14ac:dyDescent="0.25">
      <c r="C38" s="130" t="s">
        <v>463</v>
      </c>
      <c r="D38" s="128" t="s">
        <v>188</v>
      </c>
      <c r="E38" s="138"/>
      <c r="F38" s="138"/>
      <c r="G38" s="138"/>
      <c r="H38" s="138"/>
      <c r="I38" s="139"/>
    </row>
    <row r="39" spans="2:11" ht="15" customHeight="1" x14ac:dyDescent="0.25">
      <c r="C39" s="130" t="s">
        <v>464</v>
      </c>
      <c r="D39" s="128" t="s">
        <v>188</v>
      </c>
      <c r="E39" s="138"/>
      <c r="F39" s="138"/>
      <c r="G39" s="138"/>
      <c r="H39" s="138"/>
      <c r="I39" s="139"/>
    </row>
    <row r="40" spans="2:11" ht="15" customHeight="1" x14ac:dyDescent="0.25">
      <c r="C40" s="130" t="s">
        <v>465</v>
      </c>
      <c r="D40" s="128" t="s">
        <v>188</v>
      </c>
      <c r="E40" s="138"/>
      <c r="F40" s="138"/>
      <c r="G40" s="138"/>
      <c r="H40" s="138"/>
      <c r="I40" s="139"/>
    </row>
    <row r="41" spans="2:11" ht="15" customHeight="1" x14ac:dyDescent="0.25">
      <c r="C41" s="130" t="s">
        <v>466</v>
      </c>
      <c r="D41" s="128" t="s">
        <v>467</v>
      </c>
      <c r="E41" s="138"/>
      <c r="F41" s="138"/>
      <c r="G41" s="138"/>
      <c r="H41" s="138"/>
      <c r="I41" s="139"/>
    </row>
    <row r="42" spans="2:11" ht="15" customHeight="1" x14ac:dyDescent="0.25">
      <c r="C42" s="130" t="s">
        <v>468</v>
      </c>
      <c r="D42" s="128" t="s">
        <v>469</v>
      </c>
      <c r="E42" s="138"/>
      <c r="F42" s="138"/>
      <c r="G42" s="138"/>
      <c r="H42" s="138"/>
      <c r="I42" s="139"/>
    </row>
    <row r="43" spans="2:11" ht="15" customHeight="1" x14ac:dyDescent="0.25">
      <c r="C43" s="136"/>
      <c r="D43" s="136"/>
      <c r="E43" s="136"/>
      <c r="F43" s="136"/>
      <c r="G43" s="136"/>
      <c r="H43" s="136"/>
    </row>
    <row r="45" spans="2:11" ht="15" customHeight="1" x14ac:dyDescent="0.3">
      <c r="B45" s="252" t="s">
        <v>174</v>
      </c>
      <c r="C45" s="252"/>
      <c r="D45" s="252"/>
      <c r="E45" s="252"/>
      <c r="F45" s="252"/>
      <c r="G45" s="252"/>
      <c r="H45" s="252"/>
      <c r="I45" s="252"/>
      <c r="J45" s="252"/>
      <c r="K45" s="252"/>
    </row>
    <row r="46" spans="2:11" ht="15" customHeight="1" x14ac:dyDescent="0.3">
      <c r="B46" s="259" t="s">
        <v>553</v>
      </c>
      <c r="C46" s="259"/>
      <c r="D46" s="259"/>
      <c r="E46" s="259"/>
      <c r="F46" s="259"/>
      <c r="G46" s="259"/>
      <c r="H46" s="259"/>
      <c r="I46" s="259"/>
      <c r="J46" s="259"/>
      <c r="K46" s="259"/>
    </row>
    <row r="47" spans="2:11" ht="15" customHeight="1" x14ac:dyDescent="0.3">
      <c r="B47" s="259" t="s">
        <v>420</v>
      </c>
      <c r="C47" s="259"/>
      <c r="D47" s="259"/>
      <c r="E47" s="259"/>
      <c r="F47" s="259"/>
      <c r="G47" s="259"/>
      <c r="H47" s="259"/>
      <c r="I47" s="259"/>
      <c r="J47" s="259"/>
      <c r="K47" s="259"/>
    </row>
    <row r="49" spans="2:11" ht="15" customHeight="1" x14ac:dyDescent="0.25">
      <c r="B49" s="243" t="s">
        <v>59</v>
      </c>
      <c r="C49" s="243" t="s">
        <v>421</v>
      </c>
      <c r="D49" s="243" t="s">
        <v>422</v>
      </c>
      <c r="E49" s="243" t="s">
        <v>423</v>
      </c>
      <c r="F49" s="243" t="s">
        <v>15</v>
      </c>
      <c r="G49" s="248" t="s">
        <v>424</v>
      </c>
      <c r="H49" s="49" t="s">
        <v>425</v>
      </c>
      <c r="I49" s="247" t="s">
        <v>145</v>
      </c>
      <c r="J49" s="243" t="s">
        <v>73</v>
      </c>
      <c r="K49" s="243" t="s">
        <v>426</v>
      </c>
    </row>
    <row r="50" spans="2:11" ht="15" customHeight="1" x14ac:dyDescent="0.25">
      <c r="B50" s="276"/>
      <c r="C50" s="276"/>
      <c r="D50" s="276"/>
      <c r="E50" s="276"/>
      <c r="F50" s="276"/>
      <c r="G50" s="277"/>
      <c r="H50" s="50" t="s">
        <v>427</v>
      </c>
      <c r="I50" s="278"/>
      <c r="J50" s="276"/>
      <c r="K50" s="276"/>
    </row>
    <row r="51" spans="2:11" ht="15" customHeight="1" x14ac:dyDescent="0.25">
      <c r="B51" s="100">
        <v>1</v>
      </c>
      <c r="C51" s="144" t="s">
        <v>428</v>
      </c>
      <c r="D51" s="89" t="s">
        <v>516</v>
      </c>
      <c r="E51" s="100" t="s">
        <v>186</v>
      </c>
      <c r="F51" s="101">
        <v>2</v>
      </c>
      <c r="G51" s="100" t="s">
        <v>446</v>
      </c>
      <c r="H51" s="145" t="s">
        <v>456</v>
      </c>
      <c r="I51" s="149">
        <v>300000</v>
      </c>
      <c r="J51" s="149">
        <v>0</v>
      </c>
      <c r="K51" s="150">
        <v>300000</v>
      </c>
    </row>
    <row r="52" spans="2:11" ht="15" customHeight="1" x14ac:dyDescent="0.25">
      <c r="B52" s="100">
        <v>2</v>
      </c>
      <c r="C52" s="144" t="s">
        <v>429</v>
      </c>
      <c r="D52" s="89" t="s">
        <v>517</v>
      </c>
      <c r="E52" s="100" t="s">
        <v>450</v>
      </c>
      <c r="F52" s="101">
        <v>1</v>
      </c>
      <c r="G52" s="100" t="s">
        <v>445</v>
      </c>
      <c r="H52" s="145" t="s">
        <v>451</v>
      </c>
      <c r="I52" s="149">
        <v>100000</v>
      </c>
      <c r="J52" s="149">
        <v>15000</v>
      </c>
      <c r="K52" s="150">
        <v>100000</v>
      </c>
    </row>
    <row r="53" spans="2:11" ht="15" customHeight="1" x14ac:dyDescent="0.25">
      <c r="B53" s="100">
        <v>3</v>
      </c>
      <c r="C53" s="144" t="s">
        <v>430</v>
      </c>
      <c r="D53" s="89" t="s">
        <v>518</v>
      </c>
      <c r="E53" s="100" t="s">
        <v>459</v>
      </c>
      <c r="F53" s="101">
        <v>4</v>
      </c>
      <c r="G53" s="100" t="s">
        <v>448</v>
      </c>
      <c r="H53" s="145" t="s">
        <v>460</v>
      </c>
      <c r="I53" s="149">
        <v>300000</v>
      </c>
      <c r="J53" s="149">
        <v>0</v>
      </c>
      <c r="K53" s="150">
        <v>300000</v>
      </c>
    </row>
    <row r="54" spans="2:11" ht="15" customHeight="1" x14ac:dyDescent="0.25">
      <c r="B54" s="100">
        <v>4</v>
      </c>
      <c r="C54" s="144" t="s">
        <v>431</v>
      </c>
      <c r="D54" s="89" t="s">
        <v>519</v>
      </c>
      <c r="E54" s="100" t="s">
        <v>457</v>
      </c>
      <c r="F54" s="101">
        <v>2</v>
      </c>
      <c r="G54" s="100" t="s">
        <v>446</v>
      </c>
      <c r="H54" s="145" t="s">
        <v>458</v>
      </c>
      <c r="I54" s="149">
        <v>600000</v>
      </c>
      <c r="J54" s="149">
        <v>90000</v>
      </c>
      <c r="K54" s="150">
        <v>510000</v>
      </c>
    </row>
    <row r="55" spans="2:11" ht="15" customHeight="1" x14ac:dyDescent="0.25">
      <c r="B55" s="100">
        <v>5</v>
      </c>
      <c r="C55" s="144" t="s">
        <v>432</v>
      </c>
      <c r="D55" s="89" t="s">
        <v>520</v>
      </c>
      <c r="E55" s="100" t="s">
        <v>186</v>
      </c>
      <c r="F55" s="101">
        <v>2</v>
      </c>
      <c r="G55" s="100" t="s">
        <v>446</v>
      </c>
      <c r="H55" s="145" t="s">
        <v>456</v>
      </c>
      <c r="I55" s="149">
        <v>300000</v>
      </c>
      <c r="J55" s="149">
        <v>0</v>
      </c>
      <c r="K55" s="150">
        <v>300000</v>
      </c>
    </row>
    <row r="56" spans="2:11" ht="15" customHeight="1" x14ac:dyDescent="0.25">
      <c r="B56" s="100">
        <v>6</v>
      </c>
      <c r="C56" s="144" t="s">
        <v>433</v>
      </c>
      <c r="D56" s="89" t="s">
        <v>521</v>
      </c>
      <c r="E56" s="100" t="s">
        <v>186</v>
      </c>
      <c r="F56" s="101">
        <v>4</v>
      </c>
      <c r="G56" s="100" t="s">
        <v>448</v>
      </c>
      <c r="H56" s="145" t="s">
        <v>456</v>
      </c>
      <c r="I56" s="149">
        <v>300000</v>
      </c>
      <c r="J56" s="149">
        <v>0</v>
      </c>
      <c r="K56" s="150">
        <v>300000</v>
      </c>
    </row>
    <row r="57" spans="2:11" ht="15" customHeight="1" x14ac:dyDescent="0.25">
      <c r="B57" s="100">
        <v>7</v>
      </c>
      <c r="C57" s="144" t="s">
        <v>434</v>
      </c>
      <c r="D57" s="89" t="s">
        <v>522</v>
      </c>
      <c r="E57" s="100" t="s">
        <v>450</v>
      </c>
      <c r="F57" s="101">
        <v>1</v>
      </c>
      <c r="G57" s="100" t="s">
        <v>445</v>
      </c>
      <c r="H57" s="145" t="s">
        <v>451</v>
      </c>
      <c r="I57" s="149">
        <v>100000</v>
      </c>
      <c r="J57" s="149">
        <v>15000</v>
      </c>
      <c r="K57" s="150">
        <v>100000</v>
      </c>
    </row>
    <row r="58" spans="2:11" ht="15" customHeight="1" x14ac:dyDescent="0.25">
      <c r="B58" s="100">
        <v>8</v>
      </c>
      <c r="C58" s="144" t="s">
        <v>435</v>
      </c>
      <c r="D58" s="89" t="s">
        <v>523</v>
      </c>
      <c r="E58" s="100" t="s">
        <v>186</v>
      </c>
      <c r="F58" s="101">
        <v>3</v>
      </c>
      <c r="G58" s="100" t="s">
        <v>447</v>
      </c>
      <c r="H58" s="145" t="s">
        <v>456</v>
      </c>
      <c r="I58" s="149">
        <v>300000</v>
      </c>
      <c r="J58" s="149">
        <v>0</v>
      </c>
      <c r="K58" s="150">
        <v>300000</v>
      </c>
    </row>
    <row r="59" spans="2:11" ht="15" customHeight="1" x14ac:dyDescent="0.25">
      <c r="B59" s="100">
        <v>9</v>
      </c>
      <c r="C59" s="144" t="s">
        <v>436</v>
      </c>
      <c r="D59" s="89" t="s">
        <v>524</v>
      </c>
      <c r="E59" s="100" t="s">
        <v>453</v>
      </c>
      <c r="F59" s="101">
        <v>3</v>
      </c>
      <c r="G59" s="100" t="s">
        <v>447</v>
      </c>
      <c r="H59" s="145" t="s">
        <v>454</v>
      </c>
      <c r="I59" s="149">
        <v>450000</v>
      </c>
      <c r="J59" s="149">
        <v>0</v>
      </c>
      <c r="K59" s="150">
        <v>450000</v>
      </c>
    </row>
    <row r="60" spans="2:11" ht="15" customHeight="1" x14ac:dyDescent="0.25">
      <c r="B60" s="100">
        <v>10</v>
      </c>
      <c r="C60" s="144" t="s">
        <v>437</v>
      </c>
      <c r="D60" s="89" t="s">
        <v>525</v>
      </c>
      <c r="E60" s="100" t="s">
        <v>453</v>
      </c>
      <c r="F60" s="101">
        <v>2</v>
      </c>
      <c r="G60" s="100" t="s">
        <v>446</v>
      </c>
      <c r="H60" s="145" t="s">
        <v>454</v>
      </c>
      <c r="I60" s="149">
        <v>450000</v>
      </c>
      <c r="J60" s="149">
        <v>0</v>
      </c>
      <c r="K60" s="150">
        <v>450000</v>
      </c>
    </row>
    <row r="61" spans="2:11" ht="15" customHeight="1" x14ac:dyDescent="0.25">
      <c r="B61" s="100">
        <v>11</v>
      </c>
      <c r="C61" s="144" t="s">
        <v>438</v>
      </c>
      <c r="D61" s="89" t="s">
        <v>526</v>
      </c>
      <c r="E61" s="100" t="s">
        <v>453</v>
      </c>
      <c r="F61" s="101">
        <v>4</v>
      </c>
      <c r="G61" s="100" t="s">
        <v>448</v>
      </c>
      <c r="H61" s="145" t="s">
        <v>454</v>
      </c>
      <c r="I61" s="149">
        <v>450000</v>
      </c>
      <c r="J61" s="149">
        <v>0</v>
      </c>
      <c r="K61" s="150">
        <v>450000</v>
      </c>
    </row>
    <row r="62" spans="2:11" ht="15" customHeight="1" x14ac:dyDescent="0.25">
      <c r="B62" s="100">
        <v>12</v>
      </c>
      <c r="C62" s="144" t="s">
        <v>439</v>
      </c>
      <c r="D62" s="89" t="s">
        <v>527</v>
      </c>
      <c r="E62" s="100" t="s">
        <v>186</v>
      </c>
      <c r="F62" s="101">
        <v>2</v>
      </c>
      <c r="G62" s="100" t="s">
        <v>446</v>
      </c>
      <c r="H62" s="145" t="s">
        <v>456</v>
      </c>
      <c r="I62" s="149">
        <v>300000</v>
      </c>
      <c r="J62" s="149">
        <v>0</v>
      </c>
      <c r="K62" s="150">
        <v>300000</v>
      </c>
    </row>
    <row r="63" spans="2:11" ht="15" customHeight="1" x14ac:dyDescent="0.25">
      <c r="B63" s="100">
        <v>13</v>
      </c>
      <c r="C63" s="144" t="s">
        <v>440</v>
      </c>
      <c r="D63" s="100" t="s">
        <v>528</v>
      </c>
      <c r="E63" s="100" t="s">
        <v>457</v>
      </c>
      <c r="F63" s="101">
        <v>1</v>
      </c>
      <c r="G63" s="100" t="s">
        <v>445</v>
      </c>
      <c r="H63" s="145" t="s">
        <v>458</v>
      </c>
      <c r="I63" s="149">
        <v>600000</v>
      </c>
      <c r="J63" s="149">
        <v>90000</v>
      </c>
      <c r="K63" s="150">
        <v>510000</v>
      </c>
    </row>
    <row r="64" spans="2:11" ht="15" customHeight="1" x14ac:dyDescent="0.25">
      <c r="B64" s="100">
        <v>14</v>
      </c>
      <c r="C64" s="144" t="s">
        <v>441</v>
      </c>
      <c r="D64" s="100" t="s">
        <v>529</v>
      </c>
      <c r="E64" s="100" t="s">
        <v>457</v>
      </c>
      <c r="F64" s="101">
        <v>3</v>
      </c>
      <c r="G64" s="100" t="s">
        <v>447</v>
      </c>
      <c r="H64" s="145" t="s">
        <v>458</v>
      </c>
      <c r="I64" s="149">
        <v>600000</v>
      </c>
      <c r="J64" s="149">
        <v>90000</v>
      </c>
      <c r="K64" s="150">
        <v>510000</v>
      </c>
    </row>
    <row r="65" spans="2:11" ht="15" customHeight="1" x14ac:dyDescent="0.25">
      <c r="B65" s="100">
        <v>15</v>
      </c>
      <c r="C65" s="144" t="s">
        <v>442</v>
      </c>
      <c r="D65" s="100" t="s">
        <v>530</v>
      </c>
      <c r="E65" s="100" t="s">
        <v>450</v>
      </c>
      <c r="F65" s="101">
        <v>4</v>
      </c>
      <c r="G65" s="100" t="s">
        <v>448</v>
      </c>
      <c r="H65" s="145" t="s">
        <v>451</v>
      </c>
      <c r="I65" s="149">
        <v>100000</v>
      </c>
      <c r="J65" s="149">
        <v>0</v>
      </c>
      <c r="K65" s="150">
        <v>100000</v>
      </c>
    </row>
    <row r="66" spans="2:11" ht="15" customHeight="1" x14ac:dyDescent="0.25">
      <c r="B66" s="279" t="s">
        <v>443</v>
      </c>
      <c r="C66" s="280"/>
      <c r="D66" s="280"/>
      <c r="E66" s="280"/>
      <c r="F66" s="280"/>
      <c r="G66" s="280"/>
      <c r="H66" s="281"/>
      <c r="I66" s="151">
        <v>5250000</v>
      </c>
      <c r="J66" s="151">
        <v>300000</v>
      </c>
      <c r="K66" s="151">
        <v>4980000</v>
      </c>
    </row>
  </sheetData>
  <mergeCells count="29">
    <mergeCell ref="J49:J50"/>
    <mergeCell ref="K49:K50"/>
    <mergeCell ref="B66:H66"/>
    <mergeCell ref="B45:K45"/>
    <mergeCell ref="B46:K46"/>
    <mergeCell ref="B47:K47"/>
    <mergeCell ref="B49:B50"/>
    <mergeCell ref="C49:C50"/>
    <mergeCell ref="D49:D50"/>
    <mergeCell ref="E49:E50"/>
    <mergeCell ref="F49:F50"/>
    <mergeCell ref="G49:G50"/>
    <mergeCell ref="I49:I50"/>
    <mergeCell ref="B22:H22"/>
    <mergeCell ref="C24:C25"/>
    <mergeCell ref="D24:D25"/>
    <mergeCell ref="E24:E25"/>
    <mergeCell ref="F24:F25"/>
    <mergeCell ref="B2:K2"/>
    <mergeCell ref="B3:K3"/>
    <mergeCell ref="B5:B6"/>
    <mergeCell ref="C5:C6"/>
    <mergeCell ref="D5:D6"/>
    <mergeCell ref="E5:E6"/>
    <mergeCell ref="F5:F6"/>
    <mergeCell ref="G5:G6"/>
    <mergeCell ref="I5:I6"/>
    <mergeCell ref="J5:J6"/>
    <mergeCell ref="K5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1"/>
  <sheetViews>
    <sheetView showGridLines="0" topLeftCell="A5" workbookViewId="0">
      <selection activeCell="H18" sqref="H18"/>
    </sheetView>
  </sheetViews>
  <sheetFormatPr defaultRowHeight="15" customHeight="1" x14ac:dyDescent="0.25"/>
  <cols>
    <col min="1" max="1" width="9.140625" style="18"/>
    <col min="2" max="2" width="5.85546875" style="18" customWidth="1"/>
    <col min="3" max="3" width="22" style="18" customWidth="1"/>
    <col min="4" max="4" width="17.140625" style="18" customWidth="1"/>
    <col min="5" max="5" width="14.5703125" style="18" customWidth="1"/>
    <col min="6" max="6" width="15.42578125" style="18" customWidth="1"/>
    <col min="7" max="13" width="19.140625" style="18" customWidth="1"/>
    <col min="14" max="16384" width="9.140625" style="18"/>
  </cols>
  <sheetData>
    <row r="2" spans="2:13" s="17" customFormat="1" ht="15" customHeight="1" x14ac:dyDescent="0.25">
      <c r="B2" s="16"/>
    </row>
    <row r="3" spans="2:13" s="17" customFormat="1" ht="15" customHeight="1" x14ac:dyDescent="0.25">
      <c r="B3" s="16" t="s">
        <v>62</v>
      </c>
      <c r="C3" s="16"/>
      <c r="D3" s="16"/>
      <c r="E3" s="16"/>
      <c r="F3" s="16"/>
      <c r="G3" s="16"/>
      <c r="H3" s="16"/>
      <c r="I3" s="16"/>
    </row>
    <row r="4" spans="2:13" s="17" customFormat="1" ht="15" customHeight="1" x14ac:dyDescent="0.25">
      <c r="B4" s="16" t="s">
        <v>543</v>
      </c>
      <c r="C4" s="16"/>
      <c r="D4" s="16"/>
      <c r="E4" s="16"/>
      <c r="F4" s="16"/>
      <c r="G4" s="16"/>
      <c r="H4" s="16"/>
      <c r="I4" s="16"/>
    </row>
    <row r="5" spans="2:13" s="72" customFormat="1" ht="15" customHeight="1" x14ac:dyDescent="0.25">
      <c r="B5" s="235" t="s">
        <v>63</v>
      </c>
      <c r="C5" s="235" t="s">
        <v>14</v>
      </c>
      <c r="D5" s="235" t="s">
        <v>29</v>
      </c>
      <c r="E5" s="235" t="s">
        <v>15</v>
      </c>
      <c r="F5" s="235" t="s">
        <v>16</v>
      </c>
      <c r="G5" s="235" t="s">
        <v>17</v>
      </c>
      <c r="H5" s="81" t="s">
        <v>83</v>
      </c>
      <c r="I5" s="236" t="s">
        <v>33</v>
      </c>
      <c r="J5" s="237"/>
      <c r="K5" s="237"/>
      <c r="L5" s="238"/>
      <c r="M5" s="81" t="s">
        <v>32</v>
      </c>
    </row>
    <row r="6" spans="2:13" s="72" customFormat="1" ht="15" customHeight="1" x14ac:dyDescent="0.25">
      <c r="B6" s="235"/>
      <c r="C6" s="235"/>
      <c r="D6" s="235"/>
      <c r="E6" s="235"/>
      <c r="F6" s="235"/>
      <c r="G6" s="235"/>
      <c r="H6" s="83" t="s">
        <v>64</v>
      </c>
      <c r="I6" s="83" t="s">
        <v>84</v>
      </c>
      <c r="J6" s="83" t="s">
        <v>85</v>
      </c>
      <c r="K6" s="83" t="s">
        <v>86</v>
      </c>
      <c r="L6" s="83" t="s">
        <v>18</v>
      </c>
      <c r="M6" s="83" t="s">
        <v>83</v>
      </c>
    </row>
    <row r="7" spans="2:13" ht="15" customHeight="1" x14ac:dyDescent="0.25">
      <c r="B7" s="73">
        <v>1</v>
      </c>
      <c r="C7" s="74" t="s">
        <v>1</v>
      </c>
      <c r="D7" s="73" t="s">
        <v>19</v>
      </c>
      <c r="E7" s="74" t="s">
        <v>20</v>
      </c>
      <c r="F7" s="73">
        <v>2</v>
      </c>
      <c r="G7" s="286" t="str">
        <f>IF(D7="I","Staff",IF(D7="II","Kasubag",IF(D7="III","Kabag",IF(D7="IV","Direksi"))))</f>
        <v>Staff</v>
      </c>
      <c r="H7" s="287">
        <f>VLOOKUP(D7,$C$24:$F$29,2,FALSE)</f>
        <v>1500000</v>
      </c>
      <c r="I7" s="75"/>
      <c r="J7" s="75"/>
      <c r="K7" s="75"/>
      <c r="L7" s="76"/>
      <c r="M7" s="76"/>
    </row>
    <row r="8" spans="2:13" ht="15" customHeight="1" x14ac:dyDescent="0.25">
      <c r="B8" s="73">
        <v>2</v>
      </c>
      <c r="C8" s="74" t="s">
        <v>2</v>
      </c>
      <c r="D8" s="73" t="s">
        <v>21</v>
      </c>
      <c r="E8" s="74" t="s">
        <v>20</v>
      </c>
      <c r="F8" s="73">
        <v>4</v>
      </c>
      <c r="G8" s="286" t="str">
        <f t="shared" ref="G8:G16" si="0">IF(D8="I","Staff",IF(D8="II","Kasubag",IF(D8="III","Kabag",IF(D8="IV","Direksi"))))</f>
        <v>Direksi</v>
      </c>
      <c r="H8" s="287">
        <f t="shared" ref="H8:H16" si="1">VLOOKUP(D8,$C$24:$F$29,2,FALSE)</f>
        <v>3000000</v>
      </c>
      <c r="I8" s="75"/>
      <c r="J8" s="75"/>
      <c r="K8" s="75"/>
      <c r="L8" s="76"/>
      <c r="M8" s="76"/>
    </row>
    <row r="9" spans="2:13" ht="15" customHeight="1" x14ac:dyDescent="0.25">
      <c r="B9" s="73">
        <v>3</v>
      </c>
      <c r="C9" s="74" t="s">
        <v>3</v>
      </c>
      <c r="D9" s="73" t="s">
        <v>22</v>
      </c>
      <c r="E9" s="74" t="s">
        <v>20</v>
      </c>
      <c r="F9" s="73">
        <v>0</v>
      </c>
      <c r="G9" s="286" t="str">
        <f t="shared" si="0"/>
        <v>Kabag</v>
      </c>
      <c r="H9" s="287">
        <f t="shared" si="1"/>
        <v>2500000</v>
      </c>
      <c r="I9" s="75"/>
      <c r="J9" s="75"/>
      <c r="K9" s="75"/>
      <c r="L9" s="76"/>
      <c r="M9" s="76"/>
    </row>
    <row r="10" spans="2:13" ht="15" customHeight="1" x14ac:dyDescent="0.25">
      <c r="B10" s="73">
        <v>4</v>
      </c>
      <c r="C10" s="74" t="s">
        <v>4</v>
      </c>
      <c r="D10" s="73" t="s">
        <v>23</v>
      </c>
      <c r="E10" s="74" t="s">
        <v>24</v>
      </c>
      <c r="F10" s="73">
        <v>2</v>
      </c>
      <c r="G10" s="286" t="str">
        <f t="shared" si="0"/>
        <v>Kasubag</v>
      </c>
      <c r="H10" s="287">
        <f t="shared" si="1"/>
        <v>2000000</v>
      </c>
      <c r="I10" s="75"/>
      <c r="J10" s="75"/>
      <c r="K10" s="75"/>
      <c r="L10" s="76"/>
      <c r="M10" s="76"/>
    </row>
    <row r="11" spans="2:13" ht="15" customHeight="1" x14ac:dyDescent="0.25">
      <c r="B11" s="73">
        <v>5</v>
      </c>
      <c r="C11" s="74" t="s">
        <v>5</v>
      </c>
      <c r="D11" s="73" t="s">
        <v>22</v>
      </c>
      <c r="E11" s="74" t="s">
        <v>20</v>
      </c>
      <c r="F11" s="73">
        <v>0</v>
      </c>
      <c r="G11" s="286" t="str">
        <f t="shared" si="0"/>
        <v>Kabag</v>
      </c>
      <c r="H11" s="287">
        <f t="shared" si="1"/>
        <v>2500000</v>
      </c>
      <c r="I11" s="75"/>
      <c r="J11" s="75"/>
      <c r="K11" s="75"/>
      <c r="L11" s="76"/>
      <c r="M11" s="76"/>
    </row>
    <row r="12" spans="2:13" ht="15" customHeight="1" x14ac:dyDescent="0.25">
      <c r="B12" s="73">
        <v>6</v>
      </c>
      <c r="C12" s="74" t="s">
        <v>6</v>
      </c>
      <c r="D12" s="73" t="s">
        <v>19</v>
      </c>
      <c r="E12" s="74" t="s">
        <v>24</v>
      </c>
      <c r="F12" s="73">
        <v>0</v>
      </c>
      <c r="G12" s="286" t="str">
        <f t="shared" si="0"/>
        <v>Staff</v>
      </c>
      <c r="H12" s="287">
        <f t="shared" si="1"/>
        <v>1500000</v>
      </c>
      <c r="I12" s="75"/>
      <c r="J12" s="75"/>
      <c r="K12" s="75"/>
      <c r="L12" s="76"/>
      <c r="M12" s="76"/>
    </row>
    <row r="13" spans="2:13" ht="15" customHeight="1" x14ac:dyDescent="0.25">
      <c r="B13" s="73">
        <v>7</v>
      </c>
      <c r="C13" s="74" t="s">
        <v>7</v>
      </c>
      <c r="D13" s="73" t="s">
        <v>23</v>
      </c>
      <c r="E13" s="74" t="s">
        <v>24</v>
      </c>
      <c r="F13" s="73">
        <v>0</v>
      </c>
      <c r="G13" s="286" t="str">
        <f t="shared" si="0"/>
        <v>Kasubag</v>
      </c>
      <c r="H13" s="287">
        <f t="shared" si="1"/>
        <v>2000000</v>
      </c>
      <c r="I13" s="75"/>
      <c r="J13" s="75"/>
      <c r="K13" s="75"/>
      <c r="L13" s="76"/>
      <c r="M13" s="76"/>
    </row>
    <row r="14" spans="2:13" ht="15" customHeight="1" x14ac:dyDescent="0.25">
      <c r="B14" s="73">
        <v>8</v>
      </c>
      <c r="C14" s="74" t="s">
        <v>8</v>
      </c>
      <c r="D14" s="73" t="s">
        <v>21</v>
      </c>
      <c r="E14" s="74" t="s">
        <v>20</v>
      </c>
      <c r="F14" s="73">
        <v>6</v>
      </c>
      <c r="G14" s="286" t="str">
        <f t="shared" si="0"/>
        <v>Direksi</v>
      </c>
      <c r="H14" s="287">
        <f t="shared" si="1"/>
        <v>3000000</v>
      </c>
      <c r="I14" s="75"/>
      <c r="J14" s="75"/>
      <c r="K14" s="75"/>
      <c r="L14" s="76"/>
      <c r="M14" s="76"/>
    </row>
    <row r="15" spans="2:13" ht="15" customHeight="1" x14ac:dyDescent="0.25">
      <c r="B15" s="73">
        <v>9</v>
      </c>
      <c r="C15" s="74" t="s">
        <v>9</v>
      </c>
      <c r="D15" s="73" t="s">
        <v>22</v>
      </c>
      <c r="E15" s="74" t="s">
        <v>20</v>
      </c>
      <c r="F15" s="73">
        <v>1</v>
      </c>
      <c r="G15" s="286" t="str">
        <f t="shared" si="0"/>
        <v>Kabag</v>
      </c>
      <c r="H15" s="287">
        <f t="shared" si="1"/>
        <v>2500000</v>
      </c>
      <c r="I15" s="75"/>
      <c r="J15" s="75"/>
      <c r="K15" s="75"/>
      <c r="L15" s="76"/>
      <c r="M15" s="76"/>
    </row>
    <row r="16" spans="2:13" ht="15" customHeight="1" x14ac:dyDescent="0.25">
      <c r="B16" s="73">
        <v>10</v>
      </c>
      <c r="C16" s="74" t="s">
        <v>58</v>
      </c>
      <c r="D16" s="73" t="s">
        <v>23</v>
      </c>
      <c r="E16" s="74" t="s">
        <v>20</v>
      </c>
      <c r="F16" s="73">
        <v>1</v>
      </c>
      <c r="G16" s="286" t="str">
        <f t="shared" si="0"/>
        <v>Kasubag</v>
      </c>
      <c r="H16" s="287">
        <f t="shared" si="1"/>
        <v>2000000</v>
      </c>
      <c r="I16" s="75"/>
      <c r="J16" s="75"/>
      <c r="K16" s="75"/>
      <c r="L16" s="76"/>
      <c r="M16" s="76"/>
    </row>
    <row r="17" spans="2:13" ht="15" customHeight="1" x14ac:dyDescent="0.25"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0"/>
    </row>
    <row r="18" spans="2:13" ht="15" customHeight="1" x14ac:dyDescent="0.25">
      <c r="B18" s="19"/>
      <c r="C18" s="21" t="s">
        <v>25</v>
      </c>
      <c r="D18" s="22"/>
      <c r="E18" s="19"/>
      <c r="F18" s="19"/>
      <c r="G18" s="19"/>
      <c r="H18" s="19"/>
      <c r="I18" s="19"/>
      <c r="J18" s="19"/>
      <c r="K18" s="19"/>
      <c r="L18" s="19"/>
      <c r="M18" s="19"/>
    </row>
    <row r="19" spans="2:13" ht="15" customHeight="1" x14ac:dyDescent="0.25">
      <c r="B19" s="19"/>
      <c r="C19" s="21" t="s">
        <v>87</v>
      </c>
      <c r="D19" s="22"/>
      <c r="E19" s="19"/>
      <c r="F19" s="19"/>
      <c r="G19" s="19"/>
      <c r="H19" s="19"/>
      <c r="I19" s="19"/>
      <c r="J19" s="19"/>
      <c r="K19" s="19"/>
      <c r="L19" s="19"/>
      <c r="M19" s="19"/>
    </row>
    <row r="20" spans="2:13" ht="15" customHeight="1" x14ac:dyDescent="0.25">
      <c r="B20" s="19"/>
      <c r="C20" s="21" t="s">
        <v>88</v>
      </c>
      <c r="D20" s="22"/>
      <c r="E20" s="19"/>
      <c r="F20" s="19"/>
      <c r="G20" s="19"/>
      <c r="H20" s="23"/>
      <c r="I20" s="23"/>
      <c r="J20" s="23"/>
      <c r="K20" s="23"/>
      <c r="L20" s="23"/>
      <c r="M20" s="23"/>
    </row>
    <row r="21" spans="2:13" ht="15" customHeight="1" x14ac:dyDescent="0.25">
      <c r="B21" s="19"/>
      <c r="C21" s="21" t="s">
        <v>89</v>
      </c>
      <c r="D21" s="22"/>
      <c r="E21" s="19"/>
      <c r="F21" s="19"/>
      <c r="G21" s="19"/>
      <c r="H21" s="23"/>
      <c r="I21" s="23"/>
      <c r="J21" s="23"/>
      <c r="K21" s="23"/>
      <c r="L21" s="23"/>
      <c r="M21" s="23"/>
    </row>
    <row r="22" spans="2:13" ht="15" customHeight="1" x14ac:dyDescent="0.25">
      <c r="B22" s="19"/>
      <c r="C22" s="19"/>
      <c r="D22" s="20"/>
      <c r="E22" s="19"/>
      <c r="F22" s="19"/>
      <c r="G22" s="19"/>
      <c r="M22" s="23"/>
    </row>
    <row r="23" spans="2:13" ht="15" customHeight="1" x14ac:dyDescent="0.25">
      <c r="B23" s="23"/>
      <c r="C23" s="24" t="s">
        <v>27</v>
      </c>
      <c r="D23" s="25"/>
      <c r="E23" s="26"/>
      <c r="F23" s="26"/>
      <c r="G23" s="23"/>
      <c r="M23" s="23"/>
    </row>
    <row r="24" spans="2:13" ht="15" customHeight="1" x14ac:dyDescent="0.25">
      <c r="B24" s="23"/>
      <c r="C24" s="239" t="s">
        <v>29</v>
      </c>
      <c r="D24" s="81" t="s">
        <v>83</v>
      </c>
      <c r="E24" s="82" t="s">
        <v>33</v>
      </c>
      <c r="F24" s="81" t="s">
        <v>33</v>
      </c>
      <c r="G24" s="23"/>
      <c r="M24" s="23"/>
    </row>
    <row r="25" spans="2:13" ht="15" customHeight="1" x14ac:dyDescent="0.25">
      <c r="B25" s="23"/>
      <c r="C25" s="240"/>
      <c r="D25" s="83" t="s">
        <v>64</v>
      </c>
      <c r="E25" s="84" t="s">
        <v>85</v>
      </c>
      <c r="F25" s="83" t="s">
        <v>84</v>
      </c>
      <c r="G25" s="23"/>
      <c r="M25" s="23"/>
    </row>
    <row r="26" spans="2:13" ht="15" customHeight="1" x14ac:dyDescent="0.25">
      <c r="B26" s="23"/>
      <c r="C26" s="73" t="s">
        <v>19</v>
      </c>
      <c r="D26" s="77">
        <v>1500000</v>
      </c>
      <c r="E26" s="77">
        <v>150000</v>
      </c>
      <c r="F26" s="77">
        <v>250000</v>
      </c>
      <c r="G26" s="23"/>
      <c r="M26" s="23"/>
    </row>
    <row r="27" spans="2:13" ht="15" customHeight="1" x14ac:dyDescent="0.25">
      <c r="B27" s="23"/>
      <c r="C27" s="73" t="s">
        <v>23</v>
      </c>
      <c r="D27" s="78">
        <v>2000000</v>
      </c>
      <c r="E27" s="78">
        <v>200000</v>
      </c>
      <c r="F27" s="78">
        <v>500000</v>
      </c>
      <c r="G27" s="23"/>
      <c r="M27" s="23"/>
    </row>
    <row r="28" spans="2:13" ht="15" customHeight="1" x14ac:dyDescent="0.25">
      <c r="B28" s="23"/>
      <c r="C28" s="73" t="s">
        <v>22</v>
      </c>
      <c r="D28" s="78">
        <v>2500000</v>
      </c>
      <c r="E28" s="78">
        <v>250000</v>
      </c>
      <c r="F28" s="78">
        <v>750000</v>
      </c>
      <c r="G28" s="23"/>
      <c r="M28" s="23"/>
    </row>
    <row r="29" spans="2:13" ht="15" customHeight="1" x14ac:dyDescent="0.25">
      <c r="B29" s="23"/>
      <c r="C29" s="73" t="s">
        <v>21</v>
      </c>
      <c r="D29" s="78">
        <v>3000000</v>
      </c>
      <c r="E29" s="78">
        <v>300000</v>
      </c>
      <c r="F29" s="78">
        <v>1000000</v>
      </c>
      <c r="G29" s="23"/>
      <c r="M29" s="23"/>
    </row>
    <row r="31" spans="2:13" ht="15" customHeight="1" x14ac:dyDescent="0.25">
      <c r="C31" s="25" t="s">
        <v>26</v>
      </c>
      <c r="D31" s="23"/>
      <c r="E31" s="23"/>
      <c r="F31" s="23"/>
      <c r="G31" s="23"/>
    </row>
    <row r="32" spans="2:13" ht="15" customHeight="1" x14ac:dyDescent="0.25">
      <c r="C32" s="80" t="s">
        <v>28</v>
      </c>
      <c r="D32" s="73" t="s">
        <v>90</v>
      </c>
      <c r="E32" s="73" t="s">
        <v>91</v>
      </c>
      <c r="F32" s="73" t="s">
        <v>92</v>
      </c>
      <c r="G32" s="73" t="s">
        <v>93</v>
      </c>
    </row>
    <row r="33" spans="2:13" ht="15" customHeight="1" x14ac:dyDescent="0.25">
      <c r="C33" s="80" t="s">
        <v>86</v>
      </c>
      <c r="D33" s="79">
        <v>1000000</v>
      </c>
      <c r="E33" s="79">
        <v>750000</v>
      </c>
      <c r="F33" s="79">
        <v>500000</v>
      </c>
      <c r="G33" s="79">
        <v>250000</v>
      </c>
    </row>
    <row r="34" spans="2:13" ht="15" customHeight="1" x14ac:dyDescent="0.25">
      <c r="C34" s="23"/>
      <c r="D34" s="23"/>
      <c r="E34" s="23"/>
      <c r="F34" s="23"/>
      <c r="G34" s="23"/>
    </row>
    <row r="35" spans="2:13" ht="15" customHeight="1" x14ac:dyDescent="0.25">
      <c r="C35" s="25" t="s">
        <v>30</v>
      </c>
      <c r="D35" s="26"/>
      <c r="E35" s="26"/>
      <c r="F35" s="26"/>
      <c r="G35" s="26"/>
    </row>
    <row r="36" spans="2:13" ht="15" customHeight="1" x14ac:dyDescent="0.25">
      <c r="C36" s="80" t="s">
        <v>28</v>
      </c>
      <c r="D36" s="73" t="s">
        <v>90</v>
      </c>
      <c r="E36" s="73" t="s">
        <v>91</v>
      </c>
      <c r="F36" s="73" t="s">
        <v>92</v>
      </c>
      <c r="G36" s="73" t="s">
        <v>93</v>
      </c>
    </row>
    <row r="37" spans="2:13" ht="15" customHeight="1" x14ac:dyDescent="0.25">
      <c r="C37" s="80" t="s">
        <v>18</v>
      </c>
      <c r="D37" s="73" t="s">
        <v>94</v>
      </c>
      <c r="E37" s="73" t="s">
        <v>95</v>
      </c>
      <c r="F37" s="73" t="s">
        <v>96</v>
      </c>
      <c r="G37" s="73" t="s">
        <v>97</v>
      </c>
    </row>
    <row r="39" spans="2:13" ht="15" customHeight="1" x14ac:dyDescent="0.25">
      <c r="C39" s="26" t="s">
        <v>57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</row>
    <row r="40" spans="2:13" s="30" customFormat="1" ht="15" customHeight="1" x14ac:dyDescent="0.25">
      <c r="B40" s="27"/>
      <c r="C40" s="28" t="s">
        <v>98</v>
      </c>
      <c r="D40" s="29" t="s">
        <v>99</v>
      </c>
      <c r="E40" s="29"/>
      <c r="F40" s="29"/>
      <c r="G40" s="29"/>
      <c r="H40" s="29"/>
      <c r="I40" s="29"/>
      <c r="J40" s="29"/>
      <c r="K40" s="29"/>
      <c r="L40" s="29"/>
      <c r="M40" s="29"/>
    </row>
    <row r="41" spans="2:13" s="30" customFormat="1" ht="15" customHeight="1" x14ac:dyDescent="0.25">
      <c r="B41" s="27"/>
      <c r="C41" s="28" t="s">
        <v>100</v>
      </c>
      <c r="D41" s="29" t="s">
        <v>101</v>
      </c>
      <c r="E41" s="29"/>
      <c r="F41" s="29"/>
      <c r="G41" s="29"/>
      <c r="H41" s="29"/>
      <c r="I41" s="29"/>
      <c r="J41" s="29"/>
      <c r="K41" s="29"/>
      <c r="L41" s="29"/>
      <c r="M41" s="29"/>
    </row>
    <row r="42" spans="2:13" ht="15" customHeight="1" x14ac:dyDescent="0.25">
      <c r="B42" s="31"/>
      <c r="C42" s="26" t="s">
        <v>102</v>
      </c>
      <c r="D42" s="29" t="s">
        <v>103</v>
      </c>
      <c r="E42" s="23"/>
      <c r="F42" s="23"/>
      <c r="G42" s="23"/>
      <c r="H42" s="23"/>
      <c r="I42" s="23"/>
      <c r="J42" s="23"/>
      <c r="K42" s="23"/>
      <c r="L42" s="23"/>
      <c r="M42" s="23"/>
    </row>
    <row r="43" spans="2:13" ht="15" customHeight="1" x14ac:dyDescent="0.25">
      <c r="B43" s="31"/>
      <c r="C43" s="26" t="s">
        <v>104</v>
      </c>
      <c r="D43" s="29" t="s">
        <v>103</v>
      </c>
      <c r="E43" s="23"/>
      <c r="F43" s="23"/>
      <c r="G43" s="23"/>
      <c r="H43" s="23"/>
      <c r="I43" s="23"/>
      <c r="J43" s="23"/>
      <c r="K43" s="23"/>
      <c r="L43" s="23"/>
      <c r="M43" s="23"/>
    </row>
    <row r="44" spans="2:13" ht="15" customHeight="1" x14ac:dyDescent="0.25">
      <c r="B44" s="31"/>
      <c r="C44" s="26"/>
      <c r="D44" s="29" t="s">
        <v>109</v>
      </c>
      <c r="E44" s="23"/>
      <c r="F44" s="23"/>
      <c r="G44" s="23"/>
      <c r="H44" s="23"/>
      <c r="I44" s="23"/>
      <c r="J44" s="23"/>
      <c r="K44" s="23"/>
      <c r="L44" s="23"/>
      <c r="M44" s="23"/>
    </row>
    <row r="45" spans="2:13" ht="15" customHeight="1" x14ac:dyDescent="0.25">
      <c r="B45" s="31"/>
      <c r="C45" s="26"/>
      <c r="D45" s="29" t="s">
        <v>110</v>
      </c>
      <c r="E45" s="23"/>
      <c r="F45" s="23"/>
      <c r="G45" s="23"/>
      <c r="H45" s="23"/>
      <c r="I45" s="23"/>
      <c r="J45" s="23"/>
      <c r="K45" s="23"/>
      <c r="L45" s="23"/>
      <c r="M45" s="23"/>
    </row>
    <row r="46" spans="2:13" ht="15" customHeight="1" x14ac:dyDescent="0.25">
      <c r="B46" s="31"/>
      <c r="C46" s="26" t="s">
        <v>105</v>
      </c>
      <c r="D46" s="29" t="s">
        <v>106</v>
      </c>
    </row>
    <row r="47" spans="2:13" ht="15" customHeight="1" x14ac:dyDescent="0.25">
      <c r="B47" s="31"/>
      <c r="C47" s="26" t="s">
        <v>107</v>
      </c>
      <c r="D47" s="29" t="s">
        <v>108</v>
      </c>
    </row>
    <row r="48" spans="2:13" ht="15" customHeight="1" x14ac:dyDescent="0.25">
      <c r="B48" s="31"/>
      <c r="C48" s="26" t="s">
        <v>111</v>
      </c>
      <c r="D48" s="29" t="s">
        <v>112</v>
      </c>
    </row>
    <row r="51" spans="2:12" ht="15" customHeight="1" x14ac:dyDescent="0.25">
      <c r="B51" s="32"/>
      <c r="C51" s="33"/>
      <c r="D51" s="33"/>
      <c r="E51" s="33"/>
      <c r="F51" s="32"/>
      <c r="I51" s="33"/>
      <c r="J51" s="33"/>
      <c r="K51" s="32"/>
      <c r="L51" s="32"/>
    </row>
    <row r="52" spans="2:12" ht="15" customHeight="1" x14ac:dyDescent="0.25">
      <c r="B52" s="32"/>
      <c r="C52" s="24"/>
      <c r="D52" s="34"/>
      <c r="E52" s="34"/>
      <c r="F52" s="32"/>
      <c r="I52" s="35"/>
      <c r="J52" s="36"/>
      <c r="K52" s="32"/>
      <c r="L52" s="37"/>
    </row>
    <row r="53" spans="2:12" ht="15" customHeight="1" x14ac:dyDescent="0.25">
      <c r="B53" s="32"/>
      <c r="C53" s="24"/>
      <c r="D53" s="34"/>
      <c r="E53" s="34"/>
      <c r="F53" s="32"/>
      <c r="I53" s="35"/>
      <c r="J53" s="36"/>
      <c r="K53" s="32"/>
      <c r="L53" s="37"/>
    </row>
    <row r="54" spans="2:12" ht="15" customHeight="1" x14ac:dyDescent="0.25">
      <c r="B54" s="32"/>
      <c r="C54" s="24"/>
      <c r="D54" s="34"/>
      <c r="E54" s="34"/>
      <c r="F54" s="32"/>
      <c r="I54" s="35"/>
      <c r="J54" s="36"/>
      <c r="K54" s="32"/>
      <c r="L54" s="37"/>
    </row>
    <row r="55" spans="2:12" ht="15" customHeight="1" x14ac:dyDescent="0.25">
      <c r="B55" s="32"/>
      <c r="C55" s="24"/>
      <c r="D55" s="34"/>
      <c r="E55" s="34"/>
      <c r="F55" s="32"/>
      <c r="I55" s="35"/>
      <c r="J55" s="36"/>
      <c r="K55" s="32"/>
      <c r="L55" s="37"/>
    </row>
    <row r="56" spans="2:12" ht="15" customHeight="1" x14ac:dyDescent="0.25">
      <c r="B56" s="32"/>
      <c r="C56" s="24"/>
      <c r="D56" s="34"/>
      <c r="E56" s="34"/>
      <c r="F56" s="32"/>
      <c r="I56" s="35"/>
      <c r="J56" s="36"/>
      <c r="K56" s="32"/>
      <c r="L56" s="32"/>
    </row>
    <row r="57" spans="2:12" ht="15" customHeight="1" x14ac:dyDescent="0.25">
      <c r="B57" s="32"/>
      <c r="C57" s="24"/>
      <c r="D57" s="34"/>
      <c r="E57" s="34"/>
      <c r="F57" s="32"/>
      <c r="I57" s="35"/>
      <c r="J57" s="36"/>
      <c r="K57" s="32"/>
      <c r="L57" s="32"/>
    </row>
    <row r="58" spans="2:12" ht="15" customHeight="1" x14ac:dyDescent="0.25">
      <c r="B58" s="32"/>
      <c r="C58" s="24"/>
      <c r="D58" s="34"/>
      <c r="E58" s="34"/>
      <c r="F58" s="32"/>
      <c r="I58" s="35"/>
      <c r="J58" s="36"/>
      <c r="K58" s="32"/>
      <c r="L58" s="32"/>
    </row>
    <row r="59" spans="2:12" ht="15" customHeight="1" x14ac:dyDescent="0.25">
      <c r="B59" s="32"/>
      <c r="C59" s="24"/>
      <c r="D59" s="34"/>
      <c r="E59" s="34"/>
      <c r="F59" s="32"/>
      <c r="I59" s="35"/>
      <c r="J59" s="36"/>
      <c r="K59" s="32"/>
      <c r="L59" s="32"/>
    </row>
    <row r="60" spans="2:12" ht="15" customHeight="1" x14ac:dyDescent="0.25">
      <c r="B60" s="32"/>
      <c r="C60" s="24"/>
      <c r="D60" s="34"/>
      <c r="E60" s="34"/>
      <c r="F60" s="32"/>
      <c r="I60" s="35"/>
      <c r="J60" s="36"/>
      <c r="K60" s="32"/>
      <c r="L60" s="32"/>
    </row>
    <row r="61" spans="2:12" ht="15" customHeight="1" x14ac:dyDescent="0.25">
      <c r="B61" s="32"/>
      <c r="C61" s="24"/>
      <c r="D61" s="34"/>
      <c r="E61" s="34"/>
      <c r="F61" s="32"/>
      <c r="I61" s="35"/>
      <c r="J61" s="36"/>
      <c r="K61" s="32"/>
      <c r="L61" s="32"/>
    </row>
  </sheetData>
  <mergeCells count="8">
    <mergeCell ref="F5:F6"/>
    <mergeCell ref="G5:G6"/>
    <mergeCell ref="I5:L5"/>
    <mergeCell ref="C24:C25"/>
    <mergeCell ref="B5:B6"/>
    <mergeCell ref="C5:C6"/>
    <mergeCell ref="D5:D6"/>
    <mergeCell ref="E5:E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2:I43"/>
  <sheetViews>
    <sheetView workbookViewId="0">
      <selection activeCell="C10" sqref="C10"/>
    </sheetView>
  </sheetViews>
  <sheetFormatPr defaultRowHeight="15" customHeight="1" x14ac:dyDescent="0.25"/>
  <cols>
    <col min="1" max="1" width="4.28515625" style="5" customWidth="1"/>
    <col min="2" max="2" width="19.28515625" style="5" customWidth="1"/>
    <col min="3" max="3" width="39.140625" style="5" customWidth="1"/>
    <col min="4" max="5" width="24.28515625" style="5" bestFit="1" customWidth="1"/>
    <col min="6" max="6" width="8" style="5" bestFit="1" customWidth="1"/>
    <col min="7" max="7" width="43.28515625" style="5" bestFit="1" customWidth="1"/>
    <col min="8" max="8" width="12.85546875" style="5" customWidth="1"/>
    <col min="9" max="9" width="19.5703125" style="5" customWidth="1"/>
    <col min="10" max="16384" width="9.140625" style="5"/>
  </cols>
  <sheetData>
    <row r="2" spans="2:9" ht="15" customHeight="1" x14ac:dyDescent="0.25">
      <c r="B2" s="4"/>
    </row>
    <row r="3" spans="2:9" ht="15" customHeight="1" x14ac:dyDescent="0.25">
      <c r="B3" s="4" t="s">
        <v>113</v>
      </c>
    </row>
    <row r="4" spans="2:9" ht="15" customHeight="1" x14ac:dyDescent="0.25">
      <c r="B4" s="4" t="s">
        <v>499</v>
      </c>
    </row>
    <row r="5" spans="2:9" ht="15" customHeight="1" x14ac:dyDescent="0.25">
      <c r="B5" s="85" t="s">
        <v>10</v>
      </c>
      <c r="C5" s="85" t="s">
        <v>119</v>
      </c>
      <c r="D5" s="85" t="s">
        <v>114</v>
      </c>
      <c r="E5" s="85" t="s">
        <v>114</v>
      </c>
      <c r="F5" s="241" t="s">
        <v>53</v>
      </c>
      <c r="G5" s="85" t="s">
        <v>53</v>
      </c>
      <c r="H5" s="85" t="s">
        <v>117</v>
      </c>
      <c r="I5" s="85" t="s">
        <v>135</v>
      </c>
    </row>
    <row r="6" spans="2:9" ht="15" customHeight="1" x14ac:dyDescent="0.25">
      <c r="B6" s="86" t="s">
        <v>53</v>
      </c>
      <c r="C6" s="86" t="s">
        <v>120</v>
      </c>
      <c r="D6" s="86" t="s">
        <v>115</v>
      </c>
      <c r="E6" s="86" t="s">
        <v>116</v>
      </c>
      <c r="F6" s="242"/>
      <c r="G6" s="86" t="s">
        <v>118</v>
      </c>
      <c r="H6" s="86" t="s">
        <v>53</v>
      </c>
      <c r="I6" s="86" t="s">
        <v>134</v>
      </c>
    </row>
    <row r="7" spans="2:9" ht="15" customHeight="1" x14ac:dyDescent="0.25">
      <c r="B7" s="8" t="s">
        <v>504</v>
      </c>
      <c r="C7" s="9"/>
      <c r="D7" s="10"/>
      <c r="E7" s="11"/>
      <c r="F7" s="11"/>
      <c r="G7" s="9"/>
      <c r="H7" s="9"/>
      <c r="I7" s="9"/>
    </row>
    <row r="8" spans="2:9" ht="15" customHeight="1" x14ac:dyDescent="0.25">
      <c r="B8" s="8" t="s">
        <v>505</v>
      </c>
      <c r="C8" s="9"/>
      <c r="D8" s="12"/>
      <c r="E8" s="11"/>
      <c r="F8" s="11"/>
      <c r="G8" s="9"/>
      <c r="H8" s="9"/>
      <c r="I8" s="9"/>
    </row>
    <row r="9" spans="2:9" ht="15" customHeight="1" x14ac:dyDescent="0.25">
      <c r="B9" s="8" t="s">
        <v>506</v>
      </c>
      <c r="C9" s="9"/>
      <c r="D9" s="12"/>
      <c r="E9" s="11"/>
      <c r="F9" s="11"/>
      <c r="G9" s="9"/>
      <c r="H9" s="9"/>
      <c r="I9" s="9"/>
    </row>
    <row r="10" spans="2:9" ht="15" customHeight="1" x14ac:dyDescent="0.25">
      <c r="B10" s="8" t="s">
        <v>507</v>
      </c>
      <c r="C10" s="9"/>
      <c r="D10" s="12"/>
      <c r="E10" s="11"/>
      <c r="F10" s="11"/>
      <c r="G10" s="9"/>
      <c r="H10" s="9"/>
      <c r="I10" s="9"/>
    </row>
    <row r="11" spans="2:9" ht="15" customHeight="1" x14ac:dyDescent="0.25">
      <c r="B11" s="8" t="s">
        <v>508</v>
      </c>
      <c r="C11" s="9"/>
      <c r="D11" s="12"/>
      <c r="E11" s="11"/>
      <c r="F11" s="11"/>
      <c r="G11" s="9"/>
      <c r="H11" s="9"/>
      <c r="I11" s="9"/>
    </row>
    <row r="12" spans="2:9" ht="15" customHeight="1" x14ac:dyDescent="0.25">
      <c r="B12" s="8" t="s">
        <v>509</v>
      </c>
      <c r="C12" s="9"/>
      <c r="D12" s="12"/>
      <c r="E12" s="11"/>
      <c r="F12" s="11"/>
      <c r="G12" s="9"/>
      <c r="H12" s="9"/>
      <c r="I12" s="9"/>
    </row>
    <row r="13" spans="2:9" ht="15" customHeight="1" x14ac:dyDescent="0.25">
      <c r="B13" s="8" t="s">
        <v>510</v>
      </c>
      <c r="C13" s="9"/>
      <c r="D13" s="12"/>
      <c r="E13" s="11"/>
      <c r="F13" s="11"/>
      <c r="G13" s="9"/>
      <c r="H13" s="9"/>
      <c r="I13" s="9"/>
    </row>
    <row r="14" spans="2:9" ht="15" customHeight="1" x14ac:dyDescent="0.25">
      <c r="B14" s="8" t="s">
        <v>511</v>
      </c>
      <c r="C14" s="9"/>
      <c r="D14" s="12"/>
      <c r="E14" s="11"/>
      <c r="F14" s="11"/>
      <c r="G14" s="9"/>
      <c r="H14" s="9"/>
      <c r="I14" s="9"/>
    </row>
    <row r="15" spans="2:9" ht="15" customHeight="1" x14ac:dyDescent="0.25">
      <c r="E15" s="6"/>
    </row>
    <row r="16" spans="2:9" ht="15" customHeight="1" x14ac:dyDescent="0.25">
      <c r="B16" s="4" t="s">
        <v>27</v>
      </c>
      <c r="E16" s="6"/>
    </row>
    <row r="17" spans="2:7" ht="15" customHeight="1" x14ac:dyDescent="0.25">
      <c r="B17" s="87" t="s">
        <v>139</v>
      </c>
      <c r="C17" s="87" t="s">
        <v>51</v>
      </c>
    </row>
    <row r="18" spans="2:7" ht="15" customHeight="1" x14ac:dyDescent="0.25">
      <c r="B18" s="13" t="s">
        <v>500</v>
      </c>
      <c r="C18" s="14" t="s">
        <v>512</v>
      </c>
    </row>
    <row r="19" spans="2:7" ht="15" customHeight="1" x14ac:dyDescent="0.25">
      <c r="B19" s="13" t="s">
        <v>501</v>
      </c>
      <c r="C19" s="14" t="s">
        <v>513</v>
      </c>
    </row>
    <row r="20" spans="2:7" ht="15" customHeight="1" x14ac:dyDescent="0.25">
      <c r="B20" s="13" t="s">
        <v>502</v>
      </c>
      <c r="C20" s="14" t="s">
        <v>514</v>
      </c>
    </row>
    <row r="21" spans="2:7" ht="15" customHeight="1" x14ac:dyDescent="0.25">
      <c r="B21" s="13" t="s">
        <v>503</v>
      </c>
      <c r="C21" s="14" t="s">
        <v>515</v>
      </c>
    </row>
    <row r="23" spans="2:7" ht="15" customHeight="1" x14ac:dyDescent="0.25">
      <c r="B23" s="4" t="s">
        <v>26</v>
      </c>
      <c r="E23" s="6"/>
    </row>
    <row r="24" spans="2:7" ht="15" customHeight="1" x14ac:dyDescent="0.25">
      <c r="B24" s="87" t="s">
        <v>139</v>
      </c>
      <c r="C24" s="87" t="s">
        <v>54</v>
      </c>
    </row>
    <row r="25" spans="2:7" ht="15" customHeight="1" x14ac:dyDescent="0.25">
      <c r="B25" s="13">
        <v>101</v>
      </c>
      <c r="C25" s="14" t="s">
        <v>130</v>
      </c>
    </row>
    <row r="26" spans="2:7" ht="15" customHeight="1" x14ac:dyDescent="0.25">
      <c r="B26" s="13">
        <v>102</v>
      </c>
      <c r="C26" s="14" t="s">
        <v>131</v>
      </c>
    </row>
    <row r="27" spans="2:7" ht="15" customHeight="1" x14ac:dyDescent="0.25">
      <c r="B27" s="13">
        <v>103</v>
      </c>
      <c r="C27" s="14" t="s">
        <v>132</v>
      </c>
    </row>
    <row r="28" spans="2:7" ht="15" customHeight="1" x14ac:dyDescent="0.25">
      <c r="B28" s="13">
        <v>104</v>
      </c>
      <c r="C28" s="14" t="s">
        <v>133</v>
      </c>
    </row>
    <row r="30" spans="2:7" ht="15" customHeight="1" x14ac:dyDescent="0.25">
      <c r="B30" s="15" t="s">
        <v>57</v>
      </c>
      <c r="C30" s="7"/>
      <c r="D30" s="7"/>
      <c r="E30" s="7"/>
      <c r="F30" s="7"/>
      <c r="G30" s="7"/>
    </row>
    <row r="31" spans="2:7" ht="15" customHeight="1" x14ac:dyDescent="0.25">
      <c r="B31" s="7" t="s">
        <v>122</v>
      </c>
      <c r="C31" s="7" t="s">
        <v>129</v>
      </c>
      <c r="D31" s="7"/>
      <c r="E31" s="7"/>
      <c r="F31" s="7"/>
      <c r="G31" s="7"/>
    </row>
    <row r="32" spans="2:7" ht="15" customHeight="1" x14ac:dyDescent="0.25">
      <c r="B32" s="7" t="s">
        <v>123</v>
      </c>
      <c r="C32" s="7" t="s">
        <v>124</v>
      </c>
      <c r="D32" s="7"/>
      <c r="E32" s="7"/>
      <c r="F32" s="7"/>
      <c r="G32" s="7"/>
    </row>
    <row r="33" spans="2:7" ht="15" customHeight="1" x14ac:dyDescent="0.25">
      <c r="B33" s="7" t="s">
        <v>125</v>
      </c>
      <c r="C33" s="7" t="s">
        <v>136</v>
      </c>
      <c r="D33" s="7"/>
      <c r="E33" s="7"/>
      <c r="F33" s="7"/>
      <c r="G33" s="7"/>
    </row>
    <row r="34" spans="2:7" ht="15" customHeight="1" x14ac:dyDescent="0.25">
      <c r="B34" s="7" t="s">
        <v>126</v>
      </c>
      <c r="C34" s="7" t="s">
        <v>127</v>
      </c>
      <c r="D34" s="7"/>
      <c r="E34" s="7"/>
      <c r="F34" s="7"/>
      <c r="G34" s="7"/>
    </row>
    <row r="35" spans="2:7" ht="15" customHeight="1" x14ac:dyDescent="0.25">
      <c r="B35" s="7" t="s">
        <v>128</v>
      </c>
      <c r="C35" s="7" t="s">
        <v>137</v>
      </c>
      <c r="D35" s="7"/>
      <c r="E35" s="7"/>
      <c r="F35" s="7"/>
      <c r="G35" s="7"/>
    </row>
    <row r="36" spans="2:7" ht="15" customHeight="1" x14ac:dyDescent="0.25">
      <c r="B36" s="7" t="s">
        <v>138</v>
      </c>
      <c r="C36" s="7" t="s">
        <v>140</v>
      </c>
      <c r="D36" s="7"/>
      <c r="E36" s="7"/>
      <c r="F36" s="7"/>
      <c r="G36" s="7"/>
    </row>
    <row r="37" spans="2:7" ht="15" customHeight="1" x14ac:dyDescent="0.25">
      <c r="C37" s="7"/>
      <c r="D37" s="7"/>
      <c r="E37" s="7"/>
      <c r="F37" s="7"/>
      <c r="G37" s="7"/>
    </row>
    <row r="38" spans="2:7" ht="15" customHeight="1" x14ac:dyDescent="0.25">
      <c r="C38" s="7"/>
      <c r="D38" s="7"/>
      <c r="E38" s="7"/>
      <c r="F38" s="7"/>
      <c r="G38" s="7"/>
    </row>
    <row r="39" spans="2:7" ht="15" customHeight="1" x14ac:dyDescent="0.25">
      <c r="C39" s="7"/>
      <c r="D39" s="7"/>
      <c r="E39" s="7"/>
      <c r="F39" s="7"/>
      <c r="G39" s="7"/>
    </row>
    <row r="40" spans="2:7" ht="15" customHeight="1" x14ac:dyDescent="0.25">
      <c r="C40" s="7"/>
      <c r="D40" s="7"/>
      <c r="E40" s="7"/>
      <c r="F40" s="7"/>
      <c r="G40" s="7"/>
    </row>
    <row r="41" spans="2:7" ht="15" customHeight="1" x14ac:dyDescent="0.25">
      <c r="C41" s="7"/>
      <c r="D41" s="7"/>
      <c r="E41" s="7"/>
      <c r="F41" s="7"/>
      <c r="G41" s="7"/>
    </row>
    <row r="42" spans="2:7" ht="15" customHeight="1" x14ac:dyDescent="0.25">
      <c r="C42" s="7"/>
      <c r="D42" s="7"/>
      <c r="E42" s="7"/>
      <c r="F42" s="7"/>
      <c r="G42" s="7"/>
    </row>
    <row r="43" spans="2:7" ht="15" customHeight="1" x14ac:dyDescent="0.25">
      <c r="C43" s="7"/>
      <c r="D43" s="7"/>
      <c r="E43" s="7"/>
      <c r="F43" s="7"/>
      <c r="G43" s="7"/>
    </row>
  </sheetData>
  <mergeCells count="1">
    <mergeCell ref="F5:F6"/>
  </mergeCells>
  <pageMargins left="0.7" right="0.7" top="0.75" bottom="0.75" header="0.3" footer="0.3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K56"/>
  <sheetViews>
    <sheetView zoomScale="89" zoomScaleNormal="89" workbookViewId="0">
      <selection activeCell="H40" sqref="H40"/>
    </sheetView>
  </sheetViews>
  <sheetFormatPr defaultRowHeight="15" customHeight="1" x14ac:dyDescent="0.25"/>
  <cols>
    <col min="1" max="1" width="2.85546875" style="119" customWidth="1"/>
    <col min="2" max="2" width="25.28515625" style="119" bestFit="1" customWidth="1"/>
    <col min="3" max="3" width="12.28515625" style="131" customWidth="1"/>
    <col min="4" max="4" width="15.5703125" style="119" customWidth="1"/>
    <col min="5" max="5" width="15.140625" style="156" customWidth="1"/>
    <col min="6" max="6" width="16.85546875" style="156" customWidth="1"/>
    <col min="7" max="7" width="9.140625" style="119"/>
    <col min="8" max="8" width="15.7109375" style="119" customWidth="1"/>
    <col min="9" max="9" width="15" style="119" customWidth="1"/>
    <col min="10" max="10" width="16.85546875" style="119" customWidth="1"/>
    <col min="11" max="11" width="17.5703125" style="119" customWidth="1"/>
    <col min="12" max="12" width="10.28515625" style="119" bestFit="1" customWidth="1"/>
    <col min="13" max="16384" width="9.140625" style="119"/>
  </cols>
  <sheetData>
    <row r="2" spans="2:11" ht="15" customHeight="1" x14ac:dyDescent="0.3">
      <c r="B2" s="244" t="s">
        <v>544</v>
      </c>
      <c r="C2" s="244"/>
      <c r="D2" s="244"/>
      <c r="E2" s="244"/>
      <c r="F2" s="244"/>
      <c r="G2" s="244"/>
      <c r="H2" s="244"/>
      <c r="I2" s="244"/>
      <c r="J2" s="244"/>
      <c r="K2" s="244"/>
    </row>
    <row r="3" spans="2:11" ht="15" customHeight="1" x14ac:dyDescent="0.3">
      <c r="B3" s="244" t="s">
        <v>141</v>
      </c>
      <c r="C3" s="244"/>
      <c r="D3" s="244"/>
      <c r="E3" s="244"/>
      <c r="F3" s="244"/>
      <c r="G3" s="244"/>
      <c r="H3" s="244"/>
      <c r="I3" s="244"/>
      <c r="J3" s="244"/>
      <c r="K3" s="244"/>
    </row>
    <row r="4" spans="2:11" ht="15" customHeight="1" x14ac:dyDescent="0.25">
      <c r="B4" s="130"/>
      <c r="C4" s="152"/>
      <c r="D4" s="130"/>
      <c r="E4" s="153"/>
      <c r="F4" s="153"/>
      <c r="G4" s="130"/>
      <c r="H4" s="130"/>
      <c r="I4" s="130"/>
      <c r="J4" s="130"/>
      <c r="K4" s="130"/>
    </row>
    <row r="5" spans="2:11" s="154" customFormat="1" ht="15" customHeight="1" x14ac:dyDescent="0.25">
      <c r="B5" s="243" t="s">
        <v>142</v>
      </c>
      <c r="C5" s="243" t="s">
        <v>53</v>
      </c>
      <c r="D5" s="243" t="s">
        <v>143</v>
      </c>
      <c r="E5" s="245" t="s">
        <v>36</v>
      </c>
      <c r="F5" s="246"/>
      <c r="G5" s="49" t="s">
        <v>144</v>
      </c>
      <c r="H5" s="247" t="s">
        <v>145</v>
      </c>
      <c r="I5" s="243"/>
      <c r="J5" s="248"/>
      <c r="K5" s="49" t="s">
        <v>32</v>
      </c>
    </row>
    <row r="6" spans="2:11" s="154" customFormat="1" ht="15" customHeight="1" x14ac:dyDescent="0.25">
      <c r="B6" s="243"/>
      <c r="C6" s="243"/>
      <c r="D6" s="243"/>
      <c r="E6" s="158" t="s">
        <v>146</v>
      </c>
      <c r="F6" s="159" t="s">
        <v>147</v>
      </c>
      <c r="G6" s="50" t="s">
        <v>148</v>
      </c>
      <c r="H6" s="160" t="s">
        <v>148</v>
      </c>
      <c r="I6" s="109" t="s">
        <v>149</v>
      </c>
      <c r="J6" s="161" t="s">
        <v>150</v>
      </c>
      <c r="K6" s="50" t="s">
        <v>151</v>
      </c>
    </row>
    <row r="7" spans="2:11" ht="15" customHeight="1" x14ac:dyDescent="0.25">
      <c r="B7" s="231" t="s">
        <v>531</v>
      </c>
      <c r="C7" s="88" t="s">
        <v>31</v>
      </c>
      <c r="D7" s="89" t="s">
        <v>152</v>
      </c>
      <c r="E7" s="162">
        <v>43374</v>
      </c>
      <c r="F7" s="162">
        <v>43377</v>
      </c>
      <c r="G7" s="228"/>
      <c r="H7" s="229"/>
      <c r="I7" s="229"/>
      <c r="J7" s="229"/>
      <c r="K7" s="169"/>
    </row>
    <row r="8" spans="2:11" ht="15" customHeight="1" x14ac:dyDescent="0.25">
      <c r="B8" s="231" t="s">
        <v>532</v>
      </c>
      <c r="C8" s="88" t="s">
        <v>44</v>
      </c>
      <c r="D8" s="89" t="s">
        <v>152</v>
      </c>
      <c r="E8" s="162">
        <v>43374</v>
      </c>
      <c r="F8" s="162">
        <v>43377</v>
      </c>
      <c r="G8" s="228"/>
      <c r="H8" s="229"/>
      <c r="I8" s="229"/>
      <c r="J8" s="229"/>
      <c r="K8" s="169"/>
    </row>
    <row r="9" spans="2:11" ht="15" customHeight="1" x14ac:dyDescent="0.25">
      <c r="B9" s="231" t="s">
        <v>533</v>
      </c>
      <c r="C9" s="88" t="s">
        <v>45</v>
      </c>
      <c r="D9" s="89" t="s">
        <v>153</v>
      </c>
      <c r="E9" s="162">
        <v>43374</v>
      </c>
      <c r="F9" s="162">
        <v>43377</v>
      </c>
      <c r="G9" s="228"/>
      <c r="H9" s="229"/>
      <c r="I9" s="229"/>
      <c r="J9" s="229"/>
      <c r="K9" s="169"/>
    </row>
    <row r="10" spans="2:11" ht="15" customHeight="1" x14ac:dyDescent="0.25">
      <c r="B10" s="231" t="s">
        <v>534</v>
      </c>
      <c r="C10" s="88" t="s">
        <v>45</v>
      </c>
      <c r="D10" s="89" t="s">
        <v>153</v>
      </c>
      <c r="E10" s="162">
        <v>43376</v>
      </c>
      <c r="F10" s="162">
        <v>43381</v>
      </c>
      <c r="G10" s="228"/>
      <c r="H10" s="229"/>
      <c r="I10" s="229"/>
      <c r="J10" s="229"/>
      <c r="K10" s="169"/>
    </row>
    <row r="11" spans="2:11" ht="15" customHeight="1" x14ac:dyDescent="0.25">
      <c r="B11" s="231" t="s">
        <v>535</v>
      </c>
      <c r="C11" s="88" t="s">
        <v>44</v>
      </c>
      <c r="D11" s="89" t="s">
        <v>152</v>
      </c>
      <c r="E11" s="162">
        <v>43378</v>
      </c>
      <c r="F11" s="162">
        <v>43382</v>
      </c>
      <c r="G11" s="228"/>
      <c r="H11" s="229"/>
      <c r="I11" s="229"/>
      <c r="J11" s="229"/>
      <c r="K11" s="169"/>
    </row>
    <row r="12" spans="2:11" ht="15" customHeight="1" x14ac:dyDescent="0.25">
      <c r="B12" s="231" t="s">
        <v>536</v>
      </c>
      <c r="C12" s="88" t="s">
        <v>31</v>
      </c>
      <c r="D12" s="89" t="s">
        <v>152</v>
      </c>
      <c r="E12" s="162">
        <v>43379</v>
      </c>
      <c r="F12" s="162">
        <v>43380</v>
      </c>
      <c r="G12" s="228"/>
      <c r="H12" s="229"/>
      <c r="I12" s="229"/>
      <c r="J12" s="229"/>
      <c r="K12" s="169"/>
    </row>
    <row r="13" spans="2:11" ht="15" customHeight="1" x14ac:dyDescent="0.25">
      <c r="B13" s="231" t="s">
        <v>537</v>
      </c>
      <c r="C13" s="88" t="s">
        <v>45</v>
      </c>
      <c r="D13" s="89" t="s">
        <v>152</v>
      </c>
      <c r="E13" s="162">
        <v>43379</v>
      </c>
      <c r="F13" s="162">
        <v>43380</v>
      </c>
      <c r="G13" s="228"/>
      <c r="H13" s="229"/>
      <c r="I13" s="229"/>
      <c r="J13" s="229"/>
      <c r="K13" s="169"/>
    </row>
    <row r="14" spans="2:11" ht="15" customHeight="1" x14ac:dyDescent="0.25">
      <c r="B14" s="231" t="s">
        <v>538</v>
      </c>
      <c r="C14" s="88" t="s">
        <v>44</v>
      </c>
      <c r="D14" s="89" t="s">
        <v>152</v>
      </c>
      <c r="E14" s="162">
        <v>43379</v>
      </c>
      <c r="F14" s="162">
        <v>43383</v>
      </c>
      <c r="G14" s="228"/>
      <c r="H14" s="229"/>
      <c r="I14" s="229"/>
      <c r="J14" s="229"/>
      <c r="K14" s="169"/>
    </row>
    <row r="15" spans="2:11" ht="15" customHeight="1" x14ac:dyDescent="0.25">
      <c r="B15" s="231" t="s">
        <v>539</v>
      </c>
      <c r="C15" s="88" t="s">
        <v>45</v>
      </c>
      <c r="D15" s="89" t="s">
        <v>153</v>
      </c>
      <c r="E15" s="162">
        <v>43381</v>
      </c>
      <c r="F15" s="162">
        <v>43383</v>
      </c>
      <c r="G15" s="228"/>
      <c r="H15" s="229"/>
      <c r="I15" s="229"/>
      <c r="J15" s="229"/>
      <c r="K15" s="169"/>
    </row>
    <row r="16" spans="2:11" ht="15" customHeight="1" x14ac:dyDescent="0.25">
      <c r="B16" s="231" t="s">
        <v>540</v>
      </c>
      <c r="C16" s="88" t="s">
        <v>44</v>
      </c>
      <c r="D16" s="89" t="s">
        <v>153</v>
      </c>
      <c r="E16" s="162">
        <v>43382</v>
      </c>
      <c r="F16" s="162">
        <v>43385</v>
      </c>
      <c r="G16" s="228"/>
      <c r="H16" s="229"/>
      <c r="I16" s="229"/>
      <c r="J16" s="229"/>
      <c r="K16" s="169"/>
    </row>
    <row r="17" spans="2:11" ht="15" customHeight="1" x14ac:dyDescent="0.25">
      <c r="B17" s="231" t="s">
        <v>541</v>
      </c>
      <c r="C17" s="88" t="s">
        <v>31</v>
      </c>
      <c r="D17" s="89" t="s">
        <v>152</v>
      </c>
      <c r="E17" s="162">
        <v>43382</v>
      </c>
      <c r="F17" s="162">
        <v>43388</v>
      </c>
      <c r="G17" s="228"/>
      <c r="H17" s="229"/>
      <c r="I17" s="229"/>
      <c r="J17" s="229"/>
      <c r="K17" s="169"/>
    </row>
    <row r="18" spans="2:11" ht="15" customHeight="1" x14ac:dyDescent="0.25">
      <c r="B18" s="231" t="s">
        <v>542</v>
      </c>
      <c r="C18" s="88" t="s">
        <v>31</v>
      </c>
      <c r="D18" s="89" t="s">
        <v>152</v>
      </c>
      <c r="E18" s="162">
        <v>43383</v>
      </c>
      <c r="F18" s="162">
        <v>43387</v>
      </c>
      <c r="G18" s="228"/>
      <c r="H18" s="229"/>
      <c r="I18" s="229"/>
      <c r="J18" s="229"/>
      <c r="K18" s="169"/>
    </row>
    <row r="19" spans="2:11" ht="15" customHeight="1" x14ac:dyDescent="0.25">
      <c r="B19" s="166" t="s">
        <v>154</v>
      </c>
      <c r="C19" s="249"/>
      <c r="D19" s="250"/>
      <c r="E19" s="250"/>
      <c r="F19" s="250"/>
      <c r="G19" s="250"/>
      <c r="H19" s="250"/>
      <c r="I19" s="250"/>
      <c r="J19" s="251"/>
      <c r="K19" s="92"/>
    </row>
    <row r="20" spans="2:11" ht="15" customHeight="1" x14ac:dyDescent="0.25">
      <c r="B20" s="166" t="s">
        <v>155</v>
      </c>
      <c r="C20" s="249"/>
      <c r="D20" s="250"/>
      <c r="E20" s="250"/>
      <c r="F20" s="250"/>
      <c r="G20" s="250"/>
      <c r="H20" s="250"/>
      <c r="I20" s="250"/>
      <c r="J20" s="251"/>
      <c r="K20" s="92"/>
    </row>
    <row r="21" spans="2:11" ht="15" customHeight="1" x14ac:dyDescent="0.25">
      <c r="B21" s="166" t="s">
        <v>156</v>
      </c>
      <c r="C21" s="91"/>
      <c r="D21" s="249"/>
      <c r="E21" s="250"/>
      <c r="F21" s="250"/>
      <c r="G21" s="250"/>
      <c r="H21" s="250"/>
      <c r="I21" s="250"/>
      <c r="J21" s="250"/>
      <c r="K21" s="251"/>
    </row>
    <row r="22" spans="2:11" ht="15" customHeight="1" x14ac:dyDescent="0.25">
      <c r="B22" s="166" t="s">
        <v>157</v>
      </c>
      <c r="C22" s="91"/>
      <c r="D22" s="249"/>
      <c r="E22" s="250"/>
      <c r="F22" s="250"/>
      <c r="G22" s="250"/>
      <c r="H22" s="250"/>
      <c r="I22" s="250"/>
      <c r="J22" s="250"/>
      <c r="K22" s="251"/>
    </row>
    <row r="23" spans="2:11" ht="15" customHeight="1" x14ac:dyDescent="0.25">
      <c r="B23" s="166" t="s">
        <v>158</v>
      </c>
      <c r="C23" s="91"/>
      <c r="D23" s="249"/>
      <c r="E23" s="250"/>
      <c r="F23" s="250"/>
      <c r="G23" s="250"/>
      <c r="H23" s="250"/>
      <c r="I23" s="250"/>
      <c r="J23" s="250"/>
      <c r="K23" s="251"/>
    </row>
    <row r="25" spans="2:11" ht="15" customHeight="1" x14ac:dyDescent="0.25">
      <c r="B25" s="130" t="s">
        <v>159</v>
      </c>
      <c r="C25" s="152"/>
      <c r="D25" s="130"/>
      <c r="F25" s="157" t="s">
        <v>57</v>
      </c>
      <c r="G25" s="152"/>
      <c r="H25" s="130"/>
    </row>
    <row r="26" spans="2:11" ht="15" customHeight="1" x14ac:dyDescent="0.25">
      <c r="B26" s="243" t="s">
        <v>125</v>
      </c>
      <c r="C26" s="243" t="s">
        <v>160</v>
      </c>
      <c r="D26" s="243"/>
      <c r="F26" s="157" t="s">
        <v>161</v>
      </c>
      <c r="G26" s="125" t="s">
        <v>162</v>
      </c>
      <c r="I26" s="153"/>
      <c r="J26" s="153"/>
    </row>
    <row r="27" spans="2:11" ht="15" customHeight="1" x14ac:dyDescent="0.25">
      <c r="B27" s="243"/>
      <c r="C27" s="109" t="s">
        <v>163</v>
      </c>
      <c r="D27" s="109" t="s">
        <v>164</v>
      </c>
      <c r="F27" s="157" t="s">
        <v>165</v>
      </c>
      <c r="G27" s="125" t="s">
        <v>166</v>
      </c>
      <c r="I27" s="153"/>
      <c r="J27" s="153"/>
    </row>
    <row r="28" spans="2:11" ht="15" customHeight="1" x14ac:dyDescent="0.25">
      <c r="B28" s="88" t="s">
        <v>31</v>
      </c>
      <c r="C28" s="168">
        <v>300000</v>
      </c>
      <c r="D28" s="97">
        <v>100000</v>
      </c>
      <c r="F28" s="130" t="s">
        <v>167</v>
      </c>
      <c r="G28" s="125" t="s">
        <v>168</v>
      </c>
      <c r="I28" s="153"/>
      <c r="J28" s="153"/>
    </row>
    <row r="29" spans="2:11" ht="15" customHeight="1" x14ac:dyDescent="0.25">
      <c r="B29" s="88" t="s">
        <v>44</v>
      </c>
      <c r="C29" s="168">
        <v>200000</v>
      </c>
      <c r="D29" s="97">
        <v>70000</v>
      </c>
      <c r="F29" s="130" t="s">
        <v>169</v>
      </c>
      <c r="G29" s="125" t="s">
        <v>170</v>
      </c>
      <c r="I29" s="153"/>
      <c r="J29" s="153"/>
    </row>
    <row r="30" spans="2:11" ht="15" customHeight="1" x14ac:dyDescent="0.25">
      <c r="B30" s="88" t="s">
        <v>45</v>
      </c>
      <c r="C30" s="168">
        <v>100000</v>
      </c>
      <c r="D30" s="97">
        <v>50000</v>
      </c>
      <c r="F30" s="130"/>
      <c r="G30" s="125" t="s">
        <v>171</v>
      </c>
      <c r="I30" s="153"/>
      <c r="J30" s="153"/>
    </row>
    <row r="31" spans="2:11" ht="15" customHeight="1" x14ac:dyDescent="0.25">
      <c r="F31" s="130" t="s">
        <v>172</v>
      </c>
      <c r="G31" s="125" t="s">
        <v>173</v>
      </c>
      <c r="I31" s="153"/>
      <c r="J31" s="153"/>
    </row>
    <row r="32" spans="2:11" ht="15" customHeight="1" x14ac:dyDescent="0.25">
      <c r="I32" s="153"/>
      <c r="J32" s="153"/>
    </row>
    <row r="34" spans="2:11" ht="15" customHeight="1" x14ac:dyDescent="0.3">
      <c r="B34" s="252" t="s">
        <v>174</v>
      </c>
      <c r="C34" s="252"/>
      <c r="D34" s="252"/>
      <c r="E34" s="252"/>
      <c r="F34" s="252"/>
      <c r="G34" s="252"/>
      <c r="H34" s="252"/>
      <c r="I34" s="252"/>
      <c r="J34" s="252"/>
      <c r="K34" s="252"/>
    </row>
    <row r="35" spans="2:11" ht="15" customHeight="1" x14ac:dyDescent="0.3">
      <c r="B35" s="244" t="s">
        <v>547</v>
      </c>
      <c r="C35" s="244"/>
      <c r="D35" s="244"/>
      <c r="E35" s="244"/>
      <c r="F35" s="244"/>
      <c r="G35" s="244"/>
      <c r="H35" s="244"/>
      <c r="I35" s="244"/>
      <c r="J35" s="244"/>
      <c r="K35" s="244"/>
    </row>
    <row r="36" spans="2:11" ht="15" customHeight="1" x14ac:dyDescent="0.3">
      <c r="B36" s="244" t="s">
        <v>141</v>
      </c>
      <c r="C36" s="244"/>
      <c r="D36" s="244"/>
      <c r="E36" s="244"/>
      <c r="F36" s="244"/>
      <c r="G36" s="244"/>
      <c r="H36" s="244"/>
      <c r="I36" s="244"/>
      <c r="J36" s="244"/>
      <c r="K36" s="244"/>
    </row>
    <row r="37" spans="2:11" ht="15" customHeight="1" x14ac:dyDescent="0.25">
      <c r="B37" s="130"/>
      <c r="C37" s="152"/>
      <c r="D37" s="130"/>
      <c r="E37" s="153"/>
      <c r="F37" s="153"/>
      <c r="G37" s="130"/>
      <c r="H37" s="130"/>
      <c r="I37" s="130"/>
      <c r="J37" s="130"/>
      <c r="K37" s="130"/>
    </row>
    <row r="38" spans="2:11" ht="15" customHeight="1" x14ac:dyDescent="0.25">
      <c r="B38" s="243" t="s">
        <v>142</v>
      </c>
      <c r="C38" s="243" t="s">
        <v>53</v>
      </c>
      <c r="D38" s="243" t="s">
        <v>143</v>
      </c>
      <c r="E38" s="245" t="s">
        <v>36</v>
      </c>
      <c r="F38" s="246"/>
      <c r="G38" s="49" t="s">
        <v>144</v>
      </c>
      <c r="H38" s="247" t="s">
        <v>145</v>
      </c>
      <c r="I38" s="243"/>
      <c r="J38" s="248"/>
      <c r="K38" s="49" t="s">
        <v>32</v>
      </c>
    </row>
    <row r="39" spans="2:11" ht="15" customHeight="1" x14ac:dyDescent="0.25">
      <c r="B39" s="243"/>
      <c r="C39" s="243"/>
      <c r="D39" s="243"/>
      <c r="E39" s="158" t="s">
        <v>146</v>
      </c>
      <c r="F39" s="159" t="s">
        <v>147</v>
      </c>
      <c r="G39" s="50" t="s">
        <v>148</v>
      </c>
      <c r="H39" s="160" t="s">
        <v>148</v>
      </c>
      <c r="I39" s="109" t="s">
        <v>149</v>
      </c>
      <c r="J39" s="161" t="s">
        <v>150</v>
      </c>
      <c r="K39" s="50" t="s">
        <v>151</v>
      </c>
    </row>
    <row r="40" spans="2:11" ht="15" customHeight="1" x14ac:dyDescent="0.25">
      <c r="B40" s="231" t="s">
        <v>531</v>
      </c>
      <c r="C40" s="88" t="s">
        <v>31</v>
      </c>
      <c r="D40" s="89" t="s">
        <v>152</v>
      </c>
      <c r="E40" s="162">
        <v>43374</v>
      </c>
      <c r="F40" s="162">
        <v>43377</v>
      </c>
      <c r="G40" s="163">
        <v>3</v>
      </c>
      <c r="H40" s="164">
        <v>900000</v>
      </c>
      <c r="I40" s="164">
        <v>300000</v>
      </c>
      <c r="J40" s="164">
        <v>750000</v>
      </c>
      <c r="K40" s="165">
        <v>1950000</v>
      </c>
    </row>
    <row r="41" spans="2:11" ht="15" customHeight="1" x14ac:dyDescent="0.25">
      <c r="B41" s="231" t="s">
        <v>532</v>
      </c>
      <c r="C41" s="88" t="s">
        <v>44</v>
      </c>
      <c r="D41" s="89" t="s">
        <v>152</v>
      </c>
      <c r="E41" s="162">
        <v>43374</v>
      </c>
      <c r="F41" s="162">
        <v>43377</v>
      </c>
      <c r="G41" s="163">
        <v>3</v>
      </c>
      <c r="H41" s="164">
        <v>600000</v>
      </c>
      <c r="I41" s="164">
        <v>210000</v>
      </c>
      <c r="J41" s="164">
        <v>750000</v>
      </c>
      <c r="K41" s="165">
        <v>1560000</v>
      </c>
    </row>
    <row r="42" spans="2:11" ht="15" customHeight="1" x14ac:dyDescent="0.25">
      <c r="B42" s="231" t="s">
        <v>533</v>
      </c>
      <c r="C42" s="88" t="s">
        <v>45</v>
      </c>
      <c r="D42" s="89" t="s">
        <v>153</v>
      </c>
      <c r="E42" s="162">
        <v>43374</v>
      </c>
      <c r="F42" s="162">
        <v>43377</v>
      </c>
      <c r="G42" s="163">
        <v>3</v>
      </c>
      <c r="H42" s="164">
        <v>300000</v>
      </c>
      <c r="I42" s="164">
        <v>150000</v>
      </c>
      <c r="J42" s="164">
        <v>1000000</v>
      </c>
      <c r="K42" s="165">
        <v>1450000</v>
      </c>
    </row>
    <row r="43" spans="2:11" ht="15" customHeight="1" x14ac:dyDescent="0.25">
      <c r="B43" s="231" t="s">
        <v>534</v>
      </c>
      <c r="C43" s="88" t="s">
        <v>45</v>
      </c>
      <c r="D43" s="89" t="s">
        <v>153</v>
      </c>
      <c r="E43" s="162">
        <v>43376</v>
      </c>
      <c r="F43" s="162">
        <v>43381</v>
      </c>
      <c r="G43" s="163">
        <v>5</v>
      </c>
      <c r="H43" s="164">
        <v>500000</v>
      </c>
      <c r="I43" s="164">
        <v>250000</v>
      </c>
      <c r="J43" s="164">
        <v>1000000</v>
      </c>
      <c r="K43" s="165">
        <v>1750000</v>
      </c>
    </row>
    <row r="44" spans="2:11" ht="15" customHeight="1" x14ac:dyDescent="0.25">
      <c r="B44" s="231" t="s">
        <v>535</v>
      </c>
      <c r="C44" s="88" t="s">
        <v>44</v>
      </c>
      <c r="D44" s="89" t="s">
        <v>152</v>
      </c>
      <c r="E44" s="162">
        <v>43378</v>
      </c>
      <c r="F44" s="162">
        <v>43382</v>
      </c>
      <c r="G44" s="163">
        <v>4</v>
      </c>
      <c r="H44" s="164">
        <v>800000</v>
      </c>
      <c r="I44" s="164">
        <v>280000</v>
      </c>
      <c r="J44" s="164">
        <v>750000</v>
      </c>
      <c r="K44" s="165">
        <v>1830000</v>
      </c>
    </row>
    <row r="45" spans="2:11" ht="15" customHeight="1" x14ac:dyDescent="0.25">
      <c r="B45" s="231" t="s">
        <v>536</v>
      </c>
      <c r="C45" s="88" t="s">
        <v>31</v>
      </c>
      <c r="D45" s="89" t="s">
        <v>152</v>
      </c>
      <c r="E45" s="162">
        <v>43379</v>
      </c>
      <c r="F45" s="162">
        <v>43380</v>
      </c>
      <c r="G45" s="163">
        <v>1</v>
      </c>
      <c r="H45" s="164">
        <v>300000</v>
      </c>
      <c r="I45" s="164">
        <v>100000</v>
      </c>
      <c r="J45" s="164">
        <v>750000</v>
      </c>
      <c r="K45" s="165">
        <v>1150000</v>
      </c>
    </row>
    <row r="46" spans="2:11" ht="15" customHeight="1" x14ac:dyDescent="0.25">
      <c r="B46" s="231" t="s">
        <v>537</v>
      </c>
      <c r="C46" s="88" t="s">
        <v>45</v>
      </c>
      <c r="D46" s="89" t="s">
        <v>152</v>
      </c>
      <c r="E46" s="162">
        <v>43379</v>
      </c>
      <c r="F46" s="162">
        <v>43380</v>
      </c>
      <c r="G46" s="163">
        <v>1</v>
      </c>
      <c r="H46" s="164">
        <v>100000</v>
      </c>
      <c r="I46" s="164">
        <v>50000</v>
      </c>
      <c r="J46" s="164">
        <v>750000</v>
      </c>
      <c r="K46" s="165">
        <v>900000</v>
      </c>
    </row>
    <row r="47" spans="2:11" ht="15" customHeight="1" x14ac:dyDescent="0.25">
      <c r="B47" s="231" t="s">
        <v>538</v>
      </c>
      <c r="C47" s="88" t="s">
        <v>44</v>
      </c>
      <c r="D47" s="89" t="s">
        <v>152</v>
      </c>
      <c r="E47" s="162">
        <v>43379</v>
      </c>
      <c r="F47" s="162">
        <v>43383</v>
      </c>
      <c r="G47" s="163">
        <v>4</v>
      </c>
      <c r="H47" s="164">
        <v>800000</v>
      </c>
      <c r="I47" s="164">
        <v>280000</v>
      </c>
      <c r="J47" s="164">
        <v>750000</v>
      </c>
      <c r="K47" s="165">
        <v>1830000</v>
      </c>
    </row>
    <row r="48" spans="2:11" ht="15" customHeight="1" x14ac:dyDescent="0.25">
      <c r="B48" s="231" t="s">
        <v>539</v>
      </c>
      <c r="C48" s="88" t="s">
        <v>45</v>
      </c>
      <c r="D48" s="89" t="s">
        <v>153</v>
      </c>
      <c r="E48" s="162">
        <v>43381</v>
      </c>
      <c r="F48" s="162">
        <v>43383</v>
      </c>
      <c r="G48" s="163">
        <v>2</v>
      </c>
      <c r="H48" s="164">
        <v>200000</v>
      </c>
      <c r="I48" s="164">
        <v>100000</v>
      </c>
      <c r="J48" s="164">
        <v>1000000</v>
      </c>
      <c r="K48" s="165">
        <v>1300000</v>
      </c>
    </row>
    <row r="49" spans="2:11" ht="15" customHeight="1" x14ac:dyDescent="0.25">
      <c r="B49" s="231" t="s">
        <v>540</v>
      </c>
      <c r="C49" s="88" t="s">
        <v>44</v>
      </c>
      <c r="D49" s="89" t="s">
        <v>153</v>
      </c>
      <c r="E49" s="162">
        <v>43382</v>
      </c>
      <c r="F49" s="162">
        <v>43385</v>
      </c>
      <c r="G49" s="163">
        <v>3</v>
      </c>
      <c r="H49" s="164">
        <v>600000</v>
      </c>
      <c r="I49" s="164">
        <v>210000</v>
      </c>
      <c r="J49" s="164">
        <v>1000000</v>
      </c>
      <c r="K49" s="165">
        <v>1810000</v>
      </c>
    </row>
    <row r="50" spans="2:11" ht="15" customHeight="1" x14ac:dyDescent="0.25">
      <c r="B50" s="231" t="s">
        <v>541</v>
      </c>
      <c r="C50" s="88" t="s">
        <v>31</v>
      </c>
      <c r="D50" s="89" t="s">
        <v>152</v>
      </c>
      <c r="E50" s="162">
        <v>43382</v>
      </c>
      <c r="F50" s="162">
        <v>43388</v>
      </c>
      <c r="G50" s="163">
        <v>6</v>
      </c>
      <c r="H50" s="164">
        <v>1800000</v>
      </c>
      <c r="I50" s="164">
        <v>600000</v>
      </c>
      <c r="J50" s="164">
        <v>750000</v>
      </c>
      <c r="K50" s="165">
        <v>3150000</v>
      </c>
    </row>
    <row r="51" spans="2:11" ht="15" customHeight="1" x14ac:dyDescent="0.25">
      <c r="B51" s="231" t="s">
        <v>542</v>
      </c>
      <c r="C51" s="88" t="s">
        <v>31</v>
      </c>
      <c r="D51" s="89" t="s">
        <v>152</v>
      </c>
      <c r="E51" s="162">
        <v>43383</v>
      </c>
      <c r="F51" s="162">
        <v>43387</v>
      </c>
      <c r="G51" s="163">
        <v>4</v>
      </c>
      <c r="H51" s="164">
        <v>1200000</v>
      </c>
      <c r="I51" s="164">
        <v>400000</v>
      </c>
      <c r="J51" s="164">
        <v>750000</v>
      </c>
      <c r="K51" s="165">
        <v>2350000</v>
      </c>
    </row>
    <row r="52" spans="2:11" s="130" customFormat="1" ht="15" customHeight="1" x14ac:dyDescent="0.25">
      <c r="B52" s="166" t="s">
        <v>154</v>
      </c>
      <c r="C52" s="253"/>
      <c r="D52" s="254"/>
      <c r="E52" s="254"/>
      <c r="F52" s="254"/>
      <c r="G52" s="254"/>
      <c r="H52" s="254"/>
      <c r="I52" s="254"/>
      <c r="J52" s="255"/>
      <c r="K52" s="167">
        <v>18680000</v>
      </c>
    </row>
    <row r="53" spans="2:11" s="130" customFormat="1" ht="15" customHeight="1" x14ac:dyDescent="0.25">
      <c r="B53" s="166" t="s">
        <v>155</v>
      </c>
      <c r="C53" s="253"/>
      <c r="D53" s="254"/>
      <c r="E53" s="254"/>
      <c r="F53" s="254"/>
      <c r="G53" s="254"/>
      <c r="H53" s="254"/>
      <c r="I53" s="254"/>
      <c r="J53" s="255"/>
      <c r="K53" s="167">
        <v>3150000</v>
      </c>
    </row>
    <row r="54" spans="2:11" ht="15" customHeight="1" x14ac:dyDescent="0.25">
      <c r="B54" s="166" t="s">
        <v>156</v>
      </c>
      <c r="C54" s="88">
        <v>4</v>
      </c>
      <c r="D54" s="256"/>
      <c r="E54" s="257"/>
      <c r="F54" s="257"/>
      <c r="G54" s="257"/>
      <c r="H54" s="257"/>
      <c r="I54" s="257"/>
      <c r="J54" s="257"/>
      <c r="K54" s="258"/>
    </row>
    <row r="55" spans="2:11" ht="15" customHeight="1" x14ac:dyDescent="0.25">
      <c r="B55" s="166" t="s">
        <v>157</v>
      </c>
      <c r="C55" s="88">
        <v>4</v>
      </c>
      <c r="D55" s="256"/>
      <c r="E55" s="257"/>
      <c r="F55" s="257"/>
      <c r="G55" s="257"/>
      <c r="H55" s="257"/>
      <c r="I55" s="257"/>
      <c r="J55" s="257"/>
      <c r="K55" s="258"/>
    </row>
    <row r="56" spans="2:11" ht="15" customHeight="1" x14ac:dyDescent="0.25">
      <c r="B56" s="166" t="s">
        <v>158</v>
      </c>
      <c r="C56" s="88">
        <v>4</v>
      </c>
      <c r="D56" s="256"/>
      <c r="E56" s="257"/>
      <c r="F56" s="257"/>
      <c r="G56" s="257"/>
      <c r="H56" s="257"/>
      <c r="I56" s="257"/>
      <c r="J56" s="257"/>
      <c r="K56" s="258"/>
    </row>
  </sheetData>
  <mergeCells count="27">
    <mergeCell ref="C52:J52"/>
    <mergeCell ref="C53:J53"/>
    <mergeCell ref="D54:K54"/>
    <mergeCell ref="D55:K55"/>
    <mergeCell ref="D56:K56"/>
    <mergeCell ref="B34:K34"/>
    <mergeCell ref="B35:K35"/>
    <mergeCell ref="B36:K36"/>
    <mergeCell ref="B38:B39"/>
    <mergeCell ref="C38:C39"/>
    <mergeCell ref="D38:D39"/>
    <mergeCell ref="E38:F38"/>
    <mergeCell ref="H38:J38"/>
    <mergeCell ref="B26:B27"/>
    <mergeCell ref="C26:D26"/>
    <mergeCell ref="B2:K2"/>
    <mergeCell ref="B3:K3"/>
    <mergeCell ref="B5:B6"/>
    <mergeCell ref="C5:C6"/>
    <mergeCell ref="D5:D6"/>
    <mergeCell ref="E5:F5"/>
    <mergeCell ref="H5:J5"/>
    <mergeCell ref="C19:J19"/>
    <mergeCell ref="C20:J20"/>
    <mergeCell ref="D21:K21"/>
    <mergeCell ref="D22:K22"/>
    <mergeCell ref="D23:K23"/>
  </mergeCells>
  <pageMargins left="0.7" right="0.7" top="0.75" bottom="0.75" header="0.3" footer="0.3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L47"/>
  <sheetViews>
    <sheetView topLeftCell="A37" workbookViewId="0">
      <selection activeCell="E35" sqref="E35"/>
    </sheetView>
  </sheetViews>
  <sheetFormatPr defaultRowHeight="15" customHeight="1" x14ac:dyDescent="0.25"/>
  <cols>
    <col min="1" max="1" width="2.42578125" style="119" customWidth="1"/>
    <col min="2" max="2" width="12.5703125" style="119" customWidth="1"/>
    <col min="3" max="3" width="24.140625" style="119" bestFit="1" customWidth="1"/>
    <col min="4" max="4" width="19.42578125" style="119" customWidth="1"/>
    <col min="5" max="5" width="6.85546875" style="119" customWidth="1"/>
    <col min="6" max="6" width="33.42578125" style="119" bestFit="1" customWidth="1"/>
    <col min="7" max="7" width="9.28515625" style="119" bestFit="1" customWidth="1"/>
    <col min="8" max="9" width="9.140625" style="119"/>
    <col min="10" max="10" width="13.140625" style="119" customWidth="1"/>
    <col min="11" max="11" width="12.42578125" style="119" bestFit="1" customWidth="1"/>
    <col min="12" max="12" width="21.7109375" style="119" customWidth="1"/>
    <col min="13" max="16384" width="9.140625" style="119"/>
  </cols>
  <sheetData>
    <row r="2" spans="2:12" ht="15" customHeight="1" x14ac:dyDescent="0.3">
      <c r="B2" s="244" t="s">
        <v>545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</row>
    <row r="3" spans="2:12" ht="15" customHeight="1" x14ac:dyDescent="0.3">
      <c r="B3" s="244" t="s">
        <v>175</v>
      </c>
      <c r="C3" s="244"/>
      <c r="D3" s="244"/>
      <c r="E3" s="244"/>
      <c r="F3" s="244"/>
      <c r="G3" s="244"/>
      <c r="H3" s="244"/>
      <c r="I3" s="244"/>
      <c r="J3" s="244"/>
      <c r="K3" s="244"/>
      <c r="L3" s="244"/>
    </row>
    <row r="4" spans="2:12" ht="15" customHeight="1" x14ac:dyDescent="0.25">
      <c r="B4" s="170"/>
      <c r="E4" s="131"/>
    </row>
    <row r="5" spans="2:12" ht="15" customHeight="1" x14ac:dyDescent="0.25">
      <c r="B5" s="99" t="s">
        <v>59</v>
      </c>
      <c r="C5" s="99" t="s">
        <v>176</v>
      </c>
      <c r="D5" s="99" t="s">
        <v>177</v>
      </c>
      <c r="E5" s="99" t="s">
        <v>10</v>
      </c>
      <c r="F5" s="99" t="s">
        <v>53</v>
      </c>
      <c r="G5" s="99" t="s">
        <v>178</v>
      </c>
      <c r="H5" s="99" t="s">
        <v>179</v>
      </c>
      <c r="I5" s="99" t="s">
        <v>180</v>
      </c>
      <c r="J5" s="99" t="s">
        <v>181</v>
      </c>
      <c r="K5" s="99" t="s">
        <v>182</v>
      </c>
      <c r="L5" s="99" t="s">
        <v>13</v>
      </c>
    </row>
    <row r="6" spans="2:12" ht="15" customHeight="1" x14ac:dyDescent="0.25">
      <c r="B6" s="88">
        <v>1</v>
      </c>
      <c r="C6" s="89" t="s">
        <v>516</v>
      </c>
      <c r="D6" s="90">
        <v>43132</v>
      </c>
      <c r="E6" s="91" t="s">
        <v>183</v>
      </c>
      <c r="F6" s="92"/>
      <c r="G6" s="93">
        <v>60</v>
      </c>
      <c r="H6" s="93">
        <v>70</v>
      </c>
      <c r="I6" s="93">
        <v>60</v>
      </c>
      <c r="J6" s="93"/>
      <c r="K6" s="94"/>
      <c r="L6" s="95"/>
    </row>
    <row r="7" spans="2:12" ht="15" customHeight="1" x14ac:dyDescent="0.25">
      <c r="B7" s="88">
        <v>2</v>
      </c>
      <c r="C7" s="89" t="s">
        <v>517</v>
      </c>
      <c r="D7" s="90">
        <v>43111</v>
      </c>
      <c r="E7" s="91" t="s">
        <v>183</v>
      </c>
      <c r="F7" s="92"/>
      <c r="G7" s="93">
        <v>80</v>
      </c>
      <c r="H7" s="93">
        <v>70</v>
      </c>
      <c r="I7" s="93">
        <v>90</v>
      </c>
      <c r="J7" s="93"/>
      <c r="K7" s="94"/>
      <c r="L7" s="95"/>
    </row>
    <row r="8" spans="2:12" ht="15" customHeight="1" x14ac:dyDescent="0.25">
      <c r="B8" s="88">
        <v>3</v>
      </c>
      <c r="C8" s="89" t="s">
        <v>518</v>
      </c>
      <c r="D8" s="90">
        <v>43135</v>
      </c>
      <c r="E8" s="91" t="s">
        <v>184</v>
      </c>
      <c r="F8" s="92"/>
      <c r="G8" s="93">
        <v>60</v>
      </c>
      <c r="H8" s="93">
        <v>70</v>
      </c>
      <c r="I8" s="93">
        <v>90</v>
      </c>
      <c r="J8" s="93"/>
      <c r="K8" s="94"/>
      <c r="L8" s="95"/>
    </row>
    <row r="9" spans="2:12" ht="15" customHeight="1" x14ac:dyDescent="0.25">
      <c r="B9" s="88">
        <v>4</v>
      </c>
      <c r="C9" s="89" t="s">
        <v>519</v>
      </c>
      <c r="D9" s="90">
        <v>43103</v>
      </c>
      <c r="E9" s="91" t="s">
        <v>184</v>
      </c>
      <c r="F9" s="92"/>
      <c r="G9" s="93">
        <v>50</v>
      </c>
      <c r="H9" s="93">
        <v>80</v>
      </c>
      <c r="I9" s="93">
        <v>80</v>
      </c>
      <c r="J9" s="93"/>
      <c r="K9" s="94"/>
      <c r="L9" s="95"/>
    </row>
    <row r="10" spans="2:12" ht="15" customHeight="1" x14ac:dyDescent="0.25">
      <c r="B10" s="88">
        <v>5</v>
      </c>
      <c r="C10" s="89" t="s">
        <v>520</v>
      </c>
      <c r="D10" s="90">
        <v>43170</v>
      </c>
      <c r="E10" s="91" t="s">
        <v>185</v>
      </c>
      <c r="F10" s="92"/>
      <c r="G10" s="93">
        <v>85</v>
      </c>
      <c r="H10" s="93">
        <v>90</v>
      </c>
      <c r="I10" s="93">
        <v>90</v>
      </c>
      <c r="J10" s="93"/>
      <c r="K10" s="94"/>
      <c r="L10" s="95"/>
    </row>
    <row r="11" spans="2:12" ht="15" customHeight="1" x14ac:dyDescent="0.25">
      <c r="B11" s="88">
        <v>6</v>
      </c>
      <c r="C11" s="89" t="s">
        <v>521</v>
      </c>
      <c r="D11" s="90">
        <v>43121</v>
      </c>
      <c r="E11" s="91" t="s">
        <v>184</v>
      </c>
      <c r="F11" s="92"/>
      <c r="G11" s="93">
        <v>60</v>
      </c>
      <c r="H11" s="93">
        <v>80</v>
      </c>
      <c r="I11" s="93">
        <v>70</v>
      </c>
      <c r="J11" s="93"/>
      <c r="K11" s="94"/>
      <c r="L11" s="95"/>
    </row>
    <row r="12" spans="2:12" ht="15" customHeight="1" x14ac:dyDescent="0.25">
      <c r="B12" s="88">
        <v>7</v>
      </c>
      <c r="C12" s="89" t="s">
        <v>522</v>
      </c>
      <c r="D12" s="90">
        <v>43102</v>
      </c>
      <c r="E12" s="91" t="s">
        <v>184</v>
      </c>
      <c r="F12" s="92"/>
      <c r="G12" s="93">
        <v>55</v>
      </c>
      <c r="H12" s="93">
        <v>90</v>
      </c>
      <c r="I12" s="93">
        <v>60</v>
      </c>
      <c r="J12" s="93"/>
      <c r="K12" s="94"/>
      <c r="L12" s="95"/>
    </row>
    <row r="13" spans="2:12" ht="15" customHeight="1" x14ac:dyDescent="0.25">
      <c r="B13" s="88">
        <v>8</v>
      </c>
      <c r="C13" s="89" t="s">
        <v>523</v>
      </c>
      <c r="D13" s="90">
        <v>43112</v>
      </c>
      <c r="E13" s="91" t="s">
        <v>183</v>
      </c>
      <c r="F13" s="92"/>
      <c r="G13" s="93">
        <v>40</v>
      </c>
      <c r="H13" s="93">
        <v>45</v>
      </c>
      <c r="I13" s="93">
        <v>70</v>
      </c>
      <c r="J13" s="93"/>
      <c r="K13" s="94"/>
      <c r="L13" s="95"/>
    </row>
    <row r="14" spans="2:12" ht="15" customHeight="1" x14ac:dyDescent="0.25">
      <c r="B14" s="88">
        <v>9</v>
      </c>
      <c r="C14" s="89" t="s">
        <v>524</v>
      </c>
      <c r="D14" s="90">
        <v>43132</v>
      </c>
      <c r="E14" s="91" t="s">
        <v>184</v>
      </c>
      <c r="F14" s="92"/>
      <c r="G14" s="93">
        <v>60</v>
      </c>
      <c r="H14" s="93">
        <v>55</v>
      </c>
      <c r="I14" s="93">
        <v>60</v>
      </c>
      <c r="J14" s="93"/>
      <c r="K14" s="94"/>
      <c r="L14" s="95"/>
    </row>
    <row r="15" spans="2:12" ht="15" customHeight="1" x14ac:dyDescent="0.25">
      <c r="B15" s="88">
        <v>10</v>
      </c>
      <c r="C15" s="89" t="s">
        <v>525</v>
      </c>
      <c r="D15" s="90">
        <v>43138</v>
      </c>
      <c r="E15" s="91" t="s">
        <v>185</v>
      </c>
      <c r="F15" s="92"/>
      <c r="G15" s="93">
        <v>70</v>
      </c>
      <c r="H15" s="93">
        <v>70</v>
      </c>
      <c r="I15" s="93">
        <v>50</v>
      </c>
      <c r="J15" s="93"/>
      <c r="K15" s="94"/>
      <c r="L15" s="95"/>
    </row>
    <row r="16" spans="2:12" ht="15" customHeight="1" x14ac:dyDescent="0.25">
      <c r="B16" s="88">
        <v>11</v>
      </c>
      <c r="C16" s="89" t="s">
        <v>526</v>
      </c>
      <c r="D16" s="90">
        <v>43101</v>
      </c>
      <c r="E16" s="91" t="s">
        <v>183</v>
      </c>
      <c r="F16" s="92"/>
      <c r="G16" s="93">
        <v>80</v>
      </c>
      <c r="H16" s="93">
        <v>60</v>
      </c>
      <c r="I16" s="93">
        <v>60</v>
      </c>
      <c r="J16" s="93"/>
      <c r="K16" s="94"/>
      <c r="L16" s="95"/>
    </row>
    <row r="17" spans="2:12" ht="15" customHeight="1" x14ac:dyDescent="0.25">
      <c r="B17" s="88">
        <v>12</v>
      </c>
      <c r="C17" s="89" t="s">
        <v>527</v>
      </c>
      <c r="D17" s="90">
        <v>43146</v>
      </c>
      <c r="E17" s="91" t="s">
        <v>184</v>
      </c>
      <c r="F17" s="92"/>
      <c r="G17" s="93">
        <v>35</v>
      </c>
      <c r="H17" s="93">
        <v>45</v>
      </c>
      <c r="I17" s="93">
        <v>30</v>
      </c>
      <c r="J17" s="93"/>
      <c r="K17" s="94"/>
      <c r="L17" s="95"/>
    </row>
    <row r="19" spans="2:12" s="131" customFormat="1" ht="15" customHeight="1" x14ac:dyDescent="0.25">
      <c r="B19" s="99" t="s">
        <v>10</v>
      </c>
      <c r="C19" s="99" t="s">
        <v>53</v>
      </c>
      <c r="E19" s="171" t="s">
        <v>57</v>
      </c>
      <c r="F19" s="152"/>
      <c r="G19" s="152"/>
      <c r="H19" s="152"/>
      <c r="I19" s="152"/>
      <c r="J19" s="152"/>
    </row>
    <row r="20" spans="2:12" ht="15" customHeight="1" x14ac:dyDescent="0.25">
      <c r="B20" s="88" t="s">
        <v>184</v>
      </c>
      <c r="C20" s="89" t="s">
        <v>186</v>
      </c>
      <c r="E20" s="128" t="s">
        <v>187</v>
      </c>
      <c r="F20" s="128" t="s">
        <v>125</v>
      </c>
      <c r="G20" s="128" t="s">
        <v>188</v>
      </c>
      <c r="H20" s="128"/>
      <c r="I20" s="128"/>
      <c r="J20" s="128"/>
      <c r="K20" s="139"/>
    </row>
    <row r="21" spans="2:12" ht="15" customHeight="1" x14ac:dyDescent="0.25">
      <c r="B21" s="88" t="s">
        <v>185</v>
      </c>
      <c r="C21" s="89" t="s">
        <v>189</v>
      </c>
      <c r="E21" s="128" t="s">
        <v>187</v>
      </c>
      <c r="F21" s="128" t="s">
        <v>190</v>
      </c>
      <c r="G21" s="128" t="s">
        <v>191</v>
      </c>
      <c r="H21" s="128"/>
      <c r="I21" s="128"/>
      <c r="J21" s="128"/>
      <c r="K21" s="139"/>
    </row>
    <row r="22" spans="2:12" ht="15" customHeight="1" x14ac:dyDescent="0.25">
      <c r="B22" s="88" t="s">
        <v>183</v>
      </c>
      <c r="C22" s="89" t="s">
        <v>192</v>
      </c>
      <c r="E22" s="128" t="s">
        <v>187</v>
      </c>
      <c r="F22" s="128" t="s">
        <v>476</v>
      </c>
      <c r="G22" s="128" t="s">
        <v>477</v>
      </c>
      <c r="H22" s="128"/>
      <c r="I22" s="128"/>
      <c r="J22" s="128"/>
      <c r="K22" s="139"/>
    </row>
    <row r="23" spans="2:12" ht="15" customHeight="1" x14ac:dyDescent="0.25">
      <c r="B23" s="131"/>
      <c r="E23" s="128"/>
      <c r="F23" s="128"/>
      <c r="G23" s="128" t="s">
        <v>478</v>
      </c>
      <c r="H23" s="128"/>
      <c r="I23" s="128"/>
      <c r="J23" s="128"/>
      <c r="K23" s="139"/>
    </row>
    <row r="24" spans="2:12" ht="15" customHeight="1" x14ac:dyDescent="0.25">
      <c r="B24" s="99" t="s">
        <v>182</v>
      </c>
      <c r="C24" s="99" t="s">
        <v>13</v>
      </c>
      <c r="E24" s="128"/>
      <c r="F24" s="130"/>
      <c r="G24" s="128" t="s">
        <v>479</v>
      </c>
      <c r="H24" s="128"/>
      <c r="I24" s="128"/>
      <c r="J24" s="128"/>
      <c r="K24" s="139"/>
    </row>
    <row r="25" spans="2:12" ht="15" customHeight="1" x14ac:dyDescent="0.25">
      <c r="B25" s="88" t="s">
        <v>31</v>
      </c>
      <c r="C25" s="89" t="s">
        <v>193</v>
      </c>
      <c r="E25" s="130"/>
      <c r="F25" s="130"/>
      <c r="G25" s="128" t="s">
        <v>480</v>
      </c>
      <c r="H25" s="128"/>
      <c r="I25" s="128"/>
      <c r="J25" s="128"/>
      <c r="K25" s="139"/>
    </row>
    <row r="26" spans="2:12" ht="15" customHeight="1" x14ac:dyDescent="0.25">
      <c r="B26" s="88" t="s">
        <v>44</v>
      </c>
      <c r="C26" s="89" t="s">
        <v>194</v>
      </c>
      <c r="E26" s="130" t="s">
        <v>187</v>
      </c>
      <c r="F26" s="130" t="s">
        <v>196</v>
      </c>
      <c r="G26" s="128" t="s">
        <v>188</v>
      </c>
      <c r="H26" s="130"/>
      <c r="I26" s="130"/>
      <c r="J26" s="130"/>
    </row>
    <row r="27" spans="2:12" ht="15" customHeight="1" x14ac:dyDescent="0.25">
      <c r="B27" s="88" t="s">
        <v>45</v>
      </c>
      <c r="C27" s="89" t="s">
        <v>195</v>
      </c>
    </row>
    <row r="28" spans="2:12" ht="15" customHeight="1" x14ac:dyDescent="0.25">
      <c r="B28" s="88" t="s">
        <v>46</v>
      </c>
      <c r="C28" s="89" t="s">
        <v>197</v>
      </c>
      <c r="E28" s="130"/>
      <c r="F28" s="130"/>
      <c r="G28" s="130"/>
      <c r="H28" s="130"/>
      <c r="I28" s="130"/>
      <c r="J28" s="130"/>
    </row>
    <row r="29" spans="2:12" ht="15" customHeight="1" x14ac:dyDescent="0.25">
      <c r="E29" s="130"/>
      <c r="F29" s="130"/>
      <c r="G29" s="130"/>
      <c r="H29" s="130"/>
      <c r="I29" s="130"/>
      <c r="J29" s="130"/>
    </row>
    <row r="30" spans="2:12" ht="15" customHeight="1" x14ac:dyDescent="0.3">
      <c r="B30" s="172"/>
      <c r="C30" s="172"/>
      <c r="D30" s="172"/>
      <c r="E30" s="172"/>
      <c r="F30" s="172"/>
      <c r="G30" s="172"/>
      <c r="H30" s="172"/>
      <c r="I30" s="172"/>
      <c r="J30" s="172"/>
      <c r="K30" s="172"/>
      <c r="L30" s="172"/>
    </row>
    <row r="31" spans="2:12" ht="15" customHeight="1" x14ac:dyDescent="0.3">
      <c r="B31" s="252" t="s">
        <v>174</v>
      </c>
      <c r="C31" s="252"/>
      <c r="D31" s="252"/>
      <c r="E31" s="252"/>
      <c r="F31" s="252"/>
      <c r="G31" s="252"/>
      <c r="H31" s="252"/>
      <c r="I31" s="252"/>
      <c r="J31" s="252"/>
      <c r="K31" s="252"/>
      <c r="L31" s="252"/>
    </row>
    <row r="32" spans="2:12" ht="15" customHeight="1" x14ac:dyDescent="0.3">
      <c r="B32" s="244" t="s">
        <v>545</v>
      </c>
      <c r="C32" s="244"/>
      <c r="D32" s="244"/>
      <c r="E32" s="244"/>
      <c r="F32" s="244"/>
      <c r="G32" s="244"/>
      <c r="H32" s="244"/>
      <c r="I32" s="244"/>
      <c r="J32" s="244"/>
      <c r="K32" s="244"/>
      <c r="L32" s="244"/>
    </row>
    <row r="33" spans="2:12" ht="15" customHeight="1" x14ac:dyDescent="0.3">
      <c r="B33" s="244" t="s">
        <v>175</v>
      </c>
      <c r="C33" s="244"/>
      <c r="D33" s="244"/>
      <c r="E33" s="244"/>
      <c r="F33" s="244"/>
      <c r="G33" s="244"/>
      <c r="H33" s="244"/>
      <c r="I33" s="244"/>
      <c r="J33" s="244"/>
      <c r="K33" s="244"/>
      <c r="L33" s="244"/>
    </row>
    <row r="34" spans="2:12" ht="15" customHeight="1" x14ac:dyDescent="0.25">
      <c r="B34" s="170"/>
      <c r="E34" s="131"/>
    </row>
    <row r="35" spans="2:12" ht="15" customHeight="1" x14ac:dyDescent="0.25">
      <c r="B35" s="99" t="s">
        <v>59</v>
      </c>
      <c r="C35" s="99" t="s">
        <v>176</v>
      </c>
      <c r="D35" s="99" t="s">
        <v>177</v>
      </c>
      <c r="E35" s="99" t="s">
        <v>10</v>
      </c>
      <c r="F35" s="99" t="s">
        <v>53</v>
      </c>
      <c r="G35" s="99" t="s">
        <v>178</v>
      </c>
      <c r="H35" s="99" t="s">
        <v>179</v>
      </c>
      <c r="I35" s="99" t="s">
        <v>180</v>
      </c>
      <c r="J35" s="99" t="s">
        <v>181</v>
      </c>
      <c r="K35" s="99" t="s">
        <v>182</v>
      </c>
      <c r="L35" s="99" t="s">
        <v>13</v>
      </c>
    </row>
    <row r="36" spans="2:12" ht="15" customHeight="1" x14ac:dyDescent="0.25">
      <c r="B36" s="88">
        <v>1</v>
      </c>
      <c r="C36" s="89" t="s">
        <v>516</v>
      </c>
      <c r="D36" s="90">
        <v>43132</v>
      </c>
      <c r="E36" s="88" t="s">
        <v>183</v>
      </c>
      <c r="F36" s="89" t="s">
        <v>192</v>
      </c>
      <c r="G36" s="96">
        <v>60</v>
      </c>
      <c r="H36" s="96">
        <v>70</v>
      </c>
      <c r="I36" s="96">
        <v>60</v>
      </c>
      <c r="J36" s="97">
        <v>63.333333333333336</v>
      </c>
      <c r="K36" s="88" t="s">
        <v>44</v>
      </c>
      <c r="L36" s="98" t="s">
        <v>194</v>
      </c>
    </row>
    <row r="37" spans="2:12" ht="15" customHeight="1" x14ac:dyDescent="0.25">
      <c r="B37" s="88">
        <v>2</v>
      </c>
      <c r="C37" s="89" t="s">
        <v>517</v>
      </c>
      <c r="D37" s="90">
        <v>43111</v>
      </c>
      <c r="E37" s="88" t="s">
        <v>183</v>
      </c>
      <c r="F37" s="89" t="s">
        <v>192</v>
      </c>
      <c r="G37" s="96">
        <v>80</v>
      </c>
      <c r="H37" s="96">
        <v>70</v>
      </c>
      <c r="I37" s="96">
        <v>90</v>
      </c>
      <c r="J37" s="97">
        <v>80</v>
      </c>
      <c r="K37" s="88" t="s">
        <v>31</v>
      </c>
      <c r="L37" s="98" t="s">
        <v>193</v>
      </c>
    </row>
    <row r="38" spans="2:12" ht="15" customHeight="1" x14ac:dyDescent="0.25">
      <c r="B38" s="88">
        <v>3</v>
      </c>
      <c r="C38" s="89" t="s">
        <v>518</v>
      </c>
      <c r="D38" s="90">
        <v>43135</v>
      </c>
      <c r="E38" s="88" t="s">
        <v>184</v>
      </c>
      <c r="F38" s="89" t="s">
        <v>186</v>
      </c>
      <c r="G38" s="96">
        <v>60</v>
      </c>
      <c r="H38" s="96">
        <v>70</v>
      </c>
      <c r="I38" s="96">
        <v>90</v>
      </c>
      <c r="J38" s="97">
        <v>73.333333333333329</v>
      </c>
      <c r="K38" s="88" t="s">
        <v>44</v>
      </c>
      <c r="L38" s="98" t="s">
        <v>194</v>
      </c>
    </row>
    <row r="39" spans="2:12" ht="15" customHeight="1" x14ac:dyDescent="0.25">
      <c r="B39" s="88">
        <v>4</v>
      </c>
      <c r="C39" s="89" t="s">
        <v>519</v>
      </c>
      <c r="D39" s="90">
        <v>43103</v>
      </c>
      <c r="E39" s="88" t="s">
        <v>184</v>
      </c>
      <c r="F39" s="89" t="s">
        <v>186</v>
      </c>
      <c r="G39" s="96">
        <v>50</v>
      </c>
      <c r="H39" s="96">
        <v>80</v>
      </c>
      <c r="I39" s="96">
        <v>80</v>
      </c>
      <c r="J39" s="97">
        <v>70</v>
      </c>
      <c r="K39" s="88" t="s">
        <v>44</v>
      </c>
      <c r="L39" s="98" t="s">
        <v>194</v>
      </c>
    </row>
    <row r="40" spans="2:12" ht="15" customHeight="1" x14ac:dyDescent="0.25">
      <c r="B40" s="88">
        <v>5</v>
      </c>
      <c r="C40" s="89" t="s">
        <v>520</v>
      </c>
      <c r="D40" s="90">
        <v>43170</v>
      </c>
      <c r="E40" s="88" t="s">
        <v>185</v>
      </c>
      <c r="F40" s="89" t="s">
        <v>189</v>
      </c>
      <c r="G40" s="96">
        <v>85</v>
      </c>
      <c r="H40" s="96">
        <v>90</v>
      </c>
      <c r="I40" s="96">
        <v>90</v>
      </c>
      <c r="J40" s="97">
        <v>88.333333333333329</v>
      </c>
      <c r="K40" s="88" t="s">
        <v>31</v>
      </c>
      <c r="L40" s="98" t="s">
        <v>193</v>
      </c>
    </row>
    <row r="41" spans="2:12" ht="15" customHeight="1" x14ac:dyDescent="0.25">
      <c r="B41" s="88">
        <v>6</v>
      </c>
      <c r="C41" s="89" t="s">
        <v>521</v>
      </c>
      <c r="D41" s="90">
        <v>43121</v>
      </c>
      <c r="E41" s="88" t="s">
        <v>184</v>
      </c>
      <c r="F41" s="89" t="s">
        <v>186</v>
      </c>
      <c r="G41" s="96">
        <v>60</v>
      </c>
      <c r="H41" s="96">
        <v>80</v>
      </c>
      <c r="I41" s="96">
        <v>70</v>
      </c>
      <c r="J41" s="97">
        <v>70</v>
      </c>
      <c r="K41" s="88" t="s">
        <v>44</v>
      </c>
      <c r="L41" s="98" t="s">
        <v>194</v>
      </c>
    </row>
    <row r="42" spans="2:12" ht="15" customHeight="1" x14ac:dyDescent="0.25">
      <c r="B42" s="88">
        <v>7</v>
      </c>
      <c r="C42" s="89" t="s">
        <v>522</v>
      </c>
      <c r="D42" s="90">
        <v>43102</v>
      </c>
      <c r="E42" s="88" t="s">
        <v>184</v>
      </c>
      <c r="F42" s="89" t="s">
        <v>186</v>
      </c>
      <c r="G42" s="96">
        <v>55</v>
      </c>
      <c r="H42" s="96">
        <v>90</v>
      </c>
      <c r="I42" s="96">
        <v>60</v>
      </c>
      <c r="J42" s="97">
        <v>68.333333333333329</v>
      </c>
      <c r="K42" s="88" t="s">
        <v>44</v>
      </c>
      <c r="L42" s="98" t="s">
        <v>194</v>
      </c>
    </row>
    <row r="43" spans="2:12" ht="15" customHeight="1" x14ac:dyDescent="0.25">
      <c r="B43" s="88">
        <v>8</v>
      </c>
      <c r="C43" s="89" t="s">
        <v>523</v>
      </c>
      <c r="D43" s="90">
        <v>43112</v>
      </c>
      <c r="E43" s="88" t="s">
        <v>183</v>
      </c>
      <c r="F43" s="89" t="s">
        <v>192</v>
      </c>
      <c r="G43" s="96">
        <v>40</v>
      </c>
      <c r="H43" s="96">
        <v>45</v>
      </c>
      <c r="I43" s="96">
        <v>70</v>
      </c>
      <c r="J43" s="97">
        <v>51.666666666666664</v>
      </c>
      <c r="K43" s="88" t="s">
        <v>45</v>
      </c>
      <c r="L43" s="98" t="s">
        <v>195</v>
      </c>
    </row>
    <row r="44" spans="2:12" ht="15" customHeight="1" x14ac:dyDescent="0.25">
      <c r="B44" s="88">
        <v>9</v>
      </c>
      <c r="C44" s="89" t="s">
        <v>524</v>
      </c>
      <c r="D44" s="90">
        <v>43132</v>
      </c>
      <c r="E44" s="88" t="s">
        <v>184</v>
      </c>
      <c r="F44" s="89" t="s">
        <v>186</v>
      </c>
      <c r="G44" s="96">
        <v>60</v>
      </c>
      <c r="H44" s="96">
        <v>55</v>
      </c>
      <c r="I44" s="96">
        <v>60</v>
      </c>
      <c r="J44" s="97">
        <v>58.333333333333336</v>
      </c>
      <c r="K44" s="88" t="s">
        <v>45</v>
      </c>
      <c r="L44" s="98" t="s">
        <v>195</v>
      </c>
    </row>
    <row r="45" spans="2:12" ht="15" customHeight="1" x14ac:dyDescent="0.25">
      <c r="B45" s="88">
        <v>10</v>
      </c>
      <c r="C45" s="89" t="s">
        <v>525</v>
      </c>
      <c r="D45" s="90">
        <v>43138</v>
      </c>
      <c r="E45" s="88" t="s">
        <v>185</v>
      </c>
      <c r="F45" s="89" t="s">
        <v>189</v>
      </c>
      <c r="G45" s="96">
        <v>70</v>
      </c>
      <c r="H45" s="96">
        <v>70</v>
      </c>
      <c r="I45" s="96">
        <v>50</v>
      </c>
      <c r="J45" s="97">
        <v>63.333333333333336</v>
      </c>
      <c r="K45" s="88" t="s">
        <v>44</v>
      </c>
      <c r="L45" s="98" t="s">
        <v>194</v>
      </c>
    </row>
    <row r="46" spans="2:12" ht="15" customHeight="1" x14ac:dyDescent="0.25">
      <c r="B46" s="88">
        <v>11</v>
      </c>
      <c r="C46" s="89" t="s">
        <v>526</v>
      </c>
      <c r="D46" s="90">
        <v>43101</v>
      </c>
      <c r="E46" s="88" t="s">
        <v>183</v>
      </c>
      <c r="F46" s="89" t="s">
        <v>192</v>
      </c>
      <c r="G46" s="96">
        <v>80</v>
      </c>
      <c r="H46" s="96">
        <v>60</v>
      </c>
      <c r="I46" s="96">
        <v>60</v>
      </c>
      <c r="J46" s="97">
        <v>66.666666666666671</v>
      </c>
      <c r="K46" s="88" t="s">
        <v>44</v>
      </c>
      <c r="L46" s="98" t="s">
        <v>194</v>
      </c>
    </row>
    <row r="47" spans="2:12" ht="15" customHeight="1" x14ac:dyDescent="0.25">
      <c r="B47" s="88">
        <v>12</v>
      </c>
      <c r="C47" s="89" t="s">
        <v>527</v>
      </c>
      <c r="D47" s="90">
        <v>43146</v>
      </c>
      <c r="E47" s="88" t="s">
        <v>184</v>
      </c>
      <c r="F47" s="89" t="s">
        <v>186</v>
      </c>
      <c r="G47" s="96">
        <v>35</v>
      </c>
      <c r="H47" s="96">
        <v>45</v>
      </c>
      <c r="I47" s="96">
        <v>30</v>
      </c>
      <c r="J47" s="97">
        <v>36.666666666666664</v>
      </c>
      <c r="K47" s="88" t="s">
        <v>46</v>
      </c>
      <c r="L47" s="98" t="s">
        <v>197</v>
      </c>
    </row>
  </sheetData>
  <mergeCells count="5">
    <mergeCell ref="B2:L2"/>
    <mergeCell ref="B3:L3"/>
    <mergeCell ref="B31:L31"/>
    <mergeCell ref="B32:L32"/>
    <mergeCell ref="B33:L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J79"/>
  <sheetViews>
    <sheetView topLeftCell="A55" workbookViewId="0">
      <selection activeCell="B3" sqref="B3:I3"/>
    </sheetView>
  </sheetViews>
  <sheetFormatPr defaultRowHeight="15" customHeight="1" x14ac:dyDescent="0.25"/>
  <cols>
    <col min="1" max="1" width="3.7109375" style="119" customWidth="1"/>
    <col min="2" max="2" width="6" style="119" customWidth="1"/>
    <col min="3" max="3" width="16.5703125" style="119" bestFit="1" customWidth="1"/>
    <col min="4" max="4" width="26.140625" style="119" bestFit="1" customWidth="1"/>
    <col min="5" max="5" width="10.28515625" style="119" bestFit="1" customWidth="1"/>
    <col min="6" max="6" width="14.7109375" style="119" customWidth="1"/>
    <col min="7" max="7" width="16.5703125" style="119" customWidth="1"/>
    <col min="8" max="8" width="13.5703125" style="119" customWidth="1"/>
    <col min="9" max="9" width="15.5703125" style="119" bestFit="1" customWidth="1"/>
    <col min="10" max="10" width="13.28515625" style="119" customWidth="1"/>
    <col min="11" max="11" width="6.7109375" style="119" customWidth="1"/>
    <col min="12" max="12" width="9.140625" style="119"/>
    <col min="13" max="13" width="15" style="119" customWidth="1"/>
    <col min="14" max="16384" width="9.140625" style="119"/>
  </cols>
  <sheetData>
    <row r="2" spans="2:9" ht="15" customHeight="1" x14ac:dyDescent="0.3">
      <c r="B2" s="244" t="s">
        <v>546</v>
      </c>
      <c r="C2" s="244"/>
      <c r="D2" s="244"/>
      <c r="E2" s="244"/>
      <c r="F2" s="244"/>
      <c r="G2" s="244"/>
      <c r="H2" s="244"/>
      <c r="I2" s="244"/>
    </row>
    <row r="3" spans="2:9" ht="15" customHeight="1" x14ac:dyDescent="0.3">
      <c r="B3" s="244" t="s">
        <v>198</v>
      </c>
      <c r="C3" s="244"/>
      <c r="D3" s="244"/>
      <c r="E3" s="244"/>
      <c r="F3" s="244"/>
      <c r="G3" s="244"/>
      <c r="H3" s="244"/>
      <c r="I3" s="244"/>
    </row>
    <row r="5" spans="2:9" s="136" customFormat="1" ht="15" customHeight="1" x14ac:dyDescent="0.25">
      <c r="B5" s="109" t="s">
        <v>59</v>
      </c>
      <c r="C5" s="109" t="s">
        <v>10</v>
      </c>
      <c r="D5" s="109" t="s">
        <v>199</v>
      </c>
      <c r="E5" s="109" t="s">
        <v>200</v>
      </c>
      <c r="F5" s="109" t="s">
        <v>201</v>
      </c>
      <c r="G5" s="109" t="s">
        <v>202</v>
      </c>
      <c r="H5" s="109" t="s">
        <v>73</v>
      </c>
      <c r="I5" s="109" t="s">
        <v>203</v>
      </c>
    </row>
    <row r="6" spans="2:9" s="136" customFormat="1" ht="15" customHeight="1" x14ac:dyDescent="0.25">
      <c r="B6" s="100">
        <v>1</v>
      </c>
      <c r="C6" s="101" t="s">
        <v>482</v>
      </c>
      <c r="D6" s="102"/>
      <c r="E6" s="94" t="str">
        <f>MID(C6,5,2)</f>
        <v>20</v>
      </c>
      <c r="F6" s="102"/>
      <c r="G6" s="102"/>
      <c r="H6" s="102"/>
      <c r="I6" s="102"/>
    </row>
    <row r="7" spans="2:9" s="136" customFormat="1" ht="15" customHeight="1" x14ac:dyDescent="0.25">
      <c r="B7" s="100">
        <v>2</v>
      </c>
      <c r="C7" s="101" t="s">
        <v>483</v>
      </c>
      <c r="D7" s="102"/>
      <c r="E7" s="94" t="str">
        <f t="shared" ref="E7:E19" si="0">MID(C7,5,2)</f>
        <v>20</v>
      </c>
      <c r="F7" s="102"/>
      <c r="G7" s="102"/>
      <c r="H7" s="102"/>
      <c r="I7" s="102"/>
    </row>
    <row r="8" spans="2:9" s="136" customFormat="1" ht="15" customHeight="1" x14ac:dyDescent="0.25">
      <c r="B8" s="100">
        <v>3</v>
      </c>
      <c r="C8" s="101" t="s">
        <v>484</v>
      </c>
      <c r="D8" s="102"/>
      <c r="E8" s="94" t="str">
        <f t="shared" si="0"/>
        <v>20</v>
      </c>
      <c r="F8" s="102"/>
      <c r="G8" s="102"/>
      <c r="H8" s="102"/>
      <c r="I8" s="102"/>
    </row>
    <row r="9" spans="2:9" s="136" customFormat="1" ht="15" customHeight="1" x14ac:dyDescent="0.25">
      <c r="B9" s="100">
        <v>4</v>
      </c>
      <c r="C9" s="101" t="s">
        <v>482</v>
      </c>
      <c r="D9" s="102"/>
      <c r="E9" s="94" t="str">
        <f t="shared" si="0"/>
        <v>20</v>
      </c>
      <c r="F9" s="102"/>
      <c r="G9" s="102"/>
      <c r="H9" s="102"/>
      <c r="I9" s="102"/>
    </row>
    <row r="10" spans="2:9" s="136" customFormat="1" ht="15" customHeight="1" x14ac:dyDescent="0.25">
      <c r="B10" s="100">
        <v>5</v>
      </c>
      <c r="C10" s="101" t="s">
        <v>485</v>
      </c>
      <c r="D10" s="102"/>
      <c r="E10" s="94" t="str">
        <f t="shared" si="0"/>
        <v>20</v>
      </c>
      <c r="F10" s="102"/>
      <c r="G10" s="102"/>
      <c r="H10" s="102"/>
      <c r="I10" s="102"/>
    </row>
    <row r="11" spans="2:9" s="136" customFormat="1" ht="15" customHeight="1" x14ac:dyDescent="0.25">
      <c r="B11" s="100">
        <v>6</v>
      </c>
      <c r="C11" s="101" t="s">
        <v>486</v>
      </c>
      <c r="D11" s="102"/>
      <c r="E11" s="94" t="str">
        <f t="shared" si="0"/>
        <v>20</v>
      </c>
      <c r="F11" s="102"/>
      <c r="G11" s="102"/>
      <c r="H11" s="102"/>
      <c r="I11" s="102"/>
    </row>
    <row r="12" spans="2:9" s="136" customFormat="1" ht="15" customHeight="1" x14ac:dyDescent="0.25">
      <c r="B12" s="100">
        <v>7</v>
      </c>
      <c r="C12" s="101" t="s">
        <v>487</v>
      </c>
      <c r="D12" s="102"/>
      <c r="E12" s="94" t="str">
        <f t="shared" si="0"/>
        <v>20</v>
      </c>
      <c r="F12" s="102"/>
      <c r="G12" s="102"/>
      <c r="H12" s="102"/>
      <c r="I12" s="102"/>
    </row>
    <row r="13" spans="2:9" s="136" customFormat="1" ht="15" customHeight="1" x14ac:dyDescent="0.25">
      <c r="B13" s="100">
        <v>8</v>
      </c>
      <c r="C13" s="101" t="s">
        <v>488</v>
      </c>
      <c r="D13" s="102"/>
      <c r="E13" s="94" t="str">
        <f t="shared" si="0"/>
        <v>20</v>
      </c>
      <c r="F13" s="102"/>
      <c r="G13" s="102"/>
      <c r="H13" s="102"/>
      <c r="I13" s="102"/>
    </row>
    <row r="14" spans="2:9" s="136" customFormat="1" ht="15" customHeight="1" x14ac:dyDescent="0.25">
      <c r="B14" s="100">
        <v>9</v>
      </c>
      <c r="C14" s="101" t="s">
        <v>489</v>
      </c>
      <c r="D14" s="102"/>
      <c r="E14" s="94" t="str">
        <f t="shared" si="0"/>
        <v>20</v>
      </c>
      <c r="F14" s="102"/>
      <c r="G14" s="102"/>
      <c r="H14" s="102"/>
      <c r="I14" s="102"/>
    </row>
    <row r="15" spans="2:9" s="136" customFormat="1" ht="15" customHeight="1" x14ac:dyDescent="0.25">
      <c r="B15" s="100">
        <v>10</v>
      </c>
      <c r="C15" s="101" t="s">
        <v>490</v>
      </c>
      <c r="D15" s="102"/>
      <c r="E15" s="94" t="str">
        <f t="shared" si="0"/>
        <v>20</v>
      </c>
      <c r="F15" s="102"/>
      <c r="G15" s="102"/>
      <c r="H15" s="102"/>
      <c r="I15" s="102"/>
    </row>
    <row r="16" spans="2:9" s="136" customFormat="1" ht="15" customHeight="1" x14ac:dyDescent="0.25">
      <c r="B16" s="100">
        <v>11</v>
      </c>
      <c r="C16" s="101" t="s">
        <v>491</v>
      </c>
      <c r="D16" s="102"/>
      <c r="E16" s="94" t="str">
        <f t="shared" si="0"/>
        <v>20</v>
      </c>
      <c r="F16" s="102"/>
      <c r="G16" s="102"/>
      <c r="H16" s="102"/>
      <c r="I16" s="102"/>
    </row>
    <row r="17" spans="2:10" s="136" customFormat="1" ht="15" customHeight="1" x14ac:dyDescent="0.25">
      <c r="B17" s="100">
        <v>12</v>
      </c>
      <c r="C17" s="101" t="s">
        <v>492</v>
      </c>
      <c r="D17" s="102"/>
      <c r="E17" s="94" t="str">
        <f t="shared" si="0"/>
        <v>20</v>
      </c>
      <c r="F17" s="102"/>
      <c r="G17" s="102"/>
      <c r="H17" s="102"/>
      <c r="I17" s="102"/>
    </row>
    <row r="18" spans="2:10" s="136" customFormat="1" ht="15" customHeight="1" x14ac:dyDescent="0.25">
      <c r="B18" s="100">
        <v>13</v>
      </c>
      <c r="C18" s="101" t="s">
        <v>493</v>
      </c>
      <c r="D18" s="102"/>
      <c r="E18" s="94" t="str">
        <f t="shared" si="0"/>
        <v>20</v>
      </c>
      <c r="F18" s="102"/>
      <c r="G18" s="102"/>
      <c r="H18" s="102"/>
      <c r="I18" s="102"/>
    </row>
    <row r="19" spans="2:10" s="136" customFormat="1" ht="15" customHeight="1" x14ac:dyDescent="0.25">
      <c r="B19" s="100">
        <v>14</v>
      </c>
      <c r="C19" s="101" t="s">
        <v>494</v>
      </c>
      <c r="D19" s="102"/>
      <c r="E19" s="94" t="str">
        <f t="shared" si="0"/>
        <v>20</v>
      </c>
      <c r="F19" s="102"/>
      <c r="G19" s="102"/>
      <c r="H19" s="102"/>
      <c r="I19" s="102"/>
    </row>
    <row r="20" spans="2:10" ht="15" customHeight="1" x14ac:dyDescent="0.25">
      <c r="H20" s="173"/>
    </row>
    <row r="21" spans="2:10" ht="15" customHeight="1" x14ac:dyDescent="0.25">
      <c r="C21" s="109" t="s">
        <v>10</v>
      </c>
      <c r="D21" s="109" t="s">
        <v>199</v>
      </c>
      <c r="F21" s="109" t="s">
        <v>139</v>
      </c>
      <c r="G21" s="109" t="s">
        <v>12</v>
      </c>
      <c r="H21" s="130"/>
      <c r="I21" s="109" t="s">
        <v>139</v>
      </c>
      <c r="J21" s="109" t="s">
        <v>201</v>
      </c>
    </row>
    <row r="22" spans="2:10" ht="15" customHeight="1" x14ac:dyDescent="0.25">
      <c r="C22" s="88" t="s">
        <v>204</v>
      </c>
      <c r="D22" s="89" t="s">
        <v>205</v>
      </c>
      <c r="F22" s="88" t="s">
        <v>31</v>
      </c>
      <c r="G22" s="97">
        <v>67800</v>
      </c>
      <c r="I22" s="103" t="s">
        <v>206</v>
      </c>
      <c r="J22" s="89" t="s">
        <v>207</v>
      </c>
    </row>
    <row r="23" spans="2:10" ht="15" customHeight="1" x14ac:dyDescent="0.25">
      <c r="C23" s="88" t="s">
        <v>208</v>
      </c>
      <c r="D23" s="89" t="s">
        <v>209</v>
      </c>
      <c r="F23" s="88" t="s">
        <v>44</v>
      </c>
      <c r="G23" s="97">
        <v>60200</v>
      </c>
      <c r="I23" s="103" t="s">
        <v>210</v>
      </c>
      <c r="J23" s="89" t="s">
        <v>211</v>
      </c>
    </row>
    <row r="24" spans="2:10" ht="15" customHeight="1" x14ac:dyDescent="0.25">
      <c r="C24" s="88" t="s">
        <v>212</v>
      </c>
      <c r="D24" s="89" t="s">
        <v>213</v>
      </c>
      <c r="F24" s="88" t="s">
        <v>45</v>
      </c>
      <c r="G24" s="97">
        <v>58600</v>
      </c>
      <c r="I24" s="103" t="s">
        <v>214</v>
      </c>
      <c r="J24" s="89" t="s">
        <v>215</v>
      </c>
    </row>
    <row r="25" spans="2:10" ht="15" customHeight="1" x14ac:dyDescent="0.25">
      <c r="C25" s="88" t="s">
        <v>216</v>
      </c>
      <c r="D25" s="89" t="s">
        <v>217</v>
      </c>
      <c r="F25" s="88" t="s">
        <v>46</v>
      </c>
      <c r="G25" s="97">
        <v>53000</v>
      </c>
      <c r="I25" s="103" t="s">
        <v>218</v>
      </c>
      <c r="J25" s="89" t="s">
        <v>219</v>
      </c>
    </row>
    <row r="26" spans="2:10" ht="15" customHeight="1" x14ac:dyDescent="0.25">
      <c r="C26" s="88" t="s">
        <v>220</v>
      </c>
      <c r="D26" s="89" t="s">
        <v>221</v>
      </c>
      <c r="F26" s="88" t="s">
        <v>222</v>
      </c>
      <c r="G26" s="97">
        <v>48400</v>
      </c>
      <c r="I26" s="103" t="s">
        <v>223</v>
      </c>
      <c r="J26" s="89" t="s">
        <v>224</v>
      </c>
    </row>
    <row r="27" spans="2:10" ht="15" customHeight="1" x14ac:dyDescent="0.25">
      <c r="C27" s="88" t="s">
        <v>225</v>
      </c>
      <c r="D27" s="89" t="s">
        <v>226</v>
      </c>
      <c r="F27" s="88" t="s">
        <v>227</v>
      </c>
      <c r="G27" s="97">
        <v>43800</v>
      </c>
      <c r="I27" s="103" t="s">
        <v>228</v>
      </c>
      <c r="J27" s="89" t="s">
        <v>229</v>
      </c>
    </row>
    <row r="28" spans="2:10" ht="15" customHeight="1" x14ac:dyDescent="0.25">
      <c r="C28" s="88" t="s">
        <v>230</v>
      </c>
      <c r="D28" s="89" t="s">
        <v>231</v>
      </c>
      <c r="F28" s="88" t="s">
        <v>232</v>
      </c>
      <c r="G28" s="97">
        <v>39200</v>
      </c>
      <c r="I28" s="103" t="s">
        <v>233</v>
      </c>
      <c r="J28" s="89" t="s">
        <v>234</v>
      </c>
    </row>
    <row r="29" spans="2:10" ht="15" customHeight="1" x14ac:dyDescent="0.25">
      <c r="C29" s="88" t="s">
        <v>235</v>
      </c>
      <c r="D29" s="89" t="s">
        <v>236</v>
      </c>
      <c r="F29" s="88" t="s">
        <v>237</v>
      </c>
      <c r="G29" s="97">
        <v>34600</v>
      </c>
      <c r="I29" s="103" t="s">
        <v>238</v>
      </c>
      <c r="J29" s="89" t="s">
        <v>239</v>
      </c>
    </row>
    <row r="30" spans="2:10" ht="15" customHeight="1" x14ac:dyDescent="0.25">
      <c r="C30" s="88" t="s">
        <v>240</v>
      </c>
      <c r="D30" s="89" t="s">
        <v>241</v>
      </c>
      <c r="F30" s="88" t="s">
        <v>19</v>
      </c>
      <c r="G30" s="97">
        <v>30000</v>
      </c>
      <c r="I30" s="103" t="s">
        <v>242</v>
      </c>
      <c r="J30" s="89" t="s">
        <v>243</v>
      </c>
    </row>
    <row r="31" spans="2:10" ht="15" customHeight="1" x14ac:dyDescent="0.25">
      <c r="C31" s="88" t="s">
        <v>353</v>
      </c>
      <c r="D31" s="89" t="s">
        <v>244</v>
      </c>
      <c r="F31" s="88" t="s">
        <v>245</v>
      </c>
      <c r="G31" s="97">
        <v>25400</v>
      </c>
      <c r="I31" s="103" t="s">
        <v>246</v>
      </c>
      <c r="J31" s="89" t="s">
        <v>247</v>
      </c>
    </row>
    <row r="32" spans="2:10" ht="15" customHeight="1" x14ac:dyDescent="0.25">
      <c r="I32" s="103" t="s">
        <v>248</v>
      </c>
      <c r="J32" s="89" t="s">
        <v>249</v>
      </c>
    </row>
    <row r="33" spans="2:9" s="130" customFormat="1" ht="15" customHeight="1" x14ac:dyDescent="0.25"/>
    <row r="34" spans="2:9" ht="15" customHeight="1" x14ac:dyDescent="0.25">
      <c r="B34" s="130" t="s">
        <v>57</v>
      </c>
      <c r="C34" s="130"/>
    </row>
    <row r="35" spans="2:9" ht="15" customHeight="1" x14ac:dyDescent="0.25">
      <c r="B35" s="130" t="s">
        <v>187</v>
      </c>
      <c r="C35" s="130" t="s">
        <v>481</v>
      </c>
    </row>
    <row r="36" spans="2:9" ht="15" customHeight="1" x14ac:dyDescent="0.25">
      <c r="B36" s="130"/>
      <c r="C36" s="130" t="s">
        <v>250</v>
      </c>
    </row>
    <row r="37" spans="2:9" ht="15" customHeight="1" x14ac:dyDescent="0.25">
      <c r="B37" s="130"/>
      <c r="C37" s="130" t="s">
        <v>251</v>
      </c>
    </row>
    <row r="38" spans="2:9" ht="15" customHeight="1" x14ac:dyDescent="0.25">
      <c r="B38" s="130"/>
      <c r="C38" s="130" t="s">
        <v>252</v>
      </c>
    </row>
    <row r="39" spans="2:9" ht="15" customHeight="1" x14ac:dyDescent="0.25">
      <c r="B39" s="128"/>
      <c r="C39" s="128" t="s">
        <v>253</v>
      </c>
      <c r="D39" s="128"/>
      <c r="E39" s="128"/>
      <c r="F39" s="128"/>
      <c r="G39" s="128"/>
      <c r="H39" s="128"/>
    </row>
    <row r="40" spans="2:9" ht="15" customHeight="1" x14ac:dyDescent="0.25">
      <c r="B40" s="128" t="s">
        <v>187</v>
      </c>
      <c r="C40" s="128" t="s">
        <v>254</v>
      </c>
      <c r="D40" s="128" t="s">
        <v>188</v>
      </c>
      <c r="E40" s="128"/>
      <c r="F40" s="128"/>
      <c r="G40" s="128"/>
      <c r="H40" s="128"/>
    </row>
    <row r="41" spans="2:9" ht="15" customHeight="1" x14ac:dyDescent="0.25">
      <c r="B41" s="128" t="s">
        <v>187</v>
      </c>
      <c r="C41" s="128" t="s">
        <v>255</v>
      </c>
      <c r="D41" s="128"/>
      <c r="E41" s="128"/>
      <c r="F41" s="128"/>
      <c r="G41" s="128"/>
      <c r="H41" s="128"/>
    </row>
    <row r="42" spans="2:9" ht="15" customHeight="1" x14ac:dyDescent="0.25">
      <c r="B42" s="128"/>
      <c r="C42" s="128" t="s">
        <v>256</v>
      </c>
      <c r="D42" s="128"/>
      <c r="E42" s="128"/>
      <c r="F42" s="128"/>
      <c r="G42" s="128"/>
      <c r="H42" s="128"/>
    </row>
    <row r="43" spans="2:9" ht="15" customHeight="1" x14ac:dyDescent="0.25">
      <c r="B43" s="128"/>
      <c r="C43" s="128" t="s">
        <v>257</v>
      </c>
      <c r="D43" s="128"/>
      <c r="E43" s="128"/>
      <c r="F43" s="128"/>
      <c r="G43" s="128"/>
      <c r="H43" s="128"/>
    </row>
    <row r="44" spans="2:9" ht="15" customHeight="1" x14ac:dyDescent="0.25">
      <c r="B44" s="128"/>
      <c r="C44" s="128" t="s">
        <v>258</v>
      </c>
      <c r="D44" s="128"/>
      <c r="E44" s="128"/>
      <c r="F44" s="128"/>
      <c r="G44" s="128"/>
      <c r="H44" s="128"/>
    </row>
    <row r="45" spans="2:9" ht="15" customHeight="1" x14ac:dyDescent="0.25">
      <c r="B45" s="128" t="s">
        <v>187</v>
      </c>
      <c r="C45" s="128" t="s">
        <v>259</v>
      </c>
      <c r="D45" s="128" t="s">
        <v>260</v>
      </c>
      <c r="E45" s="128"/>
      <c r="F45" s="128"/>
      <c r="G45" s="128"/>
      <c r="H45" s="128"/>
    </row>
    <row r="46" spans="2:9" ht="15" customHeight="1" x14ac:dyDescent="0.25">
      <c r="B46" s="128"/>
      <c r="C46" s="128"/>
      <c r="D46" s="128"/>
      <c r="E46" s="128"/>
      <c r="F46" s="128"/>
      <c r="G46" s="128"/>
      <c r="H46" s="128"/>
    </row>
    <row r="48" spans="2:9" ht="15" customHeight="1" x14ac:dyDescent="0.3">
      <c r="B48" s="252" t="s">
        <v>174</v>
      </c>
      <c r="C48" s="252"/>
      <c r="D48" s="252"/>
      <c r="E48" s="252"/>
      <c r="F48" s="252"/>
      <c r="G48" s="252"/>
      <c r="H48" s="252"/>
      <c r="I48" s="252"/>
    </row>
    <row r="49" spans="2:9" ht="15" customHeight="1" x14ac:dyDescent="0.3">
      <c r="B49" s="244" t="s">
        <v>546</v>
      </c>
      <c r="C49" s="244"/>
      <c r="D49" s="244"/>
      <c r="E49" s="244"/>
      <c r="F49" s="244"/>
      <c r="G49" s="244"/>
      <c r="H49" s="244"/>
      <c r="I49" s="244"/>
    </row>
    <row r="50" spans="2:9" ht="15" customHeight="1" x14ac:dyDescent="0.3">
      <c r="B50" s="244" t="s">
        <v>198</v>
      </c>
      <c r="C50" s="244"/>
      <c r="D50" s="244"/>
      <c r="E50" s="244"/>
      <c r="F50" s="244"/>
      <c r="G50" s="244"/>
      <c r="H50" s="244"/>
      <c r="I50" s="244"/>
    </row>
    <row r="52" spans="2:9" ht="15" customHeight="1" x14ac:dyDescent="0.25">
      <c r="B52" s="109" t="s">
        <v>59</v>
      </c>
      <c r="C52" s="109" t="s">
        <v>10</v>
      </c>
      <c r="D52" s="109" t="s">
        <v>199</v>
      </c>
      <c r="E52" s="109" t="s">
        <v>200</v>
      </c>
      <c r="F52" s="109" t="s">
        <v>201</v>
      </c>
      <c r="G52" s="109" t="s">
        <v>202</v>
      </c>
      <c r="H52" s="109" t="s">
        <v>73</v>
      </c>
      <c r="I52" s="109" t="s">
        <v>203</v>
      </c>
    </row>
    <row r="53" spans="2:9" ht="15" customHeight="1" x14ac:dyDescent="0.25">
      <c r="B53" s="100">
        <v>1</v>
      </c>
      <c r="C53" s="101" t="s">
        <v>482</v>
      </c>
      <c r="D53" s="100" t="s">
        <v>205</v>
      </c>
      <c r="E53" s="104" t="s">
        <v>495</v>
      </c>
      <c r="F53" s="100" t="s">
        <v>261</v>
      </c>
      <c r="G53" s="105">
        <v>60200</v>
      </c>
      <c r="H53" s="106">
        <v>6020</v>
      </c>
      <c r="I53" s="105">
        <v>54180</v>
      </c>
    </row>
    <row r="54" spans="2:9" ht="15" customHeight="1" x14ac:dyDescent="0.25">
      <c r="B54" s="100">
        <v>2</v>
      </c>
      <c r="C54" s="101" t="s">
        <v>483</v>
      </c>
      <c r="D54" s="100" t="s">
        <v>221</v>
      </c>
      <c r="E54" s="104" t="s">
        <v>496</v>
      </c>
      <c r="F54" s="100" t="s">
        <v>262</v>
      </c>
      <c r="G54" s="105">
        <v>58600</v>
      </c>
      <c r="H54" s="106">
        <v>0</v>
      </c>
      <c r="I54" s="105">
        <v>58600</v>
      </c>
    </row>
    <row r="55" spans="2:9" ht="15" customHeight="1" x14ac:dyDescent="0.25">
      <c r="B55" s="100">
        <v>3</v>
      </c>
      <c r="C55" s="101" t="s">
        <v>484</v>
      </c>
      <c r="D55" s="100" t="s">
        <v>213</v>
      </c>
      <c r="E55" s="104" t="s">
        <v>496</v>
      </c>
      <c r="F55" s="100" t="s">
        <v>263</v>
      </c>
      <c r="G55" s="105">
        <v>53000</v>
      </c>
      <c r="H55" s="106">
        <v>0</v>
      </c>
      <c r="I55" s="105">
        <v>53000</v>
      </c>
    </row>
    <row r="56" spans="2:9" ht="15" customHeight="1" x14ac:dyDescent="0.25">
      <c r="B56" s="100">
        <v>4</v>
      </c>
      <c r="C56" s="101" t="s">
        <v>482</v>
      </c>
      <c r="D56" s="100" t="s">
        <v>205</v>
      </c>
      <c r="E56" s="104" t="s">
        <v>495</v>
      </c>
      <c r="F56" s="100" t="s">
        <v>261</v>
      </c>
      <c r="G56" s="105">
        <v>60200</v>
      </c>
      <c r="H56" s="106">
        <v>6020</v>
      </c>
      <c r="I56" s="105">
        <v>54180</v>
      </c>
    </row>
    <row r="57" spans="2:9" ht="15" customHeight="1" x14ac:dyDescent="0.25">
      <c r="B57" s="100">
        <v>5</v>
      </c>
      <c r="C57" s="101" t="s">
        <v>485</v>
      </c>
      <c r="D57" s="100" t="s">
        <v>217</v>
      </c>
      <c r="E57" s="104" t="s">
        <v>497</v>
      </c>
      <c r="F57" s="100" t="s">
        <v>264</v>
      </c>
      <c r="G57" s="105">
        <v>39200</v>
      </c>
      <c r="H57" s="106">
        <v>7840</v>
      </c>
      <c r="I57" s="105">
        <v>31360</v>
      </c>
    </row>
    <row r="58" spans="2:9" ht="15" customHeight="1" x14ac:dyDescent="0.25">
      <c r="B58" s="100">
        <v>6</v>
      </c>
      <c r="C58" s="101" t="s">
        <v>486</v>
      </c>
      <c r="D58" s="100" t="s">
        <v>221</v>
      </c>
      <c r="E58" s="104" t="s">
        <v>497</v>
      </c>
      <c r="F58" s="100" t="s">
        <v>262</v>
      </c>
      <c r="G58" s="105">
        <v>58600</v>
      </c>
      <c r="H58" s="106">
        <v>0</v>
      </c>
      <c r="I58" s="105">
        <v>58600</v>
      </c>
    </row>
    <row r="59" spans="2:9" ht="15" customHeight="1" x14ac:dyDescent="0.25">
      <c r="B59" s="100">
        <v>7</v>
      </c>
      <c r="C59" s="101" t="s">
        <v>487</v>
      </c>
      <c r="D59" s="100" t="s">
        <v>231</v>
      </c>
      <c r="E59" s="104" t="s">
        <v>496</v>
      </c>
      <c r="F59" s="100" t="s">
        <v>265</v>
      </c>
      <c r="G59" s="105">
        <v>34600</v>
      </c>
      <c r="H59" s="106">
        <v>0</v>
      </c>
      <c r="I59" s="105">
        <v>34600</v>
      </c>
    </row>
    <row r="60" spans="2:9" ht="15" customHeight="1" x14ac:dyDescent="0.25">
      <c r="B60" s="100">
        <v>8</v>
      </c>
      <c r="C60" s="101" t="s">
        <v>488</v>
      </c>
      <c r="D60" s="100" t="s">
        <v>205</v>
      </c>
      <c r="E60" s="104" t="s">
        <v>498</v>
      </c>
      <c r="F60" s="100" t="s">
        <v>261</v>
      </c>
      <c r="G60" s="105">
        <v>60200</v>
      </c>
      <c r="H60" s="106">
        <v>6020</v>
      </c>
      <c r="I60" s="105">
        <v>54180</v>
      </c>
    </row>
    <row r="61" spans="2:9" ht="15" customHeight="1" x14ac:dyDescent="0.25">
      <c r="B61" s="100">
        <v>9</v>
      </c>
      <c r="C61" s="101" t="s">
        <v>489</v>
      </c>
      <c r="D61" s="100" t="s">
        <v>226</v>
      </c>
      <c r="E61" s="104" t="s">
        <v>495</v>
      </c>
      <c r="F61" s="100" t="s">
        <v>266</v>
      </c>
      <c r="G61" s="105">
        <v>43800</v>
      </c>
      <c r="H61" s="106">
        <v>6570</v>
      </c>
      <c r="I61" s="105">
        <v>37230</v>
      </c>
    </row>
    <row r="62" spans="2:9" ht="15" customHeight="1" x14ac:dyDescent="0.25">
      <c r="B62" s="100">
        <v>10</v>
      </c>
      <c r="C62" s="101" t="s">
        <v>490</v>
      </c>
      <c r="D62" s="100" t="s">
        <v>205</v>
      </c>
      <c r="E62" s="104" t="s">
        <v>495</v>
      </c>
      <c r="F62" s="100" t="s">
        <v>261</v>
      </c>
      <c r="G62" s="105">
        <v>25400</v>
      </c>
      <c r="H62" s="106">
        <v>2540</v>
      </c>
      <c r="I62" s="105">
        <v>22860</v>
      </c>
    </row>
    <row r="63" spans="2:9" ht="15" customHeight="1" x14ac:dyDescent="0.25">
      <c r="B63" s="100">
        <v>11</v>
      </c>
      <c r="C63" s="101" t="s">
        <v>491</v>
      </c>
      <c r="D63" s="100" t="s">
        <v>244</v>
      </c>
      <c r="E63" s="104" t="s">
        <v>497</v>
      </c>
      <c r="F63" s="100" t="s">
        <v>267</v>
      </c>
      <c r="G63" s="105">
        <v>60200</v>
      </c>
      <c r="H63" s="106">
        <v>0</v>
      </c>
      <c r="I63" s="105">
        <v>60200</v>
      </c>
    </row>
    <row r="64" spans="2:9" ht="15" customHeight="1" x14ac:dyDescent="0.25">
      <c r="B64" s="100">
        <v>12</v>
      </c>
      <c r="C64" s="101" t="s">
        <v>492</v>
      </c>
      <c r="D64" s="100" t="s">
        <v>241</v>
      </c>
      <c r="E64" s="104" t="s">
        <v>498</v>
      </c>
      <c r="F64" s="100" t="s">
        <v>262</v>
      </c>
      <c r="G64" s="105">
        <v>58600</v>
      </c>
      <c r="H64" s="106">
        <v>0</v>
      </c>
      <c r="I64" s="105">
        <v>58600</v>
      </c>
    </row>
    <row r="65" spans="2:9" ht="15" customHeight="1" x14ac:dyDescent="0.25">
      <c r="B65" s="100">
        <v>13</v>
      </c>
      <c r="C65" s="101" t="s">
        <v>493</v>
      </c>
      <c r="D65" s="100" t="s">
        <v>209</v>
      </c>
      <c r="E65" s="104" t="s">
        <v>498</v>
      </c>
      <c r="F65" s="100" t="s">
        <v>268</v>
      </c>
      <c r="G65" s="105">
        <v>25400</v>
      </c>
      <c r="H65" s="106">
        <v>0</v>
      </c>
      <c r="I65" s="105">
        <v>25400</v>
      </c>
    </row>
    <row r="66" spans="2:9" ht="15" customHeight="1" x14ac:dyDescent="0.25">
      <c r="B66" s="100">
        <v>14</v>
      </c>
      <c r="C66" s="101" t="s">
        <v>494</v>
      </c>
      <c r="D66" s="100" t="s">
        <v>221</v>
      </c>
      <c r="E66" s="104" t="s">
        <v>495</v>
      </c>
      <c r="F66" s="100" t="s">
        <v>262</v>
      </c>
      <c r="G66" s="105">
        <v>30000</v>
      </c>
      <c r="H66" s="106">
        <v>0</v>
      </c>
      <c r="I66" s="105">
        <v>30000</v>
      </c>
    </row>
    <row r="71" spans="2:9" ht="15" customHeight="1" x14ac:dyDescent="0.25">
      <c r="B71" s="174"/>
    </row>
    <row r="72" spans="2:9" ht="15" customHeight="1" x14ac:dyDescent="0.25">
      <c r="B72" s="175"/>
    </row>
    <row r="73" spans="2:9" ht="15" customHeight="1" x14ac:dyDescent="0.25">
      <c r="B73" s="174"/>
    </row>
    <row r="74" spans="2:9" ht="15" customHeight="1" x14ac:dyDescent="0.25">
      <c r="B74" s="175"/>
    </row>
    <row r="75" spans="2:9" ht="15" customHeight="1" x14ac:dyDescent="0.25">
      <c r="B75" s="174"/>
    </row>
    <row r="76" spans="2:9" ht="15" customHeight="1" x14ac:dyDescent="0.25">
      <c r="B76" s="175"/>
    </row>
    <row r="77" spans="2:9" ht="15" customHeight="1" x14ac:dyDescent="0.25">
      <c r="B77" s="174"/>
    </row>
    <row r="78" spans="2:9" ht="15" customHeight="1" x14ac:dyDescent="0.25">
      <c r="B78" s="175"/>
    </row>
    <row r="79" spans="2:9" ht="15" customHeight="1" x14ac:dyDescent="0.25">
      <c r="B79" s="174"/>
    </row>
  </sheetData>
  <mergeCells count="5">
    <mergeCell ref="B2:I2"/>
    <mergeCell ref="B3:I3"/>
    <mergeCell ref="B48:I48"/>
    <mergeCell ref="B49:I49"/>
    <mergeCell ref="B50:I5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L49"/>
  <sheetViews>
    <sheetView workbookViewId="0">
      <selection activeCell="B3" sqref="B3:K3"/>
    </sheetView>
  </sheetViews>
  <sheetFormatPr defaultRowHeight="15" customHeight="1" x14ac:dyDescent="0.25"/>
  <cols>
    <col min="1" max="1" width="3.42578125" style="119" customWidth="1"/>
    <col min="2" max="2" width="7.85546875" style="119" customWidth="1"/>
    <col min="3" max="3" width="27" style="119" customWidth="1"/>
    <col min="4" max="4" width="15.28515625" style="119" bestFit="1" customWidth="1"/>
    <col min="5" max="5" width="9.5703125" style="119" bestFit="1" customWidth="1"/>
    <col min="6" max="6" width="7.85546875" style="119" customWidth="1"/>
    <col min="7" max="7" width="20.7109375" style="119" bestFit="1" customWidth="1"/>
    <col min="8" max="8" width="20" style="119" customWidth="1"/>
    <col min="9" max="11" width="18.140625" style="119" customWidth="1"/>
    <col min="12" max="12" width="15.28515625" style="119" bestFit="1" customWidth="1"/>
    <col min="13" max="16384" width="9.140625" style="119"/>
  </cols>
  <sheetData>
    <row r="2" spans="2:12" ht="15" customHeight="1" x14ac:dyDescent="0.3">
      <c r="B2" s="259" t="s">
        <v>548</v>
      </c>
      <c r="C2" s="259"/>
      <c r="D2" s="259"/>
      <c r="E2" s="259"/>
      <c r="F2" s="259"/>
      <c r="G2" s="259"/>
      <c r="H2" s="259"/>
      <c r="I2" s="259"/>
      <c r="J2" s="259"/>
      <c r="K2" s="259"/>
    </row>
    <row r="3" spans="2:12" ht="15" customHeight="1" x14ac:dyDescent="0.3">
      <c r="B3" s="259" t="s">
        <v>269</v>
      </c>
      <c r="C3" s="259"/>
      <c r="D3" s="259"/>
      <c r="E3" s="259"/>
      <c r="F3" s="259"/>
      <c r="G3" s="259"/>
      <c r="H3" s="259"/>
      <c r="I3" s="259"/>
      <c r="J3" s="259"/>
      <c r="K3" s="259"/>
    </row>
    <row r="4" spans="2:12" ht="15" customHeight="1" x14ac:dyDescent="0.25">
      <c r="B4" s="137"/>
    </row>
    <row r="5" spans="2:12" ht="15" customHeight="1" x14ac:dyDescent="0.25">
      <c r="B5" s="260" t="s">
        <v>59</v>
      </c>
      <c r="C5" s="262" t="s">
        <v>0</v>
      </c>
      <c r="D5" s="49" t="s">
        <v>59</v>
      </c>
      <c r="E5" s="179" t="s">
        <v>270</v>
      </c>
      <c r="F5" s="262" t="s">
        <v>10</v>
      </c>
      <c r="G5" s="49" t="s">
        <v>271</v>
      </c>
      <c r="H5" s="264" t="s">
        <v>38</v>
      </c>
      <c r="I5" s="266" t="s">
        <v>272</v>
      </c>
      <c r="J5" s="267"/>
      <c r="K5" s="268"/>
      <c r="L5" s="154"/>
    </row>
    <row r="6" spans="2:12" ht="15" customHeight="1" x14ac:dyDescent="0.25">
      <c r="B6" s="261"/>
      <c r="C6" s="263"/>
      <c r="D6" s="50" t="s">
        <v>273</v>
      </c>
      <c r="E6" s="180" t="s">
        <v>274</v>
      </c>
      <c r="F6" s="263"/>
      <c r="G6" s="50" t="s">
        <v>275</v>
      </c>
      <c r="H6" s="265"/>
      <c r="I6" s="109" t="s">
        <v>276</v>
      </c>
      <c r="J6" s="109" t="s">
        <v>277</v>
      </c>
      <c r="K6" s="181" t="s">
        <v>278</v>
      </c>
      <c r="L6" s="154"/>
    </row>
    <row r="7" spans="2:12" ht="15" customHeight="1" x14ac:dyDescent="0.25">
      <c r="B7" s="101">
        <v>1</v>
      </c>
      <c r="C7" s="89" t="s">
        <v>516</v>
      </c>
      <c r="D7" s="184" t="s">
        <v>279</v>
      </c>
      <c r="E7" s="185">
        <v>12</v>
      </c>
      <c r="F7" s="101" t="s">
        <v>280</v>
      </c>
      <c r="G7" s="186"/>
      <c r="H7" s="102"/>
      <c r="I7" s="102"/>
      <c r="J7" s="102"/>
      <c r="K7" s="102"/>
      <c r="L7" s="176"/>
    </row>
    <row r="8" spans="2:12" ht="15" customHeight="1" x14ac:dyDescent="0.25">
      <c r="B8" s="101">
        <f>B7+1</f>
        <v>2</v>
      </c>
      <c r="C8" s="89" t="s">
        <v>517</v>
      </c>
      <c r="D8" s="101" t="s">
        <v>281</v>
      </c>
      <c r="E8" s="185">
        <v>24</v>
      </c>
      <c r="F8" s="101" t="s">
        <v>282</v>
      </c>
      <c r="G8" s="144"/>
      <c r="H8" s="102"/>
      <c r="I8" s="102"/>
      <c r="J8" s="102"/>
      <c r="K8" s="102"/>
      <c r="L8" s="136"/>
    </row>
    <row r="9" spans="2:12" ht="15" customHeight="1" x14ac:dyDescent="0.25">
      <c r="B9" s="101">
        <f t="shared" ref="B9:B18" si="0">B8+1</f>
        <v>3</v>
      </c>
      <c r="C9" s="89" t="s">
        <v>518</v>
      </c>
      <c r="D9" s="101" t="s">
        <v>283</v>
      </c>
      <c r="E9" s="185">
        <v>30</v>
      </c>
      <c r="F9" s="101" t="s">
        <v>284</v>
      </c>
      <c r="G9" s="144"/>
      <c r="H9" s="102"/>
      <c r="I9" s="102"/>
      <c r="J9" s="102"/>
      <c r="K9" s="102"/>
      <c r="L9" s="136"/>
    </row>
    <row r="10" spans="2:12" ht="15" customHeight="1" x14ac:dyDescent="0.25">
      <c r="B10" s="101">
        <f t="shared" si="0"/>
        <v>4</v>
      </c>
      <c r="C10" s="89" t="s">
        <v>519</v>
      </c>
      <c r="D10" s="101" t="s">
        <v>285</v>
      </c>
      <c r="E10" s="185">
        <v>36</v>
      </c>
      <c r="F10" s="101" t="s">
        <v>286</v>
      </c>
      <c r="G10" s="144"/>
      <c r="H10" s="102"/>
      <c r="I10" s="102"/>
      <c r="J10" s="102"/>
      <c r="K10" s="102"/>
      <c r="L10" s="136"/>
    </row>
    <row r="11" spans="2:12" ht="15" customHeight="1" x14ac:dyDescent="0.25">
      <c r="B11" s="101">
        <f t="shared" si="0"/>
        <v>5</v>
      </c>
      <c r="C11" s="89" t="s">
        <v>520</v>
      </c>
      <c r="D11" s="101" t="s">
        <v>287</v>
      </c>
      <c r="E11" s="185">
        <v>36</v>
      </c>
      <c r="F11" s="101" t="s">
        <v>280</v>
      </c>
      <c r="G11" s="144"/>
      <c r="H11" s="102"/>
      <c r="I11" s="102"/>
      <c r="J11" s="102"/>
      <c r="K11" s="102"/>
      <c r="L11" s="136"/>
    </row>
    <row r="12" spans="2:12" ht="15" customHeight="1" x14ac:dyDescent="0.25">
      <c r="B12" s="101">
        <f t="shared" si="0"/>
        <v>6</v>
      </c>
      <c r="C12" s="89" t="s">
        <v>521</v>
      </c>
      <c r="D12" s="101" t="s">
        <v>288</v>
      </c>
      <c r="E12" s="185">
        <v>24</v>
      </c>
      <c r="F12" s="101" t="s">
        <v>289</v>
      </c>
      <c r="G12" s="144"/>
      <c r="H12" s="102"/>
      <c r="I12" s="102"/>
      <c r="J12" s="102"/>
      <c r="K12" s="102"/>
    </row>
    <row r="13" spans="2:12" ht="15" customHeight="1" x14ac:dyDescent="0.25">
      <c r="B13" s="101">
        <f t="shared" si="0"/>
        <v>7</v>
      </c>
      <c r="C13" s="89" t="s">
        <v>522</v>
      </c>
      <c r="D13" s="101" t="s">
        <v>290</v>
      </c>
      <c r="E13" s="185">
        <v>30</v>
      </c>
      <c r="F13" s="101" t="s">
        <v>291</v>
      </c>
      <c r="G13" s="144"/>
      <c r="H13" s="102"/>
      <c r="I13" s="102"/>
      <c r="J13" s="102"/>
      <c r="K13" s="102"/>
    </row>
    <row r="14" spans="2:12" ht="15" customHeight="1" x14ac:dyDescent="0.25">
      <c r="B14" s="101">
        <f t="shared" si="0"/>
        <v>8</v>
      </c>
      <c r="C14" s="89" t="s">
        <v>523</v>
      </c>
      <c r="D14" s="101" t="s">
        <v>292</v>
      </c>
      <c r="E14" s="185">
        <v>12</v>
      </c>
      <c r="F14" s="101" t="s">
        <v>293</v>
      </c>
      <c r="G14" s="144"/>
      <c r="H14" s="102"/>
      <c r="I14" s="102"/>
      <c r="J14" s="102"/>
      <c r="K14" s="102"/>
    </row>
    <row r="15" spans="2:12" ht="15" customHeight="1" x14ac:dyDescent="0.25">
      <c r="B15" s="101">
        <f t="shared" si="0"/>
        <v>9</v>
      </c>
      <c r="C15" s="89" t="s">
        <v>524</v>
      </c>
      <c r="D15" s="101" t="s">
        <v>294</v>
      </c>
      <c r="E15" s="185">
        <v>30</v>
      </c>
      <c r="F15" s="101" t="s">
        <v>295</v>
      </c>
      <c r="G15" s="144"/>
      <c r="H15" s="102"/>
      <c r="I15" s="102"/>
      <c r="J15" s="102"/>
      <c r="K15" s="102"/>
    </row>
    <row r="16" spans="2:12" ht="15" customHeight="1" x14ac:dyDescent="0.25">
      <c r="B16" s="101">
        <f t="shared" si="0"/>
        <v>10</v>
      </c>
      <c r="C16" s="89" t="s">
        <v>525</v>
      </c>
      <c r="D16" s="101" t="s">
        <v>296</v>
      </c>
      <c r="E16" s="185">
        <v>36</v>
      </c>
      <c r="F16" s="101" t="s">
        <v>297</v>
      </c>
      <c r="G16" s="144"/>
      <c r="H16" s="102"/>
      <c r="I16" s="102"/>
      <c r="J16" s="102"/>
      <c r="K16" s="102"/>
    </row>
    <row r="17" spans="2:12" ht="15" customHeight="1" x14ac:dyDescent="0.25">
      <c r="B17" s="101">
        <f t="shared" si="0"/>
        <v>11</v>
      </c>
      <c r="C17" s="89" t="s">
        <v>526</v>
      </c>
      <c r="D17" s="101" t="s">
        <v>298</v>
      </c>
      <c r="E17" s="185">
        <v>12</v>
      </c>
      <c r="F17" s="101" t="s">
        <v>295</v>
      </c>
      <c r="G17" s="144"/>
      <c r="H17" s="102"/>
      <c r="I17" s="102"/>
      <c r="J17" s="102"/>
      <c r="K17" s="102"/>
    </row>
    <row r="18" spans="2:12" ht="15" customHeight="1" x14ac:dyDescent="0.25">
      <c r="B18" s="101">
        <f t="shared" si="0"/>
        <v>12</v>
      </c>
      <c r="C18" s="89" t="s">
        <v>527</v>
      </c>
      <c r="D18" s="101" t="s">
        <v>299</v>
      </c>
      <c r="E18" s="185">
        <v>36</v>
      </c>
      <c r="F18" s="101" t="s">
        <v>286</v>
      </c>
      <c r="G18" s="144"/>
      <c r="H18" s="102"/>
      <c r="I18" s="102"/>
      <c r="J18" s="102"/>
      <c r="K18" s="102"/>
    </row>
    <row r="20" spans="2:12" ht="15" customHeight="1" x14ac:dyDescent="0.25">
      <c r="B20" s="269" t="s">
        <v>10</v>
      </c>
      <c r="C20" s="182" t="s">
        <v>300</v>
      </c>
      <c r="D20" s="271" t="s">
        <v>12</v>
      </c>
      <c r="E20" s="136"/>
      <c r="F20" s="130" t="s">
        <v>301</v>
      </c>
      <c r="I20" s="130"/>
      <c r="J20" s="130"/>
      <c r="K20" s="136"/>
      <c r="L20" s="136"/>
    </row>
    <row r="21" spans="2:12" ht="15" customHeight="1" x14ac:dyDescent="0.25">
      <c r="B21" s="270"/>
      <c r="C21" s="183" t="s">
        <v>275</v>
      </c>
      <c r="D21" s="272"/>
      <c r="E21" s="136"/>
      <c r="F21" s="134" t="s">
        <v>302</v>
      </c>
      <c r="G21" s="155"/>
      <c r="H21" s="177">
        <v>0.3</v>
      </c>
      <c r="I21" s="130"/>
      <c r="J21" s="130"/>
      <c r="K21" s="136"/>
      <c r="L21" s="136"/>
    </row>
    <row r="22" spans="2:12" ht="15" customHeight="1" x14ac:dyDescent="0.25">
      <c r="B22" s="101" t="s">
        <v>293</v>
      </c>
      <c r="C22" s="186" t="s">
        <v>303</v>
      </c>
      <c r="D22" s="187">
        <v>11500000</v>
      </c>
      <c r="E22" s="136"/>
      <c r="I22" s="130"/>
      <c r="J22" s="130"/>
      <c r="K22" s="136"/>
      <c r="L22" s="136"/>
    </row>
    <row r="23" spans="2:12" ht="15" customHeight="1" x14ac:dyDescent="0.25">
      <c r="B23" s="101" t="s">
        <v>280</v>
      </c>
      <c r="C23" s="144" t="s">
        <v>304</v>
      </c>
      <c r="D23" s="187">
        <v>13700000</v>
      </c>
      <c r="E23" s="136"/>
      <c r="F23" s="130" t="s">
        <v>57</v>
      </c>
      <c r="G23" s="130"/>
      <c r="H23" s="130"/>
      <c r="I23" s="130"/>
      <c r="J23" s="130"/>
      <c r="K23" s="136"/>
      <c r="L23" s="136"/>
    </row>
    <row r="24" spans="2:12" ht="15" customHeight="1" x14ac:dyDescent="0.25">
      <c r="B24" s="101" t="s">
        <v>305</v>
      </c>
      <c r="C24" s="144" t="s">
        <v>306</v>
      </c>
      <c r="D24" s="187">
        <v>10250000</v>
      </c>
      <c r="E24" s="136"/>
      <c r="F24" s="130" t="s">
        <v>307</v>
      </c>
      <c r="G24" s="130"/>
      <c r="H24" s="128" t="s">
        <v>188</v>
      </c>
      <c r="K24" s="136"/>
      <c r="L24" s="136"/>
    </row>
    <row r="25" spans="2:12" ht="15" customHeight="1" x14ac:dyDescent="0.25">
      <c r="B25" s="101" t="s">
        <v>297</v>
      </c>
      <c r="C25" s="144" t="s">
        <v>308</v>
      </c>
      <c r="D25" s="187">
        <v>10500000</v>
      </c>
      <c r="E25" s="136"/>
      <c r="F25" s="130" t="s">
        <v>309</v>
      </c>
      <c r="G25" s="130"/>
      <c r="H25" s="128" t="s">
        <v>188</v>
      </c>
      <c r="K25" s="136"/>
      <c r="L25" s="136"/>
    </row>
    <row r="26" spans="2:12" ht="15" customHeight="1" x14ac:dyDescent="0.25">
      <c r="B26" s="101" t="s">
        <v>291</v>
      </c>
      <c r="C26" s="144" t="s">
        <v>310</v>
      </c>
      <c r="D26" s="187">
        <v>22200000</v>
      </c>
      <c r="E26" s="136"/>
      <c r="F26" s="130" t="s">
        <v>311</v>
      </c>
      <c r="G26" s="130"/>
      <c r="H26" s="128" t="s">
        <v>312</v>
      </c>
      <c r="K26" s="136"/>
      <c r="L26" s="136"/>
    </row>
    <row r="27" spans="2:12" ht="15" customHeight="1" x14ac:dyDescent="0.25">
      <c r="B27" s="101" t="s">
        <v>284</v>
      </c>
      <c r="C27" s="144" t="s">
        <v>313</v>
      </c>
      <c r="D27" s="187">
        <v>12750000</v>
      </c>
      <c r="E27" s="136"/>
      <c r="F27" s="130" t="s">
        <v>314</v>
      </c>
      <c r="G27" s="130"/>
      <c r="H27" s="128" t="s">
        <v>315</v>
      </c>
      <c r="K27" s="136"/>
      <c r="L27" s="136"/>
    </row>
    <row r="28" spans="2:12" ht="15" customHeight="1" x14ac:dyDescent="0.25">
      <c r="B28" s="101" t="s">
        <v>295</v>
      </c>
      <c r="C28" s="144" t="s">
        <v>316</v>
      </c>
      <c r="D28" s="187">
        <v>12000000</v>
      </c>
      <c r="E28" s="136"/>
      <c r="F28" s="130" t="s">
        <v>317</v>
      </c>
      <c r="G28" s="130"/>
      <c r="H28" s="128" t="s">
        <v>318</v>
      </c>
      <c r="K28" s="136"/>
      <c r="L28" s="136"/>
    </row>
    <row r="29" spans="2:12" ht="15" customHeight="1" x14ac:dyDescent="0.25">
      <c r="B29" s="101" t="s">
        <v>286</v>
      </c>
      <c r="C29" s="144" t="s">
        <v>319</v>
      </c>
      <c r="D29" s="187">
        <v>10250000</v>
      </c>
      <c r="E29" s="136"/>
      <c r="K29" s="136"/>
      <c r="L29" s="136"/>
    </row>
    <row r="32" spans="2:12" s="178" customFormat="1" ht="15" customHeight="1" x14ac:dyDescent="0.3">
      <c r="B32" s="252" t="s">
        <v>174</v>
      </c>
      <c r="C32" s="252"/>
      <c r="D32" s="252"/>
      <c r="E32" s="252"/>
      <c r="F32" s="252"/>
      <c r="G32" s="252"/>
      <c r="H32" s="252"/>
      <c r="I32" s="252"/>
      <c r="J32" s="252"/>
      <c r="K32" s="252"/>
    </row>
    <row r="33" spans="2:12" ht="15" customHeight="1" x14ac:dyDescent="0.3">
      <c r="B33" s="259" t="s">
        <v>548</v>
      </c>
      <c r="C33" s="259"/>
      <c r="D33" s="259"/>
      <c r="E33" s="259"/>
      <c r="F33" s="259"/>
      <c r="G33" s="259"/>
      <c r="H33" s="259"/>
      <c r="I33" s="259"/>
      <c r="J33" s="259"/>
      <c r="K33" s="259"/>
    </row>
    <row r="34" spans="2:12" ht="15" customHeight="1" x14ac:dyDescent="0.3">
      <c r="B34" s="259" t="s">
        <v>269</v>
      </c>
      <c r="C34" s="259"/>
      <c r="D34" s="259"/>
      <c r="E34" s="259"/>
      <c r="F34" s="259"/>
      <c r="G34" s="259"/>
      <c r="H34" s="259"/>
      <c r="I34" s="259"/>
      <c r="J34" s="259"/>
      <c r="K34" s="259"/>
    </row>
    <row r="35" spans="2:12" ht="15" customHeight="1" x14ac:dyDescent="0.25">
      <c r="B35" s="137"/>
    </row>
    <row r="36" spans="2:12" ht="15" customHeight="1" x14ac:dyDescent="0.25">
      <c r="B36" s="260" t="s">
        <v>59</v>
      </c>
      <c r="C36" s="262" t="s">
        <v>0</v>
      </c>
      <c r="D36" s="49" t="s">
        <v>59</v>
      </c>
      <c r="E36" s="179" t="s">
        <v>270</v>
      </c>
      <c r="F36" s="262" t="s">
        <v>10</v>
      </c>
      <c r="G36" s="49" t="s">
        <v>271</v>
      </c>
      <c r="H36" s="264" t="s">
        <v>38</v>
      </c>
      <c r="I36" s="266" t="s">
        <v>272</v>
      </c>
      <c r="J36" s="267"/>
      <c r="K36" s="268"/>
      <c r="L36" s="154"/>
    </row>
    <row r="37" spans="2:12" ht="15" customHeight="1" x14ac:dyDescent="0.25">
      <c r="B37" s="261"/>
      <c r="C37" s="263"/>
      <c r="D37" s="50" t="s">
        <v>273</v>
      </c>
      <c r="E37" s="180" t="s">
        <v>274</v>
      </c>
      <c r="F37" s="263"/>
      <c r="G37" s="50" t="s">
        <v>275</v>
      </c>
      <c r="H37" s="265"/>
      <c r="I37" s="109" t="s">
        <v>276</v>
      </c>
      <c r="J37" s="109" t="s">
        <v>277</v>
      </c>
      <c r="K37" s="181" t="s">
        <v>278</v>
      </c>
      <c r="L37" s="154"/>
    </row>
    <row r="38" spans="2:12" ht="15" customHeight="1" x14ac:dyDescent="0.25">
      <c r="B38" s="101">
        <v>1</v>
      </c>
      <c r="C38" s="89" t="s">
        <v>516</v>
      </c>
      <c r="D38" s="101" t="s">
        <v>279</v>
      </c>
      <c r="E38" s="185">
        <v>12</v>
      </c>
      <c r="F38" s="101" t="s">
        <v>280</v>
      </c>
      <c r="G38" s="144" t="s">
        <v>304</v>
      </c>
      <c r="H38" s="188">
        <v>13700000</v>
      </c>
      <c r="I38" s="105">
        <v>1141666.6666666667</v>
      </c>
      <c r="J38" s="189">
        <v>342500</v>
      </c>
      <c r="K38" s="105">
        <v>1484166.6666666667</v>
      </c>
    </row>
    <row r="39" spans="2:12" ht="15" customHeight="1" x14ac:dyDescent="0.25">
      <c r="B39" s="101">
        <f>B38+1</f>
        <v>2</v>
      </c>
      <c r="C39" s="89" t="s">
        <v>517</v>
      </c>
      <c r="D39" s="101" t="s">
        <v>281</v>
      </c>
      <c r="E39" s="185">
        <v>24</v>
      </c>
      <c r="F39" s="101" t="s">
        <v>282</v>
      </c>
      <c r="G39" s="144" t="s">
        <v>306</v>
      </c>
      <c r="H39" s="188">
        <v>10250000</v>
      </c>
      <c r="I39" s="105">
        <v>427083.33333333331</v>
      </c>
      <c r="J39" s="189">
        <v>256249.99999999997</v>
      </c>
      <c r="K39" s="105">
        <v>683333.33333333326</v>
      </c>
    </row>
    <row r="40" spans="2:12" ht="15" customHeight="1" x14ac:dyDescent="0.25">
      <c r="B40" s="101">
        <f t="shared" ref="B40:B49" si="1">B39+1</f>
        <v>3</v>
      </c>
      <c r="C40" s="89" t="s">
        <v>518</v>
      </c>
      <c r="D40" s="101" t="s">
        <v>283</v>
      </c>
      <c r="E40" s="185">
        <v>30</v>
      </c>
      <c r="F40" s="101" t="s">
        <v>284</v>
      </c>
      <c r="G40" s="144" t="s">
        <v>313</v>
      </c>
      <c r="H40" s="188">
        <v>12750000</v>
      </c>
      <c r="I40" s="105">
        <v>425000</v>
      </c>
      <c r="J40" s="189">
        <v>318750</v>
      </c>
      <c r="K40" s="105">
        <v>743750</v>
      </c>
    </row>
    <row r="41" spans="2:12" ht="15" customHeight="1" x14ac:dyDescent="0.25">
      <c r="B41" s="101">
        <f t="shared" si="1"/>
        <v>4</v>
      </c>
      <c r="C41" s="89" t="s">
        <v>519</v>
      </c>
      <c r="D41" s="101" t="s">
        <v>285</v>
      </c>
      <c r="E41" s="185">
        <v>36</v>
      </c>
      <c r="F41" s="101" t="s">
        <v>286</v>
      </c>
      <c r="G41" s="144" t="s">
        <v>319</v>
      </c>
      <c r="H41" s="188">
        <v>10250000</v>
      </c>
      <c r="I41" s="105">
        <v>284722.22222222225</v>
      </c>
      <c r="J41" s="189">
        <v>256249.99999999997</v>
      </c>
      <c r="K41" s="105">
        <v>540972.22222222225</v>
      </c>
    </row>
    <row r="42" spans="2:12" ht="15" customHeight="1" x14ac:dyDescent="0.25">
      <c r="B42" s="101">
        <f t="shared" si="1"/>
        <v>5</v>
      </c>
      <c r="C42" s="89" t="s">
        <v>520</v>
      </c>
      <c r="D42" s="101" t="s">
        <v>287</v>
      </c>
      <c r="E42" s="185">
        <v>36</v>
      </c>
      <c r="F42" s="101" t="s">
        <v>280</v>
      </c>
      <c r="G42" s="144" t="s">
        <v>304</v>
      </c>
      <c r="H42" s="188">
        <v>13700000</v>
      </c>
      <c r="I42" s="105">
        <v>380555.55555555556</v>
      </c>
      <c r="J42" s="189">
        <v>342500</v>
      </c>
      <c r="K42" s="105">
        <v>723055.5555555555</v>
      </c>
    </row>
    <row r="43" spans="2:12" ht="15" customHeight="1" x14ac:dyDescent="0.25">
      <c r="B43" s="101">
        <f t="shared" si="1"/>
        <v>6</v>
      </c>
      <c r="C43" s="89" t="s">
        <v>521</v>
      </c>
      <c r="D43" s="101" t="s">
        <v>288</v>
      </c>
      <c r="E43" s="185">
        <v>24</v>
      </c>
      <c r="F43" s="101" t="s">
        <v>289</v>
      </c>
      <c r="G43" s="144" t="s">
        <v>303</v>
      </c>
      <c r="H43" s="188">
        <v>11500000</v>
      </c>
      <c r="I43" s="105">
        <v>479166.66666666669</v>
      </c>
      <c r="J43" s="189">
        <v>287500</v>
      </c>
      <c r="K43" s="105">
        <v>766666.66666666674</v>
      </c>
    </row>
    <row r="44" spans="2:12" ht="15" customHeight="1" x14ac:dyDescent="0.25">
      <c r="B44" s="101">
        <f t="shared" si="1"/>
        <v>7</v>
      </c>
      <c r="C44" s="89" t="s">
        <v>522</v>
      </c>
      <c r="D44" s="101" t="s">
        <v>290</v>
      </c>
      <c r="E44" s="185">
        <v>30</v>
      </c>
      <c r="F44" s="101" t="s">
        <v>291</v>
      </c>
      <c r="G44" s="144" t="s">
        <v>310</v>
      </c>
      <c r="H44" s="188">
        <v>22200000</v>
      </c>
      <c r="I44" s="105">
        <v>740000</v>
      </c>
      <c r="J44" s="189">
        <v>555000</v>
      </c>
      <c r="K44" s="105">
        <v>1295000</v>
      </c>
    </row>
    <row r="45" spans="2:12" ht="15" customHeight="1" x14ac:dyDescent="0.25">
      <c r="B45" s="101">
        <f t="shared" si="1"/>
        <v>8</v>
      </c>
      <c r="C45" s="89" t="s">
        <v>523</v>
      </c>
      <c r="D45" s="101" t="s">
        <v>292</v>
      </c>
      <c r="E45" s="185">
        <v>12</v>
      </c>
      <c r="F45" s="101" t="s">
        <v>293</v>
      </c>
      <c r="G45" s="144" t="s">
        <v>303</v>
      </c>
      <c r="H45" s="188">
        <v>11500000</v>
      </c>
      <c r="I45" s="105">
        <v>958333.33333333337</v>
      </c>
      <c r="J45" s="189">
        <v>287500</v>
      </c>
      <c r="K45" s="105">
        <v>1245833.3333333335</v>
      </c>
    </row>
    <row r="46" spans="2:12" ht="15" customHeight="1" x14ac:dyDescent="0.25">
      <c r="B46" s="101">
        <f t="shared" si="1"/>
        <v>9</v>
      </c>
      <c r="C46" s="89" t="s">
        <v>524</v>
      </c>
      <c r="D46" s="101" t="s">
        <v>294</v>
      </c>
      <c r="E46" s="185">
        <v>30</v>
      </c>
      <c r="F46" s="101" t="s">
        <v>295</v>
      </c>
      <c r="G46" s="144" t="s">
        <v>316</v>
      </c>
      <c r="H46" s="188">
        <v>12000000</v>
      </c>
      <c r="I46" s="105">
        <v>400000</v>
      </c>
      <c r="J46" s="189">
        <v>300000</v>
      </c>
      <c r="K46" s="105">
        <v>700000</v>
      </c>
    </row>
    <row r="47" spans="2:12" ht="15" customHeight="1" x14ac:dyDescent="0.25">
      <c r="B47" s="101">
        <f t="shared" si="1"/>
        <v>10</v>
      </c>
      <c r="C47" s="89" t="s">
        <v>525</v>
      </c>
      <c r="D47" s="101" t="s">
        <v>296</v>
      </c>
      <c r="E47" s="185">
        <v>36</v>
      </c>
      <c r="F47" s="101" t="s">
        <v>297</v>
      </c>
      <c r="G47" s="144" t="s">
        <v>308</v>
      </c>
      <c r="H47" s="188">
        <v>10500000</v>
      </c>
      <c r="I47" s="105">
        <v>291666.66666666669</v>
      </c>
      <c r="J47" s="189">
        <v>262500</v>
      </c>
      <c r="K47" s="105">
        <v>554166.66666666674</v>
      </c>
    </row>
    <row r="48" spans="2:12" ht="15" customHeight="1" x14ac:dyDescent="0.25">
      <c r="B48" s="101">
        <f t="shared" si="1"/>
        <v>11</v>
      </c>
      <c r="C48" s="89" t="s">
        <v>526</v>
      </c>
      <c r="D48" s="101" t="s">
        <v>298</v>
      </c>
      <c r="E48" s="185">
        <v>12</v>
      </c>
      <c r="F48" s="101" t="s">
        <v>295</v>
      </c>
      <c r="G48" s="144" t="s">
        <v>316</v>
      </c>
      <c r="H48" s="188">
        <v>12000000</v>
      </c>
      <c r="I48" s="105">
        <v>1000000</v>
      </c>
      <c r="J48" s="189">
        <v>300000</v>
      </c>
      <c r="K48" s="105">
        <v>1300000</v>
      </c>
    </row>
    <row r="49" spans="2:11" ht="15" customHeight="1" x14ac:dyDescent="0.25">
      <c r="B49" s="101">
        <f t="shared" si="1"/>
        <v>12</v>
      </c>
      <c r="C49" s="89" t="s">
        <v>527</v>
      </c>
      <c r="D49" s="101" t="s">
        <v>299</v>
      </c>
      <c r="E49" s="185">
        <v>36</v>
      </c>
      <c r="F49" s="101" t="s">
        <v>286</v>
      </c>
      <c r="G49" s="144" t="s">
        <v>319</v>
      </c>
      <c r="H49" s="188">
        <v>10250000</v>
      </c>
      <c r="I49" s="105">
        <v>284722.22222222225</v>
      </c>
      <c r="J49" s="189">
        <v>256249.99999999997</v>
      </c>
      <c r="K49" s="105">
        <v>540972.22222222225</v>
      </c>
    </row>
  </sheetData>
  <mergeCells count="17">
    <mergeCell ref="B20:B21"/>
    <mergeCell ref="D20:D21"/>
    <mergeCell ref="B32:K32"/>
    <mergeCell ref="B33:K33"/>
    <mergeCell ref="B34:K34"/>
    <mergeCell ref="B36:B37"/>
    <mergeCell ref="C36:C37"/>
    <mergeCell ref="F36:F37"/>
    <mergeCell ref="H36:H37"/>
    <mergeCell ref="I36:K36"/>
    <mergeCell ref="B2:K2"/>
    <mergeCell ref="B3:K3"/>
    <mergeCell ref="B5:B6"/>
    <mergeCell ref="C5:C6"/>
    <mergeCell ref="F5:F6"/>
    <mergeCell ref="H5:H6"/>
    <mergeCell ref="I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J54"/>
  <sheetViews>
    <sheetView topLeftCell="A16" workbookViewId="0">
      <selection activeCell="B39" sqref="B39:J39"/>
    </sheetView>
  </sheetViews>
  <sheetFormatPr defaultRowHeight="15" customHeight="1" x14ac:dyDescent="0.25"/>
  <cols>
    <col min="1" max="1" width="3.7109375" style="119" customWidth="1"/>
    <col min="2" max="2" width="6.85546875" style="119" customWidth="1"/>
    <col min="3" max="3" width="23.85546875" style="119" customWidth="1"/>
    <col min="4" max="4" width="19.140625" style="119" customWidth="1"/>
    <col min="5" max="5" width="17.140625" style="119" customWidth="1"/>
    <col min="6" max="6" width="21" style="119" customWidth="1"/>
    <col min="7" max="7" width="19.7109375" style="119" customWidth="1"/>
    <col min="8" max="8" width="17.85546875" style="119" customWidth="1"/>
    <col min="9" max="9" width="16" style="119" customWidth="1"/>
    <col min="10" max="10" width="14.140625" style="119" customWidth="1"/>
    <col min="11" max="16384" width="9.140625" style="119"/>
  </cols>
  <sheetData>
    <row r="2" spans="2:10" ht="15" customHeight="1" x14ac:dyDescent="0.3">
      <c r="B2" s="259" t="s">
        <v>549</v>
      </c>
      <c r="C2" s="259"/>
      <c r="D2" s="259"/>
      <c r="E2" s="259"/>
      <c r="F2" s="259"/>
      <c r="G2" s="259"/>
      <c r="H2" s="259"/>
      <c r="I2" s="259"/>
      <c r="J2" s="259"/>
    </row>
    <row r="3" spans="2:10" ht="15" customHeight="1" x14ac:dyDescent="0.3">
      <c r="B3" s="259" t="s">
        <v>320</v>
      </c>
      <c r="C3" s="259"/>
      <c r="D3" s="259"/>
      <c r="E3" s="259"/>
      <c r="F3" s="259"/>
      <c r="G3" s="259"/>
      <c r="H3" s="259"/>
      <c r="I3" s="259"/>
      <c r="J3" s="259"/>
    </row>
    <row r="5" spans="2:10" s="131" customFormat="1" ht="15" customHeight="1" x14ac:dyDescent="0.25">
      <c r="B5" s="243" t="s">
        <v>59</v>
      </c>
      <c r="C5" s="243" t="s">
        <v>0</v>
      </c>
      <c r="D5" s="243" t="s">
        <v>10</v>
      </c>
      <c r="E5" s="243" t="s">
        <v>321</v>
      </c>
      <c r="F5" s="243" t="s">
        <v>322</v>
      </c>
      <c r="G5" s="248" t="s">
        <v>53</v>
      </c>
      <c r="H5" s="196" t="s">
        <v>323</v>
      </c>
      <c r="I5" s="197" t="s">
        <v>323</v>
      </c>
      <c r="J5" s="49" t="s">
        <v>12</v>
      </c>
    </row>
    <row r="6" spans="2:10" s="131" customFormat="1" ht="15" customHeight="1" x14ac:dyDescent="0.25">
      <c r="B6" s="243"/>
      <c r="C6" s="243"/>
      <c r="D6" s="243"/>
      <c r="E6" s="243"/>
      <c r="F6" s="243"/>
      <c r="G6" s="248"/>
      <c r="H6" s="198" t="s">
        <v>324</v>
      </c>
      <c r="I6" s="199" t="s">
        <v>325</v>
      </c>
      <c r="J6" s="50" t="s">
        <v>326</v>
      </c>
    </row>
    <row r="7" spans="2:10" ht="15" customHeight="1" x14ac:dyDescent="0.25">
      <c r="B7" s="140">
        <v>1</v>
      </c>
      <c r="C7" s="89" t="s">
        <v>516</v>
      </c>
      <c r="D7" s="101" t="s">
        <v>327</v>
      </c>
      <c r="E7" s="209"/>
      <c r="F7" s="209"/>
      <c r="G7" s="201"/>
      <c r="H7" s="210"/>
      <c r="I7" s="211"/>
      <c r="J7" s="212"/>
    </row>
    <row r="8" spans="2:10" ht="15" customHeight="1" x14ac:dyDescent="0.25">
      <c r="B8" s="140">
        <v>2</v>
      </c>
      <c r="C8" s="89" t="s">
        <v>517</v>
      </c>
      <c r="D8" s="101" t="s">
        <v>328</v>
      </c>
      <c r="E8" s="209"/>
      <c r="F8" s="209"/>
      <c r="G8" s="201"/>
      <c r="H8" s="213"/>
      <c r="I8" s="214"/>
      <c r="J8" s="215"/>
    </row>
    <row r="9" spans="2:10" ht="15" customHeight="1" x14ac:dyDescent="0.25">
      <c r="B9" s="140">
        <v>3</v>
      </c>
      <c r="C9" s="89" t="s">
        <v>518</v>
      </c>
      <c r="D9" s="101" t="s">
        <v>329</v>
      </c>
      <c r="E9" s="209"/>
      <c r="F9" s="209"/>
      <c r="G9" s="201"/>
      <c r="H9" s="213"/>
      <c r="I9" s="214"/>
      <c r="J9" s="215"/>
    </row>
    <row r="10" spans="2:10" ht="15" customHeight="1" x14ac:dyDescent="0.25">
      <c r="B10" s="140">
        <v>4</v>
      </c>
      <c r="C10" s="89" t="s">
        <v>519</v>
      </c>
      <c r="D10" s="101" t="s">
        <v>330</v>
      </c>
      <c r="E10" s="209"/>
      <c r="F10" s="209"/>
      <c r="G10" s="201"/>
      <c r="H10" s="213"/>
      <c r="I10" s="214"/>
      <c r="J10" s="215"/>
    </row>
    <row r="11" spans="2:10" ht="15" customHeight="1" x14ac:dyDescent="0.25">
      <c r="B11" s="140">
        <v>5</v>
      </c>
      <c r="C11" s="89" t="s">
        <v>520</v>
      </c>
      <c r="D11" s="101" t="s">
        <v>331</v>
      </c>
      <c r="E11" s="209"/>
      <c r="F11" s="209"/>
      <c r="G11" s="201"/>
      <c r="H11" s="213"/>
      <c r="I11" s="214"/>
      <c r="J11" s="215"/>
    </row>
    <row r="12" spans="2:10" ht="15" customHeight="1" x14ac:dyDescent="0.25">
      <c r="B12" s="140">
        <v>6</v>
      </c>
      <c r="C12" s="89" t="s">
        <v>521</v>
      </c>
      <c r="D12" s="101" t="s">
        <v>332</v>
      </c>
      <c r="E12" s="209"/>
      <c r="F12" s="209"/>
      <c r="G12" s="201"/>
      <c r="H12" s="213"/>
      <c r="I12" s="214"/>
      <c r="J12" s="215"/>
    </row>
    <row r="13" spans="2:10" ht="15" customHeight="1" x14ac:dyDescent="0.25">
      <c r="B13" s="140">
        <v>7</v>
      </c>
      <c r="C13" s="89" t="s">
        <v>522</v>
      </c>
      <c r="D13" s="101" t="s">
        <v>329</v>
      </c>
      <c r="E13" s="209"/>
      <c r="F13" s="209"/>
      <c r="G13" s="201"/>
      <c r="H13" s="213"/>
      <c r="I13" s="214"/>
      <c r="J13" s="215"/>
    </row>
    <row r="14" spans="2:10" ht="15" customHeight="1" x14ac:dyDescent="0.25">
      <c r="B14" s="140">
        <v>8</v>
      </c>
      <c r="C14" s="89" t="s">
        <v>523</v>
      </c>
      <c r="D14" s="101" t="s">
        <v>330</v>
      </c>
      <c r="E14" s="209"/>
      <c r="F14" s="209"/>
      <c r="G14" s="201"/>
      <c r="H14" s="213"/>
      <c r="I14" s="214"/>
      <c r="J14" s="215"/>
    </row>
    <row r="15" spans="2:10" ht="15" customHeight="1" x14ac:dyDescent="0.25">
      <c r="B15" s="140">
        <v>9</v>
      </c>
      <c r="C15" s="89" t="s">
        <v>524</v>
      </c>
      <c r="D15" s="101" t="s">
        <v>328</v>
      </c>
      <c r="E15" s="209"/>
      <c r="F15" s="209"/>
      <c r="G15" s="201"/>
      <c r="H15" s="213"/>
      <c r="I15" s="214"/>
      <c r="J15" s="215"/>
    </row>
    <row r="16" spans="2:10" ht="15" customHeight="1" x14ac:dyDescent="0.25">
      <c r="B16" s="140">
        <v>10</v>
      </c>
      <c r="C16" s="89" t="s">
        <v>525</v>
      </c>
      <c r="D16" s="101" t="s">
        <v>333</v>
      </c>
      <c r="E16" s="209"/>
      <c r="F16" s="209"/>
      <c r="G16" s="201"/>
      <c r="H16" s="213"/>
      <c r="I16" s="214"/>
      <c r="J16" s="215"/>
    </row>
    <row r="17" spans="2:10" ht="15" customHeight="1" x14ac:dyDescent="0.25">
      <c r="B17" s="140">
        <v>11</v>
      </c>
      <c r="C17" s="89" t="s">
        <v>526</v>
      </c>
      <c r="D17" s="101" t="s">
        <v>334</v>
      </c>
      <c r="E17" s="209"/>
      <c r="F17" s="209"/>
      <c r="G17" s="201"/>
      <c r="H17" s="213"/>
      <c r="I17" s="214"/>
      <c r="J17" s="215"/>
    </row>
    <row r="18" spans="2:10" ht="15" customHeight="1" x14ac:dyDescent="0.25">
      <c r="B18" s="140">
        <v>12</v>
      </c>
      <c r="C18" s="89" t="s">
        <v>527</v>
      </c>
      <c r="D18" s="101" t="s">
        <v>335</v>
      </c>
      <c r="E18" s="209"/>
      <c r="F18" s="209"/>
      <c r="G18" s="201"/>
      <c r="H18" s="213"/>
      <c r="I18" s="214"/>
      <c r="J18" s="215"/>
    </row>
    <row r="19" spans="2:10" ht="15" customHeight="1" x14ac:dyDescent="0.25">
      <c r="B19" s="190"/>
      <c r="C19" s="191"/>
      <c r="D19" s="190"/>
      <c r="E19" s="192"/>
      <c r="F19" s="192"/>
      <c r="G19" s="193"/>
      <c r="H19" s="194"/>
      <c r="I19" s="195"/>
      <c r="J19" s="195"/>
    </row>
    <row r="20" spans="2:10" ht="15" customHeight="1" x14ac:dyDescent="0.25">
      <c r="B20" s="273" t="s">
        <v>10</v>
      </c>
      <c r="C20" s="273" t="s">
        <v>321</v>
      </c>
      <c r="D20" s="274" t="s">
        <v>322</v>
      </c>
      <c r="E20" s="182" t="s">
        <v>323</v>
      </c>
      <c r="F20" s="136"/>
      <c r="G20" s="243" t="s">
        <v>10</v>
      </c>
      <c r="H20" s="248" t="s">
        <v>53</v>
      </c>
      <c r="I20" s="216" t="s">
        <v>323</v>
      </c>
      <c r="J20" s="136"/>
    </row>
    <row r="21" spans="2:10" ht="15" customHeight="1" x14ac:dyDescent="0.25">
      <c r="B21" s="273"/>
      <c r="C21" s="273"/>
      <c r="D21" s="274"/>
      <c r="E21" s="183" t="s">
        <v>324</v>
      </c>
      <c r="F21" s="136"/>
      <c r="G21" s="243"/>
      <c r="H21" s="248"/>
      <c r="I21" s="217" t="s">
        <v>325</v>
      </c>
      <c r="J21" s="136"/>
    </row>
    <row r="22" spans="2:10" ht="15" customHeight="1" x14ac:dyDescent="0.25">
      <c r="B22" s="88" t="s">
        <v>336</v>
      </c>
      <c r="C22" s="89" t="s">
        <v>337</v>
      </c>
      <c r="D22" s="89" t="s">
        <v>338</v>
      </c>
      <c r="E22" s="205">
        <v>50000</v>
      </c>
      <c r="G22" s="88" t="s">
        <v>339</v>
      </c>
      <c r="H22" s="89" t="s">
        <v>340</v>
      </c>
      <c r="I22" s="207">
        <v>0.25</v>
      </c>
    </row>
    <row r="23" spans="2:10" ht="15" customHeight="1" x14ac:dyDescent="0.25">
      <c r="B23" s="88" t="s">
        <v>341</v>
      </c>
      <c r="C23" s="89" t="s">
        <v>342</v>
      </c>
      <c r="D23" s="89" t="s">
        <v>343</v>
      </c>
      <c r="E23" s="206">
        <v>250000</v>
      </c>
      <c r="G23" s="88" t="s">
        <v>344</v>
      </c>
      <c r="H23" s="89" t="s">
        <v>268</v>
      </c>
      <c r="I23" s="208">
        <v>0</v>
      </c>
    </row>
    <row r="24" spans="2:10" ht="15" customHeight="1" x14ac:dyDescent="0.25">
      <c r="B24" s="88" t="s">
        <v>345</v>
      </c>
      <c r="C24" s="89" t="s">
        <v>346</v>
      </c>
      <c r="D24" s="89" t="s">
        <v>347</v>
      </c>
      <c r="E24" s="206">
        <v>70000</v>
      </c>
      <c r="G24" s="88" t="s">
        <v>348</v>
      </c>
      <c r="H24" s="89" t="s">
        <v>349</v>
      </c>
      <c r="I24" s="208">
        <v>0.5</v>
      </c>
    </row>
    <row r="25" spans="2:10" ht="15" customHeight="1" x14ac:dyDescent="0.25">
      <c r="B25" s="88" t="s">
        <v>350</v>
      </c>
      <c r="C25" s="89" t="s">
        <v>351</v>
      </c>
      <c r="D25" s="89" t="s">
        <v>352</v>
      </c>
      <c r="E25" s="206">
        <v>200000</v>
      </c>
      <c r="G25" s="88" t="s">
        <v>353</v>
      </c>
      <c r="H25" s="89" t="s">
        <v>354</v>
      </c>
      <c r="I25" s="208">
        <v>0.75</v>
      </c>
    </row>
    <row r="26" spans="2:10" ht="15" customHeight="1" x14ac:dyDescent="0.25">
      <c r="B26" s="88" t="s">
        <v>355</v>
      </c>
      <c r="C26" s="89" t="s">
        <v>356</v>
      </c>
      <c r="D26" s="89" t="s">
        <v>357</v>
      </c>
      <c r="E26" s="206">
        <v>130000</v>
      </c>
    </row>
    <row r="28" spans="2:10" s="130" customFormat="1" ht="15" customHeight="1" x14ac:dyDescent="0.25">
      <c r="B28" s="137" t="s">
        <v>57</v>
      </c>
      <c r="C28" s="137"/>
      <c r="D28" s="137"/>
      <c r="E28" s="137"/>
      <c r="F28" s="137"/>
      <c r="G28" s="137"/>
      <c r="H28" s="137"/>
      <c r="I28" s="137"/>
      <c r="J28" s="137"/>
    </row>
    <row r="29" spans="2:10" s="130" customFormat="1" ht="15" customHeight="1" x14ac:dyDescent="0.25">
      <c r="B29" s="130" t="s">
        <v>358</v>
      </c>
      <c r="D29" s="128" t="s">
        <v>188</v>
      </c>
    </row>
    <row r="30" spans="2:10" s="130" customFormat="1" ht="15" customHeight="1" x14ac:dyDescent="0.25">
      <c r="B30" s="130" t="s">
        <v>359</v>
      </c>
      <c r="D30" s="128" t="s">
        <v>188</v>
      </c>
    </row>
    <row r="31" spans="2:10" s="130" customFormat="1" ht="15" customHeight="1" x14ac:dyDescent="0.25">
      <c r="B31" s="130" t="s">
        <v>125</v>
      </c>
      <c r="D31" s="128" t="s">
        <v>188</v>
      </c>
    </row>
    <row r="32" spans="2:10" s="130" customFormat="1" ht="15" customHeight="1" x14ac:dyDescent="0.25">
      <c r="B32" s="130" t="s">
        <v>360</v>
      </c>
      <c r="D32" s="128" t="s">
        <v>188</v>
      </c>
    </row>
    <row r="33" spans="2:10" ht="15" customHeight="1" x14ac:dyDescent="0.25">
      <c r="B33" s="130" t="s">
        <v>361</v>
      </c>
      <c r="C33" s="130"/>
      <c r="D33" s="128" t="s">
        <v>362</v>
      </c>
    </row>
    <row r="34" spans="2:10" ht="15" customHeight="1" x14ac:dyDescent="0.25">
      <c r="B34" s="130" t="s">
        <v>363</v>
      </c>
      <c r="C34" s="130"/>
      <c r="D34" s="128" t="s">
        <v>364</v>
      </c>
    </row>
    <row r="35" spans="2:10" ht="15" customHeight="1" x14ac:dyDescent="0.25">
      <c r="B35" s="130"/>
      <c r="C35" s="130"/>
      <c r="D35" s="128"/>
    </row>
    <row r="36" spans="2:10" ht="15" customHeight="1" x14ac:dyDescent="0.25">
      <c r="B36" s="130"/>
      <c r="C36" s="130"/>
      <c r="D36" s="128"/>
    </row>
    <row r="37" spans="2:10" ht="15" customHeight="1" x14ac:dyDescent="0.3">
      <c r="B37" s="252" t="s">
        <v>174</v>
      </c>
      <c r="C37" s="252"/>
      <c r="D37" s="252"/>
      <c r="E37" s="252"/>
      <c r="F37" s="252"/>
      <c r="G37" s="252"/>
      <c r="H37" s="252"/>
      <c r="I37" s="252"/>
      <c r="J37" s="252"/>
    </row>
    <row r="38" spans="2:10" ht="15" customHeight="1" x14ac:dyDescent="0.3">
      <c r="B38" s="259" t="s">
        <v>549</v>
      </c>
      <c r="C38" s="259"/>
      <c r="D38" s="259"/>
      <c r="E38" s="259"/>
      <c r="F38" s="259"/>
      <c r="G38" s="259"/>
      <c r="H38" s="259"/>
      <c r="I38" s="259"/>
      <c r="J38" s="259"/>
    </row>
    <row r="39" spans="2:10" ht="15" customHeight="1" x14ac:dyDescent="0.3">
      <c r="B39" s="259" t="s">
        <v>320</v>
      </c>
      <c r="C39" s="259"/>
      <c r="D39" s="259"/>
      <c r="E39" s="259"/>
      <c r="F39" s="259"/>
      <c r="G39" s="259"/>
      <c r="H39" s="259"/>
      <c r="I39" s="259"/>
      <c r="J39" s="259"/>
    </row>
    <row r="41" spans="2:10" s="131" customFormat="1" ht="15" customHeight="1" x14ac:dyDescent="0.25">
      <c r="B41" s="243" t="s">
        <v>59</v>
      </c>
      <c r="C41" s="243" t="s">
        <v>0</v>
      </c>
      <c r="D41" s="243" t="s">
        <v>10</v>
      </c>
      <c r="E41" s="243" t="s">
        <v>321</v>
      </c>
      <c r="F41" s="243" t="s">
        <v>322</v>
      </c>
      <c r="G41" s="248" t="s">
        <v>53</v>
      </c>
      <c r="H41" s="196" t="s">
        <v>323</v>
      </c>
      <c r="I41" s="197" t="s">
        <v>323</v>
      </c>
      <c r="J41" s="49" t="s">
        <v>12</v>
      </c>
    </row>
    <row r="42" spans="2:10" s="131" customFormat="1" ht="15" customHeight="1" x14ac:dyDescent="0.25">
      <c r="B42" s="243"/>
      <c r="C42" s="243"/>
      <c r="D42" s="243"/>
      <c r="E42" s="243"/>
      <c r="F42" s="243"/>
      <c r="G42" s="248"/>
      <c r="H42" s="198" t="s">
        <v>324</v>
      </c>
      <c r="I42" s="199" t="s">
        <v>325</v>
      </c>
      <c r="J42" s="50" t="s">
        <v>326</v>
      </c>
    </row>
    <row r="43" spans="2:10" ht="15" customHeight="1" x14ac:dyDescent="0.25">
      <c r="B43" s="140">
        <v>1</v>
      </c>
      <c r="C43" s="89" t="s">
        <v>516</v>
      </c>
      <c r="D43" s="101" t="s">
        <v>327</v>
      </c>
      <c r="E43" s="200" t="s">
        <v>342</v>
      </c>
      <c r="F43" s="200" t="s">
        <v>343</v>
      </c>
      <c r="G43" s="201" t="s">
        <v>354</v>
      </c>
      <c r="H43" s="202">
        <v>250000</v>
      </c>
      <c r="I43" s="203">
        <v>187500</v>
      </c>
      <c r="J43" s="204">
        <v>437500</v>
      </c>
    </row>
    <row r="44" spans="2:10" ht="15" customHeight="1" x14ac:dyDescent="0.25">
      <c r="B44" s="140">
        <v>2</v>
      </c>
      <c r="C44" s="89" t="s">
        <v>517</v>
      </c>
      <c r="D44" s="101" t="s">
        <v>328</v>
      </c>
      <c r="E44" s="200" t="s">
        <v>342</v>
      </c>
      <c r="F44" s="200" t="s">
        <v>343</v>
      </c>
      <c r="G44" s="201" t="s">
        <v>354</v>
      </c>
      <c r="H44" s="202">
        <v>250000</v>
      </c>
      <c r="I44" s="203">
        <v>187500</v>
      </c>
      <c r="J44" s="204">
        <v>437500</v>
      </c>
    </row>
    <row r="45" spans="2:10" ht="15" customHeight="1" x14ac:dyDescent="0.25">
      <c r="B45" s="140">
        <v>3</v>
      </c>
      <c r="C45" s="89" t="s">
        <v>518</v>
      </c>
      <c r="D45" s="101" t="s">
        <v>329</v>
      </c>
      <c r="E45" s="200" t="s">
        <v>356</v>
      </c>
      <c r="F45" s="200" t="s">
        <v>357</v>
      </c>
      <c r="G45" s="201" t="s">
        <v>340</v>
      </c>
      <c r="H45" s="202">
        <v>130000</v>
      </c>
      <c r="I45" s="203">
        <v>32500</v>
      </c>
      <c r="J45" s="204">
        <v>162500</v>
      </c>
    </row>
    <row r="46" spans="2:10" ht="15" customHeight="1" x14ac:dyDescent="0.25">
      <c r="B46" s="140">
        <v>4</v>
      </c>
      <c r="C46" s="89" t="s">
        <v>519</v>
      </c>
      <c r="D46" s="101" t="s">
        <v>330</v>
      </c>
      <c r="E46" s="200" t="s">
        <v>337</v>
      </c>
      <c r="F46" s="200" t="s">
        <v>338</v>
      </c>
      <c r="G46" s="201" t="s">
        <v>268</v>
      </c>
      <c r="H46" s="202">
        <v>50000</v>
      </c>
      <c r="I46" s="203">
        <v>0</v>
      </c>
      <c r="J46" s="204">
        <v>50000</v>
      </c>
    </row>
    <row r="47" spans="2:10" ht="15" customHeight="1" x14ac:dyDescent="0.25">
      <c r="B47" s="140">
        <v>5</v>
      </c>
      <c r="C47" s="89" t="s">
        <v>520</v>
      </c>
      <c r="D47" s="101" t="s">
        <v>331</v>
      </c>
      <c r="E47" s="200" t="s">
        <v>346</v>
      </c>
      <c r="F47" s="200" t="s">
        <v>347</v>
      </c>
      <c r="G47" s="201" t="s">
        <v>354</v>
      </c>
      <c r="H47" s="202">
        <v>70000</v>
      </c>
      <c r="I47" s="203">
        <v>52500</v>
      </c>
      <c r="J47" s="204">
        <v>122500</v>
      </c>
    </row>
    <row r="48" spans="2:10" ht="15" customHeight="1" x14ac:dyDescent="0.25">
      <c r="B48" s="140">
        <v>6</v>
      </c>
      <c r="C48" s="89" t="s">
        <v>521</v>
      </c>
      <c r="D48" s="101" t="s">
        <v>332</v>
      </c>
      <c r="E48" s="200" t="s">
        <v>351</v>
      </c>
      <c r="F48" s="200" t="s">
        <v>352</v>
      </c>
      <c r="G48" s="201" t="s">
        <v>349</v>
      </c>
      <c r="H48" s="202">
        <v>200000</v>
      </c>
      <c r="I48" s="203">
        <v>100000</v>
      </c>
      <c r="J48" s="204">
        <v>300000</v>
      </c>
    </row>
    <row r="49" spans="2:10" ht="15" customHeight="1" x14ac:dyDescent="0.25">
      <c r="B49" s="140">
        <v>7</v>
      </c>
      <c r="C49" s="89" t="s">
        <v>522</v>
      </c>
      <c r="D49" s="101" t="s">
        <v>329</v>
      </c>
      <c r="E49" s="200" t="s">
        <v>356</v>
      </c>
      <c r="F49" s="200" t="s">
        <v>357</v>
      </c>
      <c r="G49" s="201" t="s">
        <v>340</v>
      </c>
      <c r="H49" s="202">
        <v>130000</v>
      </c>
      <c r="I49" s="203">
        <v>32500</v>
      </c>
      <c r="J49" s="204">
        <v>162500</v>
      </c>
    </row>
    <row r="50" spans="2:10" ht="15" customHeight="1" x14ac:dyDescent="0.25">
      <c r="B50" s="140">
        <v>8</v>
      </c>
      <c r="C50" s="89" t="s">
        <v>523</v>
      </c>
      <c r="D50" s="101" t="s">
        <v>330</v>
      </c>
      <c r="E50" s="200" t="s">
        <v>337</v>
      </c>
      <c r="F50" s="200" t="s">
        <v>338</v>
      </c>
      <c r="G50" s="201" t="s">
        <v>268</v>
      </c>
      <c r="H50" s="202">
        <v>50000</v>
      </c>
      <c r="I50" s="203">
        <v>0</v>
      </c>
      <c r="J50" s="204">
        <v>50000</v>
      </c>
    </row>
    <row r="51" spans="2:10" ht="15" customHeight="1" x14ac:dyDescent="0.25">
      <c r="B51" s="140">
        <v>9</v>
      </c>
      <c r="C51" s="89" t="s">
        <v>524</v>
      </c>
      <c r="D51" s="101" t="s">
        <v>328</v>
      </c>
      <c r="E51" s="200" t="s">
        <v>342</v>
      </c>
      <c r="F51" s="200" t="s">
        <v>343</v>
      </c>
      <c r="G51" s="201" t="s">
        <v>354</v>
      </c>
      <c r="H51" s="202">
        <v>250000</v>
      </c>
      <c r="I51" s="203">
        <v>187500</v>
      </c>
      <c r="J51" s="204">
        <v>437500</v>
      </c>
    </row>
    <row r="52" spans="2:10" ht="15" customHeight="1" x14ac:dyDescent="0.25">
      <c r="B52" s="140">
        <v>10</v>
      </c>
      <c r="C52" s="89" t="s">
        <v>525</v>
      </c>
      <c r="D52" s="101" t="s">
        <v>333</v>
      </c>
      <c r="E52" s="200" t="s">
        <v>356</v>
      </c>
      <c r="F52" s="200" t="s">
        <v>357</v>
      </c>
      <c r="G52" s="201" t="s">
        <v>349</v>
      </c>
      <c r="H52" s="202">
        <v>130000</v>
      </c>
      <c r="I52" s="203">
        <v>65000</v>
      </c>
      <c r="J52" s="204">
        <v>195000</v>
      </c>
    </row>
    <row r="53" spans="2:10" ht="15" customHeight="1" x14ac:dyDescent="0.25">
      <c r="B53" s="140">
        <v>11</v>
      </c>
      <c r="C53" s="89" t="s">
        <v>526</v>
      </c>
      <c r="D53" s="101" t="s">
        <v>334</v>
      </c>
      <c r="E53" s="200" t="s">
        <v>337</v>
      </c>
      <c r="F53" s="200" t="s">
        <v>338</v>
      </c>
      <c r="G53" s="201" t="s">
        <v>268</v>
      </c>
      <c r="H53" s="202">
        <v>50000</v>
      </c>
      <c r="I53" s="203">
        <v>0</v>
      </c>
      <c r="J53" s="204">
        <v>50000</v>
      </c>
    </row>
    <row r="54" spans="2:10" ht="15" customHeight="1" x14ac:dyDescent="0.25">
      <c r="B54" s="140">
        <v>12</v>
      </c>
      <c r="C54" s="89" t="s">
        <v>527</v>
      </c>
      <c r="D54" s="101" t="s">
        <v>335</v>
      </c>
      <c r="E54" s="200" t="s">
        <v>346</v>
      </c>
      <c r="F54" s="200" t="s">
        <v>347</v>
      </c>
      <c r="G54" s="201" t="s">
        <v>354</v>
      </c>
      <c r="H54" s="202">
        <v>70000</v>
      </c>
      <c r="I54" s="203">
        <v>52500</v>
      </c>
      <c r="J54" s="204">
        <v>122500</v>
      </c>
    </row>
  </sheetData>
  <mergeCells count="22">
    <mergeCell ref="B38:J38"/>
    <mergeCell ref="B39:J39"/>
    <mergeCell ref="B41:B42"/>
    <mergeCell ref="C41:C42"/>
    <mergeCell ref="D41:D42"/>
    <mergeCell ref="E41:E42"/>
    <mergeCell ref="F41:F42"/>
    <mergeCell ref="G41:G42"/>
    <mergeCell ref="B37:J37"/>
    <mergeCell ref="B2:J2"/>
    <mergeCell ref="B3:J3"/>
    <mergeCell ref="B5:B6"/>
    <mergeCell ref="C5:C6"/>
    <mergeCell ref="D5:D6"/>
    <mergeCell ref="E5:E6"/>
    <mergeCell ref="F5:F6"/>
    <mergeCell ref="G5:G6"/>
    <mergeCell ref="B20:B21"/>
    <mergeCell ref="C20:C21"/>
    <mergeCell ref="D20:D21"/>
    <mergeCell ref="G20:G21"/>
    <mergeCell ref="H20:H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U37"/>
  <sheetViews>
    <sheetView zoomScale="85" zoomScaleNormal="85" workbookViewId="0">
      <selection activeCell="H16" sqref="H16"/>
    </sheetView>
  </sheetViews>
  <sheetFormatPr defaultRowHeight="15" customHeight="1" x14ac:dyDescent="0.25"/>
  <cols>
    <col min="1" max="1" width="4.5703125" style="119" customWidth="1"/>
    <col min="2" max="2" width="6.5703125" style="119" customWidth="1"/>
    <col min="3" max="3" width="26.42578125" style="119" customWidth="1"/>
    <col min="4" max="4" width="19" style="219" bestFit="1" customWidth="1"/>
    <col min="5" max="5" width="7.7109375" style="131" customWidth="1"/>
    <col min="6" max="6" width="19.5703125" style="119" bestFit="1" customWidth="1"/>
    <col min="7" max="7" width="20.7109375" style="119" bestFit="1" customWidth="1"/>
    <col min="8" max="8" width="10.85546875" style="131" bestFit="1" customWidth="1"/>
    <col min="9" max="9" width="19.140625" style="119" customWidth="1"/>
    <col min="10" max="10" width="16.7109375" style="119" customWidth="1"/>
    <col min="11" max="11" width="18.28515625" style="119" customWidth="1"/>
    <col min="12" max="16384" width="9.140625" style="119"/>
  </cols>
  <sheetData>
    <row r="2" spans="2:21" ht="15" customHeight="1" x14ac:dyDescent="0.3">
      <c r="B2" s="244" t="s">
        <v>550</v>
      </c>
      <c r="C2" s="244"/>
      <c r="D2" s="244"/>
      <c r="E2" s="244"/>
      <c r="F2" s="244"/>
      <c r="G2" s="244"/>
      <c r="H2" s="244"/>
      <c r="I2" s="244"/>
      <c r="J2" s="244"/>
      <c r="K2" s="244"/>
    </row>
    <row r="4" spans="2:21" s="131" customFormat="1" ht="15" customHeight="1" x14ac:dyDescent="0.25">
      <c r="B4" s="99" t="s">
        <v>59</v>
      </c>
      <c r="C4" s="99" t="s">
        <v>365</v>
      </c>
      <c r="D4" s="220" t="s">
        <v>366</v>
      </c>
      <c r="E4" s="99" t="s">
        <v>10</v>
      </c>
      <c r="F4" s="99" t="s">
        <v>367</v>
      </c>
      <c r="G4" s="99" t="s">
        <v>368</v>
      </c>
      <c r="H4" s="99" t="s">
        <v>34</v>
      </c>
      <c r="I4" s="99" t="s">
        <v>369</v>
      </c>
      <c r="J4" s="99" t="s">
        <v>73</v>
      </c>
      <c r="K4" s="99" t="s">
        <v>370</v>
      </c>
      <c r="P4" s="120"/>
      <c r="Q4" s="120"/>
      <c r="R4" s="120"/>
      <c r="S4" s="120"/>
      <c r="T4" s="120"/>
      <c r="U4" s="120"/>
    </row>
    <row r="5" spans="2:21" ht="15" customHeight="1" x14ac:dyDescent="0.25">
      <c r="B5" s="89">
        <v>1</v>
      </c>
      <c r="C5" s="89" t="s">
        <v>516</v>
      </c>
      <c r="D5" s="221">
        <v>43374</v>
      </c>
      <c r="E5" s="88">
        <v>1</v>
      </c>
      <c r="F5" s="89"/>
      <c r="G5" s="226"/>
      <c r="H5" s="88">
        <v>2</v>
      </c>
      <c r="I5" s="227"/>
      <c r="J5" s="226"/>
      <c r="K5" s="227"/>
      <c r="P5" s="230"/>
      <c r="Q5" s="230"/>
      <c r="R5" s="230"/>
      <c r="S5" s="230"/>
      <c r="T5" s="230"/>
      <c r="U5" s="230"/>
    </row>
    <row r="6" spans="2:21" ht="15" customHeight="1" x14ac:dyDescent="0.25">
      <c r="B6" s="89">
        <f>B5+1</f>
        <v>2</v>
      </c>
      <c r="C6" s="89" t="s">
        <v>517</v>
      </c>
      <c r="D6" s="221">
        <v>43375</v>
      </c>
      <c r="E6" s="88">
        <v>2</v>
      </c>
      <c r="F6" s="89"/>
      <c r="G6" s="226"/>
      <c r="H6" s="88">
        <v>2</v>
      </c>
      <c r="I6" s="227"/>
      <c r="J6" s="226"/>
      <c r="K6" s="227"/>
      <c r="P6" s="230"/>
      <c r="Q6" s="230"/>
      <c r="R6" s="230"/>
      <c r="S6" s="230"/>
      <c r="T6" s="230"/>
      <c r="U6" s="230"/>
    </row>
    <row r="7" spans="2:21" ht="15" customHeight="1" x14ac:dyDescent="0.25">
      <c r="B7" s="89">
        <f t="shared" ref="B7:B13" si="0">B6+1</f>
        <v>3</v>
      </c>
      <c r="C7" s="89" t="s">
        <v>518</v>
      </c>
      <c r="D7" s="221">
        <v>43380</v>
      </c>
      <c r="E7" s="88">
        <v>4</v>
      </c>
      <c r="F7" s="89"/>
      <c r="G7" s="226"/>
      <c r="H7" s="88">
        <v>2</v>
      </c>
      <c r="I7" s="227"/>
      <c r="J7" s="226"/>
      <c r="K7" s="227"/>
      <c r="P7" s="230"/>
      <c r="Q7" s="230"/>
      <c r="R7" s="230"/>
      <c r="S7" s="230"/>
      <c r="T7" s="230"/>
      <c r="U7" s="230"/>
    </row>
    <row r="8" spans="2:21" ht="15" customHeight="1" x14ac:dyDescent="0.25">
      <c r="B8" s="89">
        <f t="shared" si="0"/>
        <v>4</v>
      </c>
      <c r="C8" s="89" t="s">
        <v>519</v>
      </c>
      <c r="D8" s="221">
        <v>43382</v>
      </c>
      <c r="E8" s="88">
        <v>5</v>
      </c>
      <c r="F8" s="89"/>
      <c r="G8" s="226"/>
      <c r="H8" s="88">
        <v>1</v>
      </c>
      <c r="I8" s="227"/>
      <c r="J8" s="226"/>
      <c r="K8" s="227"/>
      <c r="P8" s="230"/>
      <c r="Q8" s="230"/>
      <c r="R8" s="230"/>
      <c r="S8" s="230"/>
      <c r="T8" s="230"/>
      <c r="U8" s="230"/>
    </row>
    <row r="9" spans="2:21" ht="15" customHeight="1" x14ac:dyDescent="0.25">
      <c r="B9" s="89">
        <f t="shared" si="0"/>
        <v>5</v>
      </c>
      <c r="C9" s="89" t="s">
        <v>520</v>
      </c>
      <c r="D9" s="221">
        <v>43379</v>
      </c>
      <c r="E9" s="88">
        <v>2</v>
      </c>
      <c r="F9" s="89"/>
      <c r="G9" s="226"/>
      <c r="H9" s="88">
        <v>2</v>
      </c>
      <c r="I9" s="227"/>
      <c r="J9" s="226"/>
      <c r="K9" s="227"/>
      <c r="P9" s="230"/>
      <c r="Q9" s="230"/>
      <c r="R9" s="230"/>
      <c r="S9" s="230"/>
      <c r="T9" s="230"/>
      <c r="U9" s="230"/>
    </row>
    <row r="10" spans="2:21" ht="15" customHeight="1" x14ac:dyDescent="0.25">
      <c r="B10" s="89">
        <f t="shared" si="0"/>
        <v>6</v>
      </c>
      <c r="C10" s="89" t="s">
        <v>521</v>
      </c>
      <c r="D10" s="221">
        <v>43387</v>
      </c>
      <c r="E10" s="88">
        <v>3</v>
      </c>
      <c r="F10" s="89"/>
      <c r="G10" s="226"/>
      <c r="H10" s="88">
        <v>1</v>
      </c>
      <c r="I10" s="227"/>
      <c r="J10" s="226"/>
      <c r="K10" s="227"/>
      <c r="P10" s="230"/>
      <c r="Q10" s="230"/>
      <c r="R10" s="230"/>
      <c r="S10" s="230"/>
      <c r="T10" s="230"/>
      <c r="U10" s="230"/>
    </row>
    <row r="11" spans="2:21" ht="15" customHeight="1" x14ac:dyDescent="0.25">
      <c r="B11" s="89">
        <f t="shared" si="0"/>
        <v>7</v>
      </c>
      <c r="C11" s="89" t="s">
        <v>522</v>
      </c>
      <c r="D11" s="221">
        <v>43390</v>
      </c>
      <c r="E11" s="88">
        <v>1</v>
      </c>
      <c r="F11" s="89"/>
      <c r="G11" s="226"/>
      <c r="H11" s="88">
        <v>1</v>
      </c>
      <c r="I11" s="227"/>
      <c r="J11" s="226"/>
      <c r="K11" s="227"/>
      <c r="P11" s="230"/>
      <c r="Q11" s="230"/>
      <c r="R11" s="230"/>
      <c r="S11" s="230"/>
      <c r="T11" s="230"/>
      <c r="U11" s="230"/>
    </row>
    <row r="12" spans="2:21" ht="15" customHeight="1" x14ac:dyDescent="0.25">
      <c r="B12" s="89">
        <f t="shared" si="0"/>
        <v>8</v>
      </c>
      <c r="C12" s="89" t="s">
        <v>523</v>
      </c>
      <c r="D12" s="221">
        <v>43378</v>
      </c>
      <c r="E12" s="88">
        <v>2</v>
      </c>
      <c r="F12" s="89"/>
      <c r="G12" s="226"/>
      <c r="H12" s="88">
        <v>3</v>
      </c>
      <c r="I12" s="227"/>
      <c r="J12" s="226"/>
      <c r="K12" s="227"/>
      <c r="P12" s="230"/>
      <c r="Q12" s="230"/>
      <c r="R12" s="230"/>
      <c r="S12" s="230"/>
      <c r="T12" s="230"/>
      <c r="U12" s="230"/>
    </row>
    <row r="13" spans="2:21" ht="15" customHeight="1" x14ac:dyDescent="0.25">
      <c r="B13" s="89">
        <f t="shared" si="0"/>
        <v>9</v>
      </c>
      <c r="C13" s="89" t="s">
        <v>524</v>
      </c>
      <c r="D13" s="221">
        <v>43388</v>
      </c>
      <c r="E13" s="88">
        <v>3</v>
      </c>
      <c r="F13" s="89"/>
      <c r="G13" s="226"/>
      <c r="H13" s="88">
        <v>1</v>
      </c>
      <c r="I13" s="227"/>
      <c r="J13" s="226"/>
      <c r="K13" s="227"/>
      <c r="P13" s="230"/>
      <c r="Q13" s="230"/>
      <c r="R13" s="230"/>
      <c r="S13" s="230"/>
      <c r="T13" s="230"/>
      <c r="U13" s="230"/>
    </row>
    <row r="14" spans="2:21" ht="15" customHeight="1" x14ac:dyDescent="0.25">
      <c r="B14" s="89">
        <f>B13+1</f>
        <v>10</v>
      </c>
      <c r="C14" s="89" t="s">
        <v>525</v>
      </c>
      <c r="D14" s="221">
        <v>43393</v>
      </c>
      <c r="E14" s="88">
        <v>5</v>
      </c>
      <c r="F14" s="89"/>
      <c r="G14" s="226"/>
      <c r="H14" s="88">
        <v>2</v>
      </c>
      <c r="I14" s="227"/>
      <c r="J14" s="226"/>
      <c r="K14" s="227"/>
      <c r="P14" s="230"/>
      <c r="Q14" s="230"/>
      <c r="R14" s="230"/>
      <c r="S14" s="230"/>
      <c r="T14" s="230"/>
      <c r="U14" s="230"/>
    </row>
    <row r="15" spans="2:21" ht="15" customHeight="1" x14ac:dyDescent="0.25">
      <c r="P15" s="230"/>
      <c r="Q15" s="230"/>
      <c r="R15" s="230"/>
      <c r="S15" s="230"/>
      <c r="T15" s="230"/>
      <c r="U15" s="230"/>
    </row>
    <row r="16" spans="2:21" ht="15" customHeight="1" x14ac:dyDescent="0.25">
      <c r="B16" s="99" t="s">
        <v>10</v>
      </c>
      <c r="C16" s="99" t="s">
        <v>367</v>
      </c>
      <c r="D16" s="220" t="s">
        <v>12</v>
      </c>
      <c r="F16" s="128" t="s">
        <v>57</v>
      </c>
      <c r="G16" s="128"/>
      <c r="H16" s="128"/>
      <c r="I16" s="152"/>
      <c r="J16" s="130"/>
      <c r="K16" s="130"/>
      <c r="L16" s="152"/>
      <c r="M16" s="130"/>
      <c r="P16" s="230"/>
      <c r="Q16" s="230"/>
      <c r="R16" s="230"/>
      <c r="S16" s="230"/>
      <c r="T16" s="230"/>
      <c r="U16" s="230"/>
    </row>
    <row r="17" spans="2:21" ht="15" customHeight="1" x14ac:dyDescent="0.25">
      <c r="B17" s="88">
        <v>1</v>
      </c>
      <c r="C17" s="224" t="s">
        <v>371</v>
      </c>
      <c r="D17" s="225">
        <v>2500000</v>
      </c>
      <c r="F17" s="128" t="s">
        <v>372</v>
      </c>
      <c r="G17" s="128" t="s">
        <v>188</v>
      </c>
      <c r="I17" s="218"/>
      <c r="J17" s="218"/>
      <c r="K17" s="218"/>
      <c r="L17" s="218"/>
      <c r="M17" s="218"/>
      <c r="P17" s="230"/>
      <c r="Q17" s="230"/>
      <c r="R17" s="230"/>
      <c r="S17" s="230"/>
      <c r="T17" s="230"/>
      <c r="U17" s="230"/>
    </row>
    <row r="18" spans="2:21" ht="15" customHeight="1" x14ac:dyDescent="0.25">
      <c r="B18" s="88">
        <f>B17+1</f>
        <v>2</v>
      </c>
      <c r="C18" s="224" t="s">
        <v>373</v>
      </c>
      <c r="D18" s="225">
        <v>750000</v>
      </c>
      <c r="F18" s="128" t="s">
        <v>374</v>
      </c>
      <c r="G18" s="128" t="s">
        <v>188</v>
      </c>
    </row>
    <row r="19" spans="2:21" ht="15" customHeight="1" x14ac:dyDescent="0.25">
      <c r="B19" s="88">
        <f t="shared" ref="B19:B21" si="1">B18+1</f>
        <v>3</v>
      </c>
      <c r="C19" s="224" t="s">
        <v>375</v>
      </c>
      <c r="D19" s="225">
        <v>1500000</v>
      </c>
      <c r="F19" s="128" t="s">
        <v>376</v>
      </c>
      <c r="G19" s="128" t="s">
        <v>377</v>
      </c>
    </row>
    <row r="20" spans="2:21" ht="15" customHeight="1" x14ac:dyDescent="0.25">
      <c r="B20" s="88">
        <f t="shared" si="1"/>
        <v>4</v>
      </c>
      <c r="C20" s="224" t="s">
        <v>378</v>
      </c>
      <c r="D20" s="225">
        <v>500000</v>
      </c>
      <c r="F20" s="128" t="s">
        <v>379</v>
      </c>
      <c r="G20" s="128" t="s">
        <v>380</v>
      </c>
    </row>
    <row r="21" spans="2:21" ht="15" customHeight="1" x14ac:dyDescent="0.25">
      <c r="B21" s="88">
        <f t="shared" si="1"/>
        <v>5</v>
      </c>
      <c r="C21" s="224" t="s">
        <v>381</v>
      </c>
      <c r="D21" s="225">
        <v>1000000</v>
      </c>
    </row>
    <row r="23" spans="2:21" ht="15" customHeight="1" x14ac:dyDescent="0.25">
      <c r="E23" s="129"/>
      <c r="F23" s="128"/>
      <c r="G23" s="128"/>
      <c r="H23" s="129"/>
      <c r="I23" s="128"/>
      <c r="J23" s="128"/>
      <c r="K23" s="128"/>
    </row>
    <row r="24" spans="2:21" ht="15" customHeight="1" x14ac:dyDescent="0.3">
      <c r="B24" s="252" t="s">
        <v>174</v>
      </c>
      <c r="C24" s="252"/>
      <c r="D24" s="252"/>
      <c r="E24" s="252"/>
      <c r="F24" s="252"/>
      <c r="G24" s="252"/>
      <c r="H24" s="252"/>
      <c r="I24" s="252"/>
      <c r="J24" s="252"/>
      <c r="K24" s="252"/>
    </row>
    <row r="25" spans="2:21" ht="15" customHeight="1" x14ac:dyDescent="0.3">
      <c r="B25" s="244" t="s">
        <v>550</v>
      </c>
      <c r="C25" s="244"/>
      <c r="D25" s="244"/>
      <c r="E25" s="244"/>
      <c r="F25" s="244"/>
      <c r="G25" s="244"/>
      <c r="H25" s="244"/>
      <c r="I25" s="244"/>
      <c r="J25" s="244"/>
      <c r="K25" s="244"/>
    </row>
    <row r="27" spans="2:21" ht="15" customHeight="1" x14ac:dyDescent="0.25">
      <c r="B27" s="99" t="s">
        <v>59</v>
      </c>
      <c r="C27" s="99" t="s">
        <v>365</v>
      </c>
      <c r="D27" s="220" t="s">
        <v>366</v>
      </c>
      <c r="E27" s="99" t="s">
        <v>10</v>
      </c>
      <c r="F27" s="99" t="s">
        <v>367</v>
      </c>
      <c r="G27" s="99" t="s">
        <v>368</v>
      </c>
      <c r="H27" s="99" t="s">
        <v>34</v>
      </c>
      <c r="I27" s="99" t="s">
        <v>369</v>
      </c>
      <c r="J27" s="99" t="s">
        <v>73</v>
      </c>
      <c r="K27" s="99" t="s">
        <v>370</v>
      </c>
    </row>
    <row r="28" spans="2:21" ht="15" customHeight="1" x14ac:dyDescent="0.25">
      <c r="B28" s="89">
        <v>1</v>
      </c>
      <c r="C28" s="89" t="s">
        <v>516</v>
      </c>
      <c r="D28" s="221">
        <v>43374</v>
      </c>
      <c r="E28" s="88">
        <v>1</v>
      </c>
      <c r="F28" s="89" t="s">
        <v>371</v>
      </c>
      <c r="G28" s="222">
        <v>2500000</v>
      </c>
      <c r="H28" s="88">
        <v>2</v>
      </c>
      <c r="I28" s="223">
        <v>5000000</v>
      </c>
      <c r="J28" s="222">
        <v>750000</v>
      </c>
      <c r="K28" s="223">
        <v>4250000</v>
      </c>
    </row>
    <row r="29" spans="2:21" ht="15" customHeight="1" x14ac:dyDescent="0.25">
      <c r="B29" s="89">
        <f>B28+1</f>
        <v>2</v>
      </c>
      <c r="C29" s="89" t="s">
        <v>517</v>
      </c>
      <c r="D29" s="221">
        <v>43375</v>
      </c>
      <c r="E29" s="88">
        <v>2</v>
      </c>
      <c r="F29" s="89" t="s">
        <v>373</v>
      </c>
      <c r="G29" s="222">
        <v>750000</v>
      </c>
      <c r="H29" s="88">
        <v>2</v>
      </c>
      <c r="I29" s="223">
        <v>1500000</v>
      </c>
      <c r="J29" s="222">
        <v>0</v>
      </c>
      <c r="K29" s="223">
        <v>1500000</v>
      </c>
    </row>
    <row r="30" spans="2:21" ht="15" customHeight="1" x14ac:dyDescent="0.25">
      <c r="B30" s="89">
        <f t="shared" ref="B30:B36" si="2">B29+1</f>
        <v>3</v>
      </c>
      <c r="C30" s="89" t="s">
        <v>518</v>
      </c>
      <c r="D30" s="221">
        <v>43380</v>
      </c>
      <c r="E30" s="88">
        <v>4</v>
      </c>
      <c r="F30" s="89" t="s">
        <v>378</v>
      </c>
      <c r="G30" s="222">
        <v>500000</v>
      </c>
      <c r="H30" s="88">
        <v>2</v>
      </c>
      <c r="I30" s="223">
        <v>1000000</v>
      </c>
      <c r="J30" s="222">
        <v>150000</v>
      </c>
      <c r="K30" s="223">
        <v>850000</v>
      </c>
    </row>
    <row r="31" spans="2:21" ht="15" customHeight="1" x14ac:dyDescent="0.25">
      <c r="B31" s="89">
        <f t="shared" si="2"/>
        <v>4</v>
      </c>
      <c r="C31" s="89" t="s">
        <v>519</v>
      </c>
      <c r="D31" s="221">
        <v>43382</v>
      </c>
      <c r="E31" s="88">
        <v>5</v>
      </c>
      <c r="F31" s="89" t="s">
        <v>381</v>
      </c>
      <c r="G31" s="222">
        <v>1000000</v>
      </c>
      <c r="H31" s="88">
        <v>1</v>
      </c>
      <c r="I31" s="223">
        <v>1000000</v>
      </c>
      <c r="J31" s="222">
        <v>150000</v>
      </c>
      <c r="K31" s="223">
        <v>850000</v>
      </c>
    </row>
    <row r="32" spans="2:21" ht="15" customHeight="1" x14ac:dyDescent="0.25">
      <c r="B32" s="89">
        <f t="shared" si="2"/>
        <v>5</v>
      </c>
      <c r="C32" s="89" t="s">
        <v>520</v>
      </c>
      <c r="D32" s="221">
        <v>43379</v>
      </c>
      <c r="E32" s="88">
        <v>2</v>
      </c>
      <c r="F32" s="89" t="s">
        <v>373</v>
      </c>
      <c r="G32" s="222">
        <v>750000</v>
      </c>
      <c r="H32" s="88">
        <v>2</v>
      </c>
      <c r="I32" s="223">
        <v>1500000</v>
      </c>
      <c r="J32" s="222">
        <v>0</v>
      </c>
      <c r="K32" s="223">
        <v>1500000</v>
      </c>
    </row>
    <row r="33" spans="2:11" ht="15" customHeight="1" x14ac:dyDescent="0.25">
      <c r="B33" s="89">
        <f t="shared" si="2"/>
        <v>6</v>
      </c>
      <c r="C33" s="89" t="s">
        <v>521</v>
      </c>
      <c r="D33" s="221">
        <v>43387</v>
      </c>
      <c r="E33" s="88">
        <v>3</v>
      </c>
      <c r="F33" s="89" t="s">
        <v>375</v>
      </c>
      <c r="G33" s="222">
        <v>1500000</v>
      </c>
      <c r="H33" s="88">
        <v>1</v>
      </c>
      <c r="I33" s="223">
        <v>1500000</v>
      </c>
      <c r="J33" s="222">
        <v>225000</v>
      </c>
      <c r="K33" s="223">
        <v>1275000</v>
      </c>
    </row>
    <row r="34" spans="2:11" ht="15" customHeight="1" x14ac:dyDescent="0.25">
      <c r="B34" s="89">
        <f t="shared" si="2"/>
        <v>7</v>
      </c>
      <c r="C34" s="89" t="s">
        <v>522</v>
      </c>
      <c r="D34" s="221">
        <v>43390</v>
      </c>
      <c r="E34" s="88">
        <v>1</v>
      </c>
      <c r="F34" s="89" t="s">
        <v>371</v>
      </c>
      <c r="G34" s="222">
        <v>2500000</v>
      </c>
      <c r="H34" s="88">
        <v>1</v>
      </c>
      <c r="I34" s="223">
        <v>2500000</v>
      </c>
      <c r="J34" s="222">
        <v>375000</v>
      </c>
      <c r="K34" s="223">
        <v>2125000</v>
      </c>
    </row>
    <row r="35" spans="2:11" ht="15" customHeight="1" x14ac:dyDescent="0.25">
      <c r="B35" s="89">
        <f t="shared" si="2"/>
        <v>8</v>
      </c>
      <c r="C35" s="89" t="s">
        <v>523</v>
      </c>
      <c r="D35" s="221">
        <v>43378</v>
      </c>
      <c r="E35" s="88">
        <v>2</v>
      </c>
      <c r="F35" s="89" t="s">
        <v>373</v>
      </c>
      <c r="G35" s="222">
        <v>750000</v>
      </c>
      <c r="H35" s="88">
        <v>3</v>
      </c>
      <c r="I35" s="223">
        <v>2250000</v>
      </c>
      <c r="J35" s="222">
        <v>0</v>
      </c>
      <c r="K35" s="223">
        <v>2250000</v>
      </c>
    </row>
    <row r="36" spans="2:11" ht="15" customHeight="1" x14ac:dyDescent="0.25">
      <c r="B36" s="89">
        <f t="shared" si="2"/>
        <v>9</v>
      </c>
      <c r="C36" s="89" t="s">
        <v>524</v>
      </c>
      <c r="D36" s="221">
        <v>43388</v>
      </c>
      <c r="E36" s="88">
        <v>3</v>
      </c>
      <c r="F36" s="89" t="s">
        <v>375</v>
      </c>
      <c r="G36" s="222">
        <v>1500000</v>
      </c>
      <c r="H36" s="88">
        <v>1</v>
      </c>
      <c r="I36" s="223">
        <v>1500000</v>
      </c>
      <c r="J36" s="222">
        <v>225000</v>
      </c>
      <c r="K36" s="223">
        <v>1275000</v>
      </c>
    </row>
    <row r="37" spans="2:11" ht="15" customHeight="1" x14ac:dyDescent="0.25">
      <c r="B37" s="89">
        <f>B36+1</f>
        <v>10</v>
      </c>
      <c r="C37" s="89" t="s">
        <v>525</v>
      </c>
      <c r="D37" s="221">
        <v>43393</v>
      </c>
      <c r="E37" s="88">
        <v>5</v>
      </c>
      <c r="F37" s="89" t="s">
        <v>381</v>
      </c>
      <c r="G37" s="222">
        <v>1000000</v>
      </c>
      <c r="H37" s="88">
        <v>2</v>
      </c>
      <c r="I37" s="223">
        <v>2000000</v>
      </c>
      <c r="J37" s="222">
        <v>300000</v>
      </c>
      <c r="K37" s="223">
        <v>1700000</v>
      </c>
    </row>
  </sheetData>
  <mergeCells count="3">
    <mergeCell ref="B2:K2"/>
    <mergeCell ref="B24:K24"/>
    <mergeCell ref="B25:K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LAT 1</vt:lpstr>
      <vt:lpstr>LAT 2</vt:lpstr>
      <vt:lpstr>LAT 3</vt:lpstr>
      <vt:lpstr>TAMB 1</vt:lpstr>
      <vt:lpstr>TAMB 2</vt:lpstr>
      <vt:lpstr>TAMB 3</vt:lpstr>
      <vt:lpstr>TAMB 4</vt:lpstr>
      <vt:lpstr>TAMB 5</vt:lpstr>
      <vt:lpstr>TAMB 6</vt:lpstr>
      <vt:lpstr>TAMB 7</vt:lpstr>
      <vt:lpstr>TAMB 8</vt:lpstr>
    </vt:vector>
  </TitlesOfParts>
  <Company>FE-UMM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Laboratorium Komputer</dc:creator>
  <cp:lastModifiedBy>Acer</cp:lastModifiedBy>
  <dcterms:created xsi:type="dcterms:W3CDTF">2010-06-03T11:29:38Z</dcterms:created>
  <dcterms:modified xsi:type="dcterms:W3CDTF">2021-02-14T09:26:35Z</dcterms:modified>
</cp:coreProperties>
</file>