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iagrams/colors2.xml" ContentType="application/vnd.openxmlformats-officedocument.drawingml.diagramColors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iagrams/drawing2.xml" ContentType="application/vnd.ms-office.drawingml.diagramDrawing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iagrams/layout2.xml" ContentType="application/vnd.openxmlformats-officedocument.drawingml.diagramLayout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xl/diagrams/quickStyle2.xml" ContentType="application/vnd.openxmlformats-officedocument.drawingml.diagram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iagrams/data3.xml" ContentType="application/vnd.openxmlformats-officedocument.drawingml.diagramData+xml"/>
  <Override PartName="/xl/diagrams/colors3.xml" ContentType="application/vnd.openxmlformats-officedocument.drawingml.diagramColors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iagrams/drawing1.xml" ContentType="application/vnd.ms-office.drawingml.diagramDrawing+xml"/>
  <Override PartName="/xl/diagrams/drawing3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35" yWindow="-15" windowWidth="15600" windowHeight="7830" tabRatio="812" firstSheet="1" activeTab="3"/>
  </bookViews>
  <sheets>
    <sheet name="Mapping" sheetId="1" r:id="rId1"/>
    <sheet name="H_Data Collection_MARK" sheetId="4" r:id="rId2"/>
    <sheet name="A_Data Collection_MARK" sheetId="6" r:id="rId3"/>
    <sheet name="H&amp;A_Data Collection_MARK" sheetId="7" r:id="rId4"/>
    <sheet name="Health_3rdLevel" sheetId="8" r:id="rId5"/>
    <sheet name="Ag_3rdLevel" sheetId="9" r:id="rId6"/>
    <sheet name="H_Graphs_MARK" sheetId="10" r:id="rId7"/>
    <sheet name="A_Graphs_MARK" sheetId="11" r:id="rId8"/>
  </sheets>
  <calcPr calcId="125725" concurrentCalc="0"/>
</workbook>
</file>

<file path=xl/calcChain.xml><?xml version="1.0" encoding="utf-8"?>
<calcChain xmlns="http://schemas.openxmlformats.org/spreadsheetml/2006/main">
  <c r="L14" i="9"/>
  <c r="I17" i="8"/>
  <c r="X30"/>
  <c r="AL6"/>
  <c r="BW5"/>
  <c r="AL5"/>
  <c r="U5"/>
  <c r="O15" i="4"/>
  <c r="N15"/>
  <c r="M5"/>
  <c r="N5"/>
  <c r="O5"/>
  <c r="P5"/>
  <c r="Q5"/>
  <c r="R5"/>
  <c r="L5"/>
  <c r="G5" i="8"/>
  <c r="AV5"/>
  <c r="I15" i="9"/>
  <c r="I14"/>
  <c r="I13"/>
  <c r="I12"/>
  <c r="I11"/>
  <c r="I10"/>
  <c r="I9"/>
  <c r="I8"/>
  <c r="I7"/>
  <c r="I6"/>
  <c r="I5"/>
  <c r="C21" i="7"/>
  <c r="D21"/>
  <c r="E21"/>
  <c r="F21"/>
  <c r="G21"/>
  <c r="B21"/>
  <c r="C20"/>
  <c r="D20"/>
  <c r="E20"/>
  <c r="F20"/>
  <c r="G20"/>
  <c r="B20"/>
  <c r="C19"/>
  <c r="D19"/>
  <c r="E19"/>
  <c r="F19"/>
  <c r="G19"/>
  <c r="B19"/>
  <c r="C18"/>
  <c r="D18"/>
  <c r="E18"/>
  <c r="F18"/>
  <c r="G18"/>
  <c r="B18"/>
  <c r="G17"/>
  <c r="C17"/>
  <c r="D17"/>
  <c r="E17"/>
  <c r="F17"/>
  <c r="B17"/>
  <c r="C16"/>
  <c r="D16"/>
  <c r="E16"/>
  <c r="F16"/>
  <c r="G16"/>
  <c r="B16"/>
  <c r="C15"/>
  <c r="D15"/>
  <c r="E15"/>
  <c r="F15"/>
  <c r="G15"/>
  <c r="B15"/>
  <c r="C14"/>
  <c r="D14"/>
  <c r="E14"/>
  <c r="F14"/>
  <c r="G14"/>
  <c r="B14"/>
  <c r="C13"/>
  <c r="D13"/>
  <c r="E13"/>
  <c r="F13"/>
  <c r="G13"/>
  <c r="B13"/>
  <c r="C12"/>
  <c r="D12"/>
  <c r="E12"/>
  <c r="F12"/>
  <c r="G12"/>
  <c r="B12"/>
  <c r="C11"/>
  <c r="D11"/>
  <c r="E11"/>
  <c r="F11"/>
  <c r="G11"/>
  <c r="B11"/>
  <c r="C10"/>
  <c r="D10"/>
  <c r="E10"/>
  <c r="F10"/>
  <c r="G10"/>
  <c r="B10"/>
  <c r="C8"/>
  <c r="D8"/>
  <c r="E8"/>
  <c r="F8"/>
  <c r="G8"/>
  <c r="C9"/>
  <c r="D9"/>
  <c r="E9"/>
  <c r="F9"/>
  <c r="G9"/>
  <c r="B9"/>
  <c r="B8"/>
  <c r="C7"/>
  <c r="D7"/>
  <c r="E7"/>
  <c r="F7"/>
  <c r="G7"/>
  <c r="B7"/>
  <c r="C6"/>
  <c r="D6"/>
  <c r="E6"/>
  <c r="F6"/>
  <c r="G6"/>
  <c r="B6"/>
  <c r="C5"/>
  <c r="D5"/>
  <c r="E5"/>
  <c r="F5"/>
  <c r="G5"/>
  <c r="B5"/>
  <c r="C4"/>
  <c r="D4"/>
  <c r="E4"/>
  <c r="F4"/>
  <c r="G4"/>
  <c r="B4"/>
  <c r="M15" i="6"/>
  <c r="O15"/>
  <c r="Q15"/>
  <c r="P14"/>
  <c r="N13"/>
  <c r="Q11"/>
  <c r="M11"/>
  <c r="N11"/>
  <c r="P11"/>
  <c r="P10"/>
  <c r="M9"/>
  <c r="O9"/>
  <c r="P9"/>
  <c r="Q9"/>
  <c r="N8"/>
  <c r="M7"/>
  <c r="Q7"/>
  <c r="L14"/>
  <c r="L10"/>
  <c r="L9"/>
  <c r="I10"/>
  <c r="O10"/>
  <c r="I11"/>
  <c r="O11"/>
  <c r="I12"/>
  <c r="M12"/>
  <c r="I13"/>
  <c r="M13"/>
  <c r="I14"/>
  <c r="O14"/>
  <c r="I15"/>
  <c r="P15"/>
  <c r="I6"/>
  <c r="O6"/>
  <c r="I7"/>
  <c r="P7"/>
  <c r="I8"/>
  <c r="M8"/>
  <c r="I9"/>
  <c r="N9"/>
  <c r="R9"/>
  <c r="I5"/>
  <c r="N5"/>
  <c r="H17" i="7"/>
  <c r="K17"/>
  <c r="H8"/>
  <c r="K8"/>
  <c r="H12"/>
  <c r="P12"/>
  <c r="H5"/>
  <c r="O5"/>
  <c r="H19"/>
  <c r="M19"/>
  <c r="M12"/>
  <c r="O12"/>
  <c r="H6"/>
  <c r="M6"/>
  <c r="H11"/>
  <c r="N11"/>
  <c r="H7"/>
  <c r="O7"/>
  <c r="H13"/>
  <c r="K13"/>
  <c r="H21"/>
  <c r="K21"/>
  <c r="H9"/>
  <c r="M9"/>
  <c r="H18"/>
  <c r="K18"/>
  <c r="H20"/>
  <c r="O20"/>
  <c r="H4"/>
  <c r="N4"/>
  <c r="H10"/>
  <c r="K10"/>
  <c r="H14"/>
  <c r="O14"/>
  <c r="H16"/>
  <c r="O16"/>
  <c r="H15"/>
  <c r="K15"/>
  <c r="O5" i="6"/>
  <c r="N12"/>
  <c r="P5"/>
  <c r="Q6"/>
  <c r="M6"/>
  <c r="N7"/>
  <c r="O8"/>
  <c r="Q10"/>
  <c r="M10"/>
  <c r="R10"/>
  <c r="O12"/>
  <c r="O13"/>
  <c r="Q14"/>
  <c r="M14"/>
  <c r="R14"/>
  <c r="N15"/>
  <c r="L6"/>
  <c r="P6"/>
  <c r="L5"/>
  <c r="L13"/>
  <c r="L8"/>
  <c r="L12"/>
  <c r="Q5"/>
  <c r="M5"/>
  <c r="N6"/>
  <c r="O7"/>
  <c r="P8"/>
  <c r="N10"/>
  <c r="P12"/>
  <c r="P13"/>
  <c r="Q13"/>
  <c r="N14"/>
  <c r="L7"/>
  <c r="L11"/>
  <c r="R11"/>
  <c r="L15"/>
  <c r="R15"/>
  <c r="Q8"/>
  <c r="Q12"/>
  <c r="O8" i="7"/>
  <c r="P8"/>
  <c r="L5"/>
  <c r="N12"/>
  <c r="L12"/>
  <c r="L8"/>
  <c r="K6"/>
  <c r="K12"/>
  <c r="L13"/>
  <c r="M7"/>
  <c r="M8"/>
  <c r="N8"/>
  <c r="P5"/>
  <c r="O17"/>
  <c r="M5"/>
  <c r="P13"/>
  <c r="N5"/>
  <c r="L17"/>
  <c r="P17"/>
  <c r="L14"/>
  <c r="K14"/>
  <c r="P20"/>
  <c r="K20"/>
  <c r="N17"/>
  <c r="P11"/>
  <c r="K5"/>
  <c r="M17"/>
  <c r="P14"/>
  <c r="N6"/>
  <c r="O13"/>
  <c r="L19"/>
  <c r="O9"/>
  <c r="O19"/>
  <c r="N19"/>
  <c r="L16"/>
  <c r="M11"/>
  <c r="N20"/>
  <c r="M16"/>
  <c r="L4"/>
  <c r="K19"/>
  <c r="L18"/>
  <c r="P19"/>
  <c r="P18"/>
  <c r="N7"/>
  <c r="K4"/>
  <c r="M4"/>
  <c r="P15"/>
  <c r="M15"/>
  <c r="L15"/>
  <c r="L10"/>
  <c r="P10"/>
  <c r="O10"/>
  <c r="N18"/>
  <c r="M18"/>
  <c r="N14"/>
  <c r="M14"/>
  <c r="L6"/>
  <c r="P6"/>
  <c r="O6"/>
  <c r="N21"/>
  <c r="M21"/>
  <c r="O21"/>
  <c r="P9"/>
  <c r="O4"/>
  <c r="L11"/>
  <c r="N16"/>
  <c r="L21"/>
  <c r="N15"/>
  <c r="L9"/>
  <c r="O18"/>
  <c r="P7"/>
  <c r="M10"/>
  <c r="O15"/>
  <c r="L20"/>
  <c r="P16"/>
  <c r="N13"/>
  <c r="K11"/>
  <c r="K7"/>
  <c r="M13"/>
  <c r="N10"/>
  <c r="L7"/>
  <c r="P21"/>
  <c r="O11"/>
  <c r="M20"/>
  <c r="K16"/>
  <c r="P4"/>
  <c r="N9"/>
  <c r="K9"/>
  <c r="R5" i="6"/>
  <c r="R13"/>
  <c r="R7"/>
  <c r="R8"/>
  <c r="R6"/>
  <c r="R12"/>
  <c r="Q5" i="7"/>
  <c r="Q12"/>
  <c r="Q8"/>
  <c r="Q14"/>
  <c r="Q17"/>
  <c r="Q10"/>
  <c r="Q20"/>
  <c r="Q21"/>
  <c r="Q6"/>
  <c r="Q15"/>
  <c r="Q13"/>
  <c r="Q18"/>
  <c r="Q19"/>
  <c r="Q4"/>
  <c r="Q9"/>
  <c r="Q16"/>
  <c r="Q11"/>
  <c r="Q7"/>
</calcChain>
</file>

<file path=xl/sharedStrings.xml><?xml version="1.0" encoding="utf-8"?>
<sst xmlns="http://schemas.openxmlformats.org/spreadsheetml/2006/main" count="361" uniqueCount="129">
  <si>
    <t>Malaria</t>
  </si>
  <si>
    <t>Maternity</t>
  </si>
  <si>
    <t>HIV</t>
  </si>
  <si>
    <t>Health Priority Indicators Collection</t>
  </si>
  <si>
    <t>Organization</t>
  </si>
  <si>
    <t>In-house</t>
  </si>
  <si>
    <t>In Cooperation with another Organization</t>
  </si>
  <si>
    <t>Survey/
Census</t>
  </si>
  <si>
    <t>Country Report</t>
  </si>
  <si>
    <t>Other Organization</t>
  </si>
  <si>
    <t>Not Specified</t>
  </si>
  <si>
    <t>Total</t>
  </si>
  <si>
    <t>AfDB</t>
  </si>
  <si>
    <t>DANIDA</t>
  </si>
  <si>
    <t>DFATD</t>
  </si>
  <si>
    <t>DFID</t>
  </si>
  <si>
    <t>DHS</t>
  </si>
  <si>
    <t>DHS/HIV</t>
  </si>
  <si>
    <t>FAO</t>
  </si>
  <si>
    <t>Global Fund</t>
  </si>
  <si>
    <t>MCC</t>
  </si>
  <si>
    <t>PEPFAR</t>
  </si>
  <si>
    <t>UN</t>
  </si>
  <si>
    <t>UNDP</t>
  </si>
  <si>
    <t>UNICEF</t>
  </si>
  <si>
    <t>USAID</t>
  </si>
  <si>
    <t>WB</t>
  </si>
  <si>
    <t>WFP</t>
  </si>
  <si>
    <t>WHO</t>
  </si>
  <si>
    <t>Data Collection (#)</t>
  </si>
  <si>
    <t>Data Collection (%)</t>
  </si>
  <si>
    <t>Health</t>
  </si>
  <si>
    <t>Agriculture</t>
  </si>
  <si>
    <t>Agriculture Priority Indicators Collection</t>
  </si>
  <si>
    <t>IFAD</t>
  </si>
  <si>
    <t>Priority Indicators Collection</t>
  </si>
  <si>
    <t>H&amp;A</t>
  </si>
  <si>
    <t>AFDB</t>
  </si>
  <si>
    <t>UNAIDS</t>
  </si>
  <si>
    <t>WHO/UNICEF</t>
  </si>
  <si>
    <t>UNAIDS/WHO</t>
  </si>
  <si>
    <t>UNPD/ADB</t>
  </si>
  <si>
    <t>WHO/UNICEF/WB</t>
  </si>
  <si>
    <t>AFDB:3rd Level</t>
  </si>
  <si>
    <t>UN: 3rd level</t>
  </si>
  <si>
    <t>UNPD/UNFPA</t>
  </si>
  <si>
    <t>WHO/UNAIDS</t>
  </si>
  <si>
    <t>WHO/UNICEF/
UNFPA/WB</t>
  </si>
  <si>
    <t>WHO/UNAIDS/
UNICEF</t>
  </si>
  <si>
    <t>DFATD: 3rd level</t>
  </si>
  <si>
    <t>DANIDA: 3rd level</t>
  </si>
  <si>
    <t>DFID: 3rd level</t>
  </si>
  <si>
    <t>DHS: 3rd level</t>
  </si>
  <si>
    <t>DHS/HIV: 3rd level</t>
  </si>
  <si>
    <t>DHS/UNAIDS</t>
  </si>
  <si>
    <t>FAO: 3rd level</t>
  </si>
  <si>
    <t>In Cooperation</t>
  </si>
  <si>
    <t>Global Fund:3rd level</t>
  </si>
  <si>
    <t>MCC: 3rd level</t>
  </si>
  <si>
    <t>Columbia University</t>
  </si>
  <si>
    <t>FAO2</t>
  </si>
  <si>
    <t>WHO4</t>
  </si>
  <si>
    <t>PEPFAR: 3rd level</t>
  </si>
  <si>
    <t>UNDP: 3rd level</t>
  </si>
  <si>
    <t>UNDP/UNDESA</t>
  </si>
  <si>
    <t>UNPD2</t>
  </si>
  <si>
    <t>UNDESA</t>
  </si>
  <si>
    <t>UNESCO</t>
  </si>
  <si>
    <t>Gallup</t>
  </si>
  <si>
    <t>USAID: 3rd level</t>
  </si>
  <si>
    <t>WB: 3rd level</t>
  </si>
  <si>
    <t>WFP: 3rd level</t>
  </si>
  <si>
    <t>WHO: 3rd level</t>
  </si>
  <si>
    <t>PMTCT</t>
  </si>
  <si>
    <t>UNICEF: 3rd  level</t>
  </si>
  <si>
    <t>DHS  or other National Surveys
(WHO/UNICEF)</t>
  </si>
  <si>
    <t>UNAIDS/WHO/UNICEF</t>
  </si>
  <si>
    <t>WHO/UNICEF/UNFPA/WB</t>
  </si>
  <si>
    <t>WHO/UNICEF2</t>
  </si>
  <si>
    <t>WHO/UNICEF/UNFPA/WB2</t>
  </si>
  <si>
    <t>Community Informants</t>
  </si>
  <si>
    <t>Health agents</t>
  </si>
  <si>
    <t>Health Survey</t>
  </si>
  <si>
    <t>Health survey/ Key Informants</t>
  </si>
  <si>
    <t>SQUEC</t>
  </si>
  <si>
    <t>EFSA/PDM/FSOM</t>
  </si>
  <si>
    <t>FCS</t>
  </si>
  <si>
    <t>Food aid providers</t>
  </si>
  <si>
    <t>HDDS/FANTA</t>
  </si>
  <si>
    <t>SPR</t>
  </si>
  <si>
    <t>UN2</t>
  </si>
  <si>
    <t>WHO2</t>
  </si>
  <si>
    <t>WHO/UN</t>
  </si>
  <si>
    <t>WHO/WB</t>
  </si>
  <si>
    <t>UN3</t>
  </si>
  <si>
    <t>UNAIDS2</t>
  </si>
  <si>
    <t>WHO/UN2</t>
  </si>
  <si>
    <t>WHO/UN/OECD</t>
  </si>
  <si>
    <t>WHO/UNICEF/UN/WB</t>
  </si>
  <si>
    <t>WHO/UNICEF3</t>
  </si>
  <si>
    <t>FAO/UN</t>
  </si>
  <si>
    <t>Compiled by UNPD</t>
  </si>
  <si>
    <t>UNICEF/WB/WHO</t>
  </si>
  <si>
    <t>WB/WHO</t>
  </si>
  <si>
    <t>UNICEF/WHO/WB/UNDESA</t>
  </si>
  <si>
    <t>International Diabetes Federation</t>
  </si>
  <si>
    <t>WHO/Stevens Ga, Finucane MM</t>
  </si>
  <si>
    <t>OECD</t>
  </si>
  <si>
    <t>AfDB: 3rd level</t>
  </si>
  <si>
    <t>IFAD: 3rd level</t>
  </si>
  <si>
    <t>UN/WB/IMF</t>
  </si>
  <si>
    <t>Departmen for Environment, Food and Rural Affairs</t>
  </si>
  <si>
    <t>ILO</t>
  </si>
  <si>
    <t>WB/FAO</t>
  </si>
  <si>
    <t>WB/OECD</t>
  </si>
  <si>
    <t>WB/UNICEF</t>
  </si>
  <si>
    <t>Based on UN</t>
  </si>
  <si>
    <t>Key Informants/Household surveys</t>
  </si>
  <si>
    <t>FPTS</t>
  </si>
  <si>
    <t>Based on ILO/WB</t>
  </si>
  <si>
    <t>Based on IPCC</t>
  </si>
  <si>
    <t>Based on Trade and Official data</t>
  </si>
  <si>
    <t>FAO/WB/UNDP</t>
  </si>
  <si>
    <t>Agricultural Census</t>
  </si>
  <si>
    <t>Household Surveys</t>
  </si>
  <si>
    <t>Compiled by FAO</t>
  </si>
  <si>
    <t>EMEP</t>
  </si>
  <si>
    <t>International Energy Agency</t>
  </si>
  <si>
    <t>ISRIC/UNEP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</si>
</sst>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165" fontId="0" fillId="0" borderId="1" xfId="2" applyNumberFormat="1" applyFont="1" applyBorder="1" applyAlignment="1">
      <alignment vertical="center"/>
    </xf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3" xfId="0" applyBorder="1"/>
    <xf numFmtId="164" fontId="0" fillId="0" borderId="1" xfId="1" applyNumberFormat="1" applyFont="1" applyFill="1" applyBorder="1"/>
    <xf numFmtId="43" fontId="0" fillId="0" borderId="1" xfId="2" applyFont="1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center" wrapText="1"/>
    </xf>
    <xf numFmtId="0" fontId="0" fillId="4" borderId="0" xfId="0" applyFill="1"/>
    <xf numFmtId="0" fontId="0" fillId="4" borderId="4" xfId="0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vertical="center"/>
    </xf>
    <xf numFmtId="165" fontId="0" fillId="4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Porcentual" xfId="1" builtinId="5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AfDB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Health_3rdLevel!$K$5</c:f>
              <c:strCache>
                <c:ptCount val="1"/>
                <c:pt idx="0">
                  <c:v>AFDB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Health_3rdLevel!$L$5:$BW$5</c:f>
              <c:numCache>
                <c:formatCode>General</c:formatCode>
                <c:ptCount val="64"/>
                <c:pt idx="9" formatCode="_(* #,##0_);_(* \(#,##0\);_(* &quot;-&quot;??_);_(@_)">
                  <c:v>3</c:v>
                </c:pt>
                <c:pt idx="26" formatCode="_(* #,##0_);_(* \(#,##0\);_(* &quot;-&quot;??_);_(@_)">
                  <c:v>4</c:v>
                </c:pt>
                <c:pt idx="36" formatCode="_(* #,##0_);_(* \(#,##0\);_(* &quot;-&quot;??_);_(@_)">
                  <c:v>37</c:v>
                </c:pt>
                <c:pt idx="63" formatCode="_(* #,##0_);_(* \(#,##0\);_(* &quot;-&quot;??_);_(@_)">
                  <c:v>4</c:v>
                </c:pt>
              </c:numCache>
            </c:numRef>
          </c:val>
        </c:ser>
        <c:ser>
          <c:idx val="1"/>
          <c:order val="1"/>
          <c:tx>
            <c:strRef>
              <c:f>Health_3rdLevel!$K$6</c:f>
              <c:strCache>
                <c:ptCount val="1"/>
                <c:pt idx="0">
                  <c:v>AFDB:3rd Level</c:v>
                </c:pt>
              </c:strCache>
            </c:strRef>
          </c:tx>
          <c:dPt>
            <c:idx val="7"/>
            <c:spPr>
              <a:noFill/>
              <a:ln>
                <a:noFill/>
              </a:ln>
            </c:spPr>
          </c:dPt>
          <c:dPt>
            <c:idx val="22"/>
            <c:spPr>
              <a:noFill/>
              <a:ln>
                <a:noFill/>
              </a:ln>
            </c:spPr>
          </c:dPt>
          <c:dPt>
            <c:idx val="26"/>
            <c:spPr>
              <a:noFill/>
              <a:ln>
                <a:noFill/>
              </a:ln>
            </c:spPr>
          </c:dPt>
          <c:dPt>
            <c:idx val="63"/>
            <c:spPr>
              <a:noFill/>
              <a:ln>
                <a:noFill/>
              </a:ln>
            </c:spPr>
          </c:dPt>
          <c:dLbls>
            <c:dLbl>
              <c:idx val="7"/>
              <c:delete val="1"/>
            </c:dLbl>
            <c:dLbl>
              <c:idx val="22"/>
              <c:delete val="1"/>
            </c:dLbl>
            <c:dLbl>
              <c:idx val="26"/>
              <c:delete val="1"/>
            </c:dLbl>
            <c:dLbl>
              <c:idx val="63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Health_3rdLevel!$L$6:$BW$6</c:f>
              <c:numCache>
                <c:formatCode>General</c:formatCode>
                <c:ptCount val="64"/>
                <c:pt idx="12" formatCode="_(* #,##0_);_(* \(#,##0\);_(* &quot;-&quot;??_);_(@_)">
                  <c:v>3</c:v>
                </c:pt>
                <c:pt idx="26" formatCode="_(* #,##0_);_(* \(#,##0\);_(* &quot;-&quot;??_);_(@_)">
                  <c:v>4</c:v>
                </c:pt>
                <c:pt idx="37" formatCode="_(* #,##0_);_(* \(#,##0\);_(* &quot;-&quot;??_);_(@_)">
                  <c:v>4</c:v>
                </c:pt>
                <c:pt idx="42" formatCode="_(* #,##0_);_(* \(#,##0\);_(* &quot;-&quot;??_);_(@_)">
                  <c:v>9</c:v>
                </c:pt>
                <c:pt idx="43" formatCode="_(* #,##0_);_(* \(#,##0\);_(* &quot;-&quot;??_);_(@_)">
                  <c:v>3</c:v>
                </c:pt>
                <c:pt idx="44" formatCode="_(* #,##0_);_(* \(#,##0\);_(* &quot;-&quot;??_);_(@_)">
                  <c:v>2</c:v>
                </c:pt>
                <c:pt idx="45" formatCode="_(* #,##0_);_(* \(#,##0\);_(* &quot;-&quot;??_);_(@_)">
                  <c:v>5</c:v>
                </c:pt>
                <c:pt idx="49" formatCode="_(* #,##0_);_(* \(#,##0\);_(* &quot;-&quot;??_);_(@_)">
                  <c:v>1</c:v>
                </c:pt>
                <c:pt idx="51" formatCode="_(* #,##0_);_(* \(#,##0\);_(* &quot;-&quot;??_);_(@_)">
                  <c:v>6</c:v>
                </c:pt>
                <c:pt idx="52" formatCode="_(* #,##0_);_(* \(#,##0\);_(* &quot;-&quot;??_);_(@_)">
                  <c:v>6</c:v>
                </c:pt>
                <c:pt idx="53" formatCode="_(* #,##0_);_(* \(#,##0\);_(* &quot;-&quot;??_);_(@_)">
                  <c:v>1</c:v>
                </c:pt>
                <c:pt idx="63" formatCode="_(* #,##0_);_(* \(#,##0\);_(* &quot;-&quot;??_);_(@_)">
                  <c:v>4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Health_3rdLevel!$K$25</c:f>
              <c:strCache>
                <c:ptCount val="1"/>
                <c:pt idx="0">
                  <c:v>UN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Health_3rdLevel!$U$4:$BW$4</c:f>
              <c:strCache>
                <c:ptCount val="55"/>
                <c:pt idx="0">
                  <c:v>Survey/
Census</c:v>
                </c:pt>
                <c:pt idx="1">
                  <c:v>Agricultural Census</c:v>
                </c:pt>
                <c:pt idx="2">
                  <c:v>Community Informants</c:v>
                </c:pt>
                <c:pt idx="3">
                  <c:v>DHS  or other National Surveys
(WHO/UNICEF)</c:v>
                </c:pt>
                <c:pt idx="4">
                  <c:v>DHS/UNAIDS</c:v>
                </c:pt>
                <c:pt idx="5">
                  <c:v>Health agents</c:v>
                </c:pt>
                <c:pt idx="6">
                  <c:v>Health Survey</c:v>
                </c:pt>
                <c:pt idx="7">
                  <c:v>Health survey/ Key Informants</c:v>
                </c:pt>
                <c:pt idx="8">
                  <c:v>SQUEC</c:v>
                </c:pt>
                <c:pt idx="9">
                  <c:v>UN</c:v>
                </c:pt>
                <c:pt idx="10">
                  <c:v>Compiled by UNPD</c:v>
                </c:pt>
                <c:pt idx="11">
                  <c:v>UNPD/UNFPA</c:v>
                </c:pt>
                <c:pt idx="12">
                  <c:v>WHO</c:v>
                </c:pt>
                <c:pt idx="13">
                  <c:v>WHO/UN</c:v>
                </c:pt>
                <c:pt idx="14">
                  <c:v>WHO/WB</c:v>
                </c:pt>
                <c:pt idx="15">
                  <c:v>WHO/UNAIDS</c:v>
                </c:pt>
                <c:pt idx="16">
                  <c:v>WHO/UNICEF/
UNFPA/WB</c:v>
                </c:pt>
                <c:pt idx="17">
                  <c:v>Country Report</c:v>
                </c:pt>
                <c:pt idx="18">
                  <c:v>FAO</c:v>
                </c:pt>
                <c:pt idx="19">
                  <c:v>WHO2</c:v>
                </c:pt>
                <c:pt idx="20">
                  <c:v>UN3</c:v>
                </c:pt>
                <c:pt idx="21">
                  <c:v>UNAIDS</c:v>
                </c:pt>
                <c:pt idx="22">
                  <c:v>WHO/UN2</c:v>
                </c:pt>
                <c:pt idx="23">
                  <c:v>WHO/UN/OECD</c:v>
                </c:pt>
                <c:pt idx="24">
                  <c:v>WHO/UNICEF/UN/WB</c:v>
                </c:pt>
                <c:pt idx="25">
                  <c:v>WHO/UNICEF3</c:v>
                </c:pt>
                <c:pt idx="26">
                  <c:v>WHO/UNAIDS/
UNICEF</c:v>
                </c:pt>
                <c:pt idx="27">
                  <c:v>Other Organization</c:v>
                </c:pt>
                <c:pt idx="28">
                  <c:v>FAO2</c:v>
                </c:pt>
                <c:pt idx="29">
                  <c:v>FAO/UN</c:v>
                </c:pt>
                <c:pt idx="30">
                  <c:v>International Diabetes Federation</c:v>
                </c:pt>
                <c:pt idx="31">
                  <c:v>PMTCT</c:v>
                </c:pt>
                <c:pt idx="32">
                  <c:v>UN2</c:v>
                </c:pt>
                <c:pt idx="33">
                  <c:v>UNPD2</c:v>
                </c:pt>
                <c:pt idx="34">
                  <c:v>UNAIDS2</c:v>
                </c:pt>
                <c:pt idx="35">
                  <c:v>UNAIDS/WHO</c:v>
                </c:pt>
                <c:pt idx="36">
                  <c:v>UNDP</c:v>
                </c:pt>
                <c:pt idx="37">
                  <c:v>UNDESA</c:v>
                </c:pt>
                <c:pt idx="38">
                  <c:v>UNESCO</c:v>
                </c:pt>
                <c:pt idx="39">
                  <c:v>UNICEF</c:v>
                </c:pt>
                <c:pt idx="40">
                  <c:v>UNPD/ADB</c:v>
                </c:pt>
                <c:pt idx="41">
                  <c:v>WB</c:v>
                </c:pt>
                <c:pt idx="42">
                  <c:v>WHO4</c:v>
                </c:pt>
                <c:pt idx="43">
                  <c:v>WHO/UNICEF2</c:v>
                </c:pt>
                <c:pt idx="44">
                  <c:v>WHO/UNICEF/WB</c:v>
                </c:pt>
                <c:pt idx="45">
                  <c:v>WHO/UNICEF/UNFPA/WB2</c:v>
                </c:pt>
                <c:pt idx="46">
                  <c:v>WHO/Stevens Ga, Finucane MM</c:v>
                </c:pt>
                <c:pt idx="47">
                  <c:v>Columbia University</c:v>
                </c:pt>
                <c:pt idx="48">
                  <c:v>Gallup</c:v>
                </c:pt>
                <c:pt idx="49">
                  <c:v>EFSA/PDM/FSOM</c:v>
                </c:pt>
                <c:pt idx="50">
                  <c:v>FCS</c:v>
                </c:pt>
                <c:pt idx="51">
                  <c:v>Food aid providers</c:v>
                </c:pt>
                <c:pt idx="52">
                  <c:v>HDDS/FANTA</c:v>
                </c:pt>
                <c:pt idx="53">
                  <c:v>SPR</c:v>
                </c:pt>
                <c:pt idx="54">
                  <c:v>Not Specified</c:v>
                </c:pt>
              </c:strCache>
            </c:strRef>
          </c:cat>
          <c:val>
            <c:numRef>
              <c:f>Health_3rdLevel!$U$25:$BW$25</c:f>
              <c:numCache>
                <c:formatCode>_(* #,##0_);_(* \(#,##0\);_(* "-"??_);_(@_)</c:formatCode>
                <c:ptCount val="55"/>
                <c:pt idx="0">
                  <c:v>17</c:v>
                </c:pt>
                <c:pt idx="17">
                  <c:v>5</c:v>
                </c:pt>
              </c:numCache>
            </c:numRef>
          </c:val>
        </c:ser>
        <c:ser>
          <c:idx val="1"/>
          <c:order val="1"/>
          <c:tx>
            <c:strRef>
              <c:f>Health_3rdLevel!$K$26</c:f>
              <c:strCache>
                <c:ptCount val="1"/>
                <c:pt idx="0">
                  <c:v>UN: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Health_3rdLevel!$U$4:$BW$4</c:f>
              <c:strCache>
                <c:ptCount val="55"/>
                <c:pt idx="0">
                  <c:v>Survey/
Census</c:v>
                </c:pt>
                <c:pt idx="1">
                  <c:v>Agricultural Census</c:v>
                </c:pt>
                <c:pt idx="2">
                  <c:v>Community Informants</c:v>
                </c:pt>
                <c:pt idx="3">
                  <c:v>DHS  or other National Surveys
(WHO/UNICEF)</c:v>
                </c:pt>
                <c:pt idx="4">
                  <c:v>DHS/UNAIDS</c:v>
                </c:pt>
                <c:pt idx="5">
                  <c:v>Health agents</c:v>
                </c:pt>
                <c:pt idx="6">
                  <c:v>Health Survey</c:v>
                </c:pt>
                <c:pt idx="7">
                  <c:v>Health survey/ Key Informants</c:v>
                </c:pt>
                <c:pt idx="8">
                  <c:v>SQUEC</c:v>
                </c:pt>
                <c:pt idx="9">
                  <c:v>UN</c:v>
                </c:pt>
                <c:pt idx="10">
                  <c:v>Compiled by UNPD</c:v>
                </c:pt>
                <c:pt idx="11">
                  <c:v>UNPD/UNFPA</c:v>
                </c:pt>
                <c:pt idx="12">
                  <c:v>WHO</c:v>
                </c:pt>
                <c:pt idx="13">
                  <c:v>WHO/UN</c:v>
                </c:pt>
                <c:pt idx="14">
                  <c:v>WHO/WB</c:v>
                </c:pt>
                <c:pt idx="15">
                  <c:v>WHO/UNAIDS</c:v>
                </c:pt>
                <c:pt idx="16">
                  <c:v>WHO/UNICEF/
UNFPA/WB</c:v>
                </c:pt>
                <c:pt idx="17">
                  <c:v>Country Report</c:v>
                </c:pt>
                <c:pt idx="18">
                  <c:v>FAO</c:v>
                </c:pt>
                <c:pt idx="19">
                  <c:v>WHO2</c:v>
                </c:pt>
                <c:pt idx="20">
                  <c:v>UN3</c:v>
                </c:pt>
                <c:pt idx="21">
                  <c:v>UNAIDS</c:v>
                </c:pt>
                <c:pt idx="22">
                  <c:v>WHO/UN2</c:v>
                </c:pt>
                <c:pt idx="23">
                  <c:v>WHO/UN/OECD</c:v>
                </c:pt>
                <c:pt idx="24">
                  <c:v>WHO/UNICEF/UN/WB</c:v>
                </c:pt>
                <c:pt idx="25">
                  <c:v>WHO/UNICEF3</c:v>
                </c:pt>
                <c:pt idx="26">
                  <c:v>WHO/UNAIDS/
UNICEF</c:v>
                </c:pt>
                <c:pt idx="27">
                  <c:v>Other Organization</c:v>
                </c:pt>
                <c:pt idx="28">
                  <c:v>FAO2</c:v>
                </c:pt>
                <c:pt idx="29">
                  <c:v>FAO/UN</c:v>
                </c:pt>
                <c:pt idx="30">
                  <c:v>International Diabetes Federation</c:v>
                </c:pt>
                <c:pt idx="31">
                  <c:v>PMTCT</c:v>
                </c:pt>
                <c:pt idx="32">
                  <c:v>UN2</c:v>
                </c:pt>
                <c:pt idx="33">
                  <c:v>UNPD2</c:v>
                </c:pt>
                <c:pt idx="34">
                  <c:v>UNAIDS2</c:v>
                </c:pt>
                <c:pt idx="35">
                  <c:v>UNAIDS/WHO</c:v>
                </c:pt>
                <c:pt idx="36">
                  <c:v>UNDP</c:v>
                </c:pt>
                <c:pt idx="37">
                  <c:v>UNDESA</c:v>
                </c:pt>
                <c:pt idx="38">
                  <c:v>UNESCO</c:v>
                </c:pt>
                <c:pt idx="39">
                  <c:v>UNICEF</c:v>
                </c:pt>
                <c:pt idx="40">
                  <c:v>UNPD/ADB</c:v>
                </c:pt>
                <c:pt idx="41">
                  <c:v>WB</c:v>
                </c:pt>
                <c:pt idx="42">
                  <c:v>WHO4</c:v>
                </c:pt>
                <c:pt idx="43">
                  <c:v>WHO/UNICEF2</c:v>
                </c:pt>
                <c:pt idx="44">
                  <c:v>WHO/UNICEF/WB</c:v>
                </c:pt>
                <c:pt idx="45">
                  <c:v>WHO/UNICEF/UNFPA/WB2</c:v>
                </c:pt>
                <c:pt idx="46">
                  <c:v>WHO/Stevens Ga, Finucane MM</c:v>
                </c:pt>
                <c:pt idx="47">
                  <c:v>Columbia University</c:v>
                </c:pt>
                <c:pt idx="48">
                  <c:v>Gallup</c:v>
                </c:pt>
                <c:pt idx="49">
                  <c:v>EFSA/PDM/FSOM</c:v>
                </c:pt>
                <c:pt idx="50">
                  <c:v>FCS</c:v>
                </c:pt>
                <c:pt idx="51">
                  <c:v>Food aid providers</c:v>
                </c:pt>
                <c:pt idx="52">
                  <c:v>HDDS/FANTA</c:v>
                </c:pt>
                <c:pt idx="53">
                  <c:v>SPR</c:v>
                </c:pt>
                <c:pt idx="54">
                  <c:v>Not Specified</c:v>
                </c:pt>
              </c:strCache>
            </c:strRef>
          </c:cat>
          <c:val>
            <c:numRef>
              <c:f>Health_3rdLevel!$U$26:$BW$26</c:f>
              <c:numCache>
                <c:formatCode>_(* #,##0_);_(* \(#,##0\);_(* "-"??_);_(@_)</c:formatCode>
                <c:ptCount val="55"/>
                <c:pt idx="3">
                  <c:v>12</c:v>
                </c:pt>
                <c:pt idx="10">
                  <c:v>2</c:v>
                </c:pt>
                <c:pt idx="11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  <c:pt idx="26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PEPFAR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Health_3rdLevel!$K$23</c:f>
              <c:strCache>
                <c:ptCount val="1"/>
                <c:pt idx="0">
                  <c:v>PEPFAR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Health_3rdLevel!$L$23:$BW$23</c:f>
              <c:numCache>
                <c:formatCode>General</c:formatCode>
                <c:ptCount val="64"/>
                <c:pt idx="0">
                  <c:v>6</c:v>
                </c:pt>
                <c:pt idx="26">
                  <c:v>1</c:v>
                </c:pt>
                <c:pt idx="36">
                  <c:v>34</c:v>
                </c:pt>
                <c:pt idx="63">
                  <c:v>2</c:v>
                </c:pt>
              </c:numCache>
            </c:numRef>
          </c:val>
        </c:ser>
        <c:ser>
          <c:idx val="1"/>
          <c:order val="1"/>
          <c:tx>
            <c:strRef>
              <c:f>Health_3rdLevel!$K$24</c:f>
              <c:strCache>
                <c:ptCount val="1"/>
                <c:pt idx="0">
                  <c:v>PEPFAR: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Pt>
            <c:idx val="63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dLbl>
              <c:idx val="63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Health_3rdLevel!$L$24:$BW$24</c:f>
              <c:numCache>
                <c:formatCode>General</c:formatCode>
                <c:ptCount val="64"/>
                <c:pt idx="0">
                  <c:v>6</c:v>
                </c:pt>
                <c:pt idx="28">
                  <c:v>1</c:v>
                </c:pt>
                <c:pt idx="40">
                  <c:v>1</c:v>
                </c:pt>
                <c:pt idx="43">
                  <c:v>23</c:v>
                </c:pt>
                <c:pt idx="51">
                  <c:v>9</c:v>
                </c:pt>
                <c:pt idx="63">
                  <c:v>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Health_3rdLevel!$K$25</c:f>
              <c:strCache>
                <c:ptCount val="1"/>
                <c:pt idx="0">
                  <c:v>UN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Health_3rdLevel!$L$25:$BW$25</c:f>
              <c:numCache>
                <c:formatCode>General</c:formatCode>
                <c:ptCount val="64"/>
                <c:pt idx="9" formatCode="_(* #,##0_);_(* \(#,##0\);_(* &quot;-&quot;??_);_(@_)">
                  <c:v>17</c:v>
                </c:pt>
                <c:pt idx="26" formatCode="_(* #,##0_);_(* \(#,##0\);_(* &quot;-&quot;??_);_(@_)">
                  <c:v>5</c:v>
                </c:pt>
              </c:numCache>
            </c:numRef>
          </c:val>
        </c:ser>
        <c:ser>
          <c:idx val="1"/>
          <c:order val="1"/>
          <c:tx>
            <c:strRef>
              <c:f>Health_3rdLevel!$K$26</c:f>
              <c:strCache>
                <c:ptCount val="1"/>
                <c:pt idx="0">
                  <c:v>UN: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Health_3rdLevel!$L$26:$BW$26</c:f>
              <c:numCache>
                <c:formatCode>General</c:formatCode>
                <c:ptCount val="64"/>
                <c:pt idx="12" formatCode="_(* #,##0_);_(* \(#,##0\);_(* &quot;-&quot;??_);_(@_)">
                  <c:v>12</c:v>
                </c:pt>
                <c:pt idx="19" formatCode="_(* #,##0_);_(* \(#,##0\);_(* &quot;-&quot;??_);_(@_)">
                  <c:v>2</c:v>
                </c:pt>
                <c:pt idx="20" formatCode="_(* #,##0_);_(* \(#,##0\);_(* &quot;-&quot;??_);_(@_)">
                  <c:v>1</c:v>
                </c:pt>
                <c:pt idx="24" formatCode="_(* #,##0_);_(* \(#,##0\);_(* &quot;-&quot;??_);_(@_)">
                  <c:v>1</c:v>
                </c:pt>
                <c:pt idx="25" formatCode="_(* #,##0_);_(* \(#,##0\);_(* &quot;-&quot;??_);_(@_)">
                  <c:v>1</c:v>
                </c:pt>
                <c:pt idx="27" formatCode="_(* #,##0_);_(* \(#,##0\);_(* &quot;-&quot;??_);_(@_)">
                  <c:v>1</c:v>
                </c:pt>
                <c:pt idx="28" formatCode="_(* #,##0_);_(* \(#,##0\);_(* &quot;-&quot;??_);_(@_)">
                  <c:v>3</c:v>
                </c:pt>
                <c:pt idx="35" formatCode="_(* #,##0_);_(* \(#,##0\);_(* &quot;-&quot;??_);_(@_)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UNDP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Health_3rdLevel!$K$27</c:f>
              <c:strCache>
                <c:ptCount val="1"/>
                <c:pt idx="0">
                  <c:v>UNDP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Health_3rdLevel!$L$27:$BW$27</c:f>
              <c:numCache>
                <c:formatCode>General</c:formatCode>
                <c:ptCount val="64"/>
                <c:pt idx="1">
                  <c:v>1</c:v>
                </c:pt>
                <c:pt idx="36">
                  <c:v>21</c:v>
                </c:pt>
              </c:numCache>
            </c:numRef>
          </c:val>
        </c:ser>
        <c:ser>
          <c:idx val="1"/>
          <c:order val="1"/>
          <c:tx>
            <c:strRef>
              <c:f>Health_3rdLevel!$K$28</c:f>
              <c:strCache>
                <c:ptCount val="1"/>
                <c:pt idx="0">
                  <c:v>UNDP: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Health_3rdLevel!$L$28:$BW$28</c:f>
              <c:numCache>
                <c:formatCode>General</c:formatCode>
                <c:ptCount val="64"/>
                <c:pt idx="2">
                  <c:v>1</c:v>
                </c:pt>
                <c:pt idx="41">
                  <c:v>1</c:v>
                </c:pt>
                <c:pt idx="46">
                  <c:v>5</c:v>
                </c:pt>
                <c:pt idx="47">
                  <c:v>2</c:v>
                </c:pt>
                <c:pt idx="49">
                  <c:v>6</c:v>
                </c:pt>
                <c:pt idx="51">
                  <c:v>6</c:v>
                </c:pt>
                <c:pt idx="57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UNICEF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Health_3rdLevel!$K$29</c:f>
              <c:strCache>
                <c:ptCount val="1"/>
                <c:pt idx="0">
                  <c:v>UNICEF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Health_3rdLevel!$L$29:$BW$29</c:f>
              <c:numCache>
                <c:formatCode>General</c:formatCode>
                <c:ptCount val="64"/>
                <c:pt idx="0">
                  <c:v>7</c:v>
                </c:pt>
                <c:pt idx="1">
                  <c:v>54</c:v>
                </c:pt>
                <c:pt idx="9">
                  <c:v>59</c:v>
                </c:pt>
                <c:pt idx="36">
                  <c:v>77</c:v>
                </c:pt>
              </c:numCache>
            </c:numRef>
          </c:val>
        </c:ser>
        <c:ser>
          <c:idx val="1"/>
          <c:order val="1"/>
          <c:tx>
            <c:strRef>
              <c:f>Health_3rdLevel!$K$30</c:f>
              <c:strCache>
                <c:ptCount val="1"/>
                <c:pt idx="0">
                  <c:v>UNICEF: 3rd 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Health_3rdLevel!$L$30:$BW$30</c:f>
              <c:numCache>
                <c:formatCode>General</c:formatCode>
                <c:ptCount val="64"/>
                <c:pt idx="0">
                  <c:v>7</c:v>
                </c:pt>
                <c:pt idx="3">
                  <c:v>11</c:v>
                </c:pt>
                <c:pt idx="4">
                  <c:v>38</c:v>
                </c:pt>
                <c:pt idx="6">
                  <c:v>5</c:v>
                </c:pt>
                <c:pt idx="12">
                  <c:v>59</c:v>
                </c:pt>
                <c:pt idx="42">
                  <c:v>2</c:v>
                </c:pt>
                <c:pt idx="43">
                  <c:v>32</c:v>
                </c:pt>
                <c:pt idx="52">
                  <c:v>38</c:v>
                </c:pt>
                <c:pt idx="54">
                  <c:v>5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Health_3rdLevel!$K$25</c:f>
              <c:strCache>
                <c:ptCount val="1"/>
                <c:pt idx="0">
                  <c:v>UN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Health_3rdLevel!$U$4:$BW$4</c:f>
              <c:strCache>
                <c:ptCount val="55"/>
                <c:pt idx="0">
                  <c:v>Survey/
Census</c:v>
                </c:pt>
                <c:pt idx="1">
                  <c:v>Agricultural Census</c:v>
                </c:pt>
                <c:pt idx="2">
                  <c:v>Community Informants</c:v>
                </c:pt>
                <c:pt idx="3">
                  <c:v>DHS  or other National Surveys
(WHO/UNICEF)</c:v>
                </c:pt>
                <c:pt idx="4">
                  <c:v>DHS/UNAIDS</c:v>
                </c:pt>
                <c:pt idx="5">
                  <c:v>Health agents</c:v>
                </c:pt>
                <c:pt idx="6">
                  <c:v>Health Survey</c:v>
                </c:pt>
                <c:pt idx="7">
                  <c:v>Health survey/ Key Informants</c:v>
                </c:pt>
                <c:pt idx="8">
                  <c:v>SQUEC</c:v>
                </c:pt>
                <c:pt idx="9">
                  <c:v>UN</c:v>
                </c:pt>
                <c:pt idx="10">
                  <c:v>Compiled by UNPD</c:v>
                </c:pt>
                <c:pt idx="11">
                  <c:v>UNPD/UNFPA</c:v>
                </c:pt>
                <c:pt idx="12">
                  <c:v>WHO</c:v>
                </c:pt>
                <c:pt idx="13">
                  <c:v>WHO/UN</c:v>
                </c:pt>
                <c:pt idx="14">
                  <c:v>WHO/WB</c:v>
                </c:pt>
                <c:pt idx="15">
                  <c:v>WHO/UNAIDS</c:v>
                </c:pt>
                <c:pt idx="16">
                  <c:v>WHO/UNICEF/
UNFPA/WB</c:v>
                </c:pt>
                <c:pt idx="17">
                  <c:v>Country Report</c:v>
                </c:pt>
                <c:pt idx="18">
                  <c:v>FAO</c:v>
                </c:pt>
                <c:pt idx="19">
                  <c:v>WHO2</c:v>
                </c:pt>
                <c:pt idx="20">
                  <c:v>UN3</c:v>
                </c:pt>
                <c:pt idx="21">
                  <c:v>UNAIDS</c:v>
                </c:pt>
                <c:pt idx="22">
                  <c:v>WHO/UN2</c:v>
                </c:pt>
                <c:pt idx="23">
                  <c:v>WHO/UN/OECD</c:v>
                </c:pt>
                <c:pt idx="24">
                  <c:v>WHO/UNICEF/UN/WB</c:v>
                </c:pt>
                <c:pt idx="25">
                  <c:v>WHO/UNICEF3</c:v>
                </c:pt>
                <c:pt idx="26">
                  <c:v>WHO/UNAIDS/
UNICEF</c:v>
                </c:pt>
                <c:pt idx="27">
                  <c:v>Other Organization</c:v>
                </c:pt>
                <c:pt idx="28">
                  <c:v>FAO2</c:v>
                </c:pt>
                <c:pt idx="29">
                  <c:v>FAO/UN</c:v>
                </c:pt>
                <c:pt idx="30">
                  <c:v>International Diabetes Federation</c:v>
                </c:pt>
                <c:pt idx="31">
                  <c:v>PMTCT</c:v>
                </c:pt>
                <c:pt idx="32">
                  <c:v>UN2</c:v>
                </c:pt>
                <c:pt idx="33">
                  <c:v>UNPD2</c:v>
                </c:pt>
                <c:pt idx="34">
                  <c:v>UNAIDS2</c:v>
                </c:pt>
                <c:pt idx="35">
                  <c:v>UNAIDS/WHO</c:v>
                </c:pt>
                <c:pt idx="36">
                  <c:v>UNDP</c:v>
                </c:pt>
                <c:pt idx="37">
                  <c:v>UNDESA</c:v>
                </c:pt>
                <c:pt idx="38">
                  <c:v>UNESCO</c:v>
                </c:pt>
                <c:pt idx="39">
                  <c:v>UNICEF</c:v>
                </c:pt>
                <c:pt idx="40">
                  <c:v>UNPD/ADB</c:v>
                </c:pt>
                <c:pt idx="41">
                  <c:v>WB</c:v>
                </c:pt>
                <c:pt idx="42">
                  <c:v>WHO4</c:v>
                </c:pt>
                <c:pt idx="43">
                  <c:v>WHO/UNICEF2</c:v>
                </c:pt>
                <c:pt idx="44">
                  <c:v>WHO/UNICEF/WB</c:v>
                </c:pt>
                <c:pt idx="45">
                  <c:v>WHO/UNICEF/UNFPA/WB2</c:v>
                </c:pt>
                <c:pt idx="46">
                  <c:v>WHO/Stevens Ga, Finucane MM</c:v>
                </c:pt>
                <c:pt idx="47">
                  <c:v>Columbia University</c:v>
                </c:pt>
                <c:pt idx="48">
                  <c:v>Gallup</c:v>
                </c:pt>
                <c:pt idx="49">
                  <c:v>EFSA/PDM/FSOM</c:v>
                </c:pt>
                <c:pt idx="50">
                  <c:v>FCS</c:v>
                </c:pt>
                <c:pt idx="51">
                  <c:v>Food aid providers</c:v>
                </c:pt>
                <c:pt idx="52">
                  <c:v>HDDS/FANTA</c:v>
                </c:pt>
                <c:pt idx="53">
                  <c:v>SPR</c:v>
                </c:pt>
                <c:pt idx="54">
                  <c:v>Not Specified</c:v>
                </c:pt>
              </c:strCache>
            </c:strRef>
          </c:cat>
          <c:val>
            <c:numRef>
              <c:f>Health_3rdLevel!$U$25:$BW$25</c:f>
              <c:numCache>
                <c:formatCode>_(* #,##0_);_(* \(#,##0\);_(* "-"??_);_(@_)</c:formatCode>
                <c:ptCount val="55"/>
                <c:pt idx="0">
                  <c:v>17</c:v>
                </c:pt>
                <c:pt idx="17">
                  <c:v>5</c:v>
                </c:pt>
              </c:numCache>
            </c:numRef>
          </c:val>
        </c:ser>
        <c:ser>
          <c:idx val="1"/>
          <c:order val="1"/>
          <c:tx>
            <c:strRef>
              <c:f>Health_3rdLevel!$K$26</c:f>
              <c:strCache>
                <c:ptCount val="1"/>
                <c:pt idx="0">
                  <c:v>UN: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Health_3rdLevel!$U$4:$BW$4</c:f>
              <c:strCache>
                <c:ptCount val="55"/>
                <c:pt idx="0">
                  <c:v>Survey/
Census</c:v>
                </c:pt>
                <c:pt idx="1">
                  <c:v>Agricultural Census</c:v>
                </c:pt>
                <c:pt idx="2">
                  <c:v>Community Informants</c:v>
                </c:pt>
                <c:pt idx="3">
                  <c:v>DHS  or other National Surveys
(WHO/UNICEF)</c:v>
                </c:pt>
                <c:pt idx="4">
                  <c:v>DHS/UNAIDS</c:v>
                </c:pt>
                <c:pt idx="5">
                  <c:v>Health agents</c:v>
                </c:pt>
                <c:pt idx="6">
                  <c:v>Health Survey</c:v>
                </c:pt>
                <c:pt idx="7">
                  <c:v>Health survey/ Key Informants</c:v>
                </c:pt>
                <c:pt idx="8">
                  <c:v>SQUEC</c:v>
                </c:pt>
                <c:pt idx="9">
                  <c:v>UN</c:v>
                </c:pt>
                <c:pt idx="10">
                  <c:v>Compiled by UNPD</c:v>
                </c:pt>
                <c:pt idx="11">
                  <c:v>UNPD/UNFPA</c:v>
                </c:pt>
                <c:pt idx="12">
                  <c:v>WHO</c:v>
                </c:pt>
                <c:pt idx="13">
                  <c:v>WHO/UN</c:v>
                </c:pt>
                <c:pt idx="14">
                  <c:v>WHO/WB</c:v>
                </c:pt>
                <c:pt idx="15">
                  <c:v>WHO/UNAIDS</c:v>
                </c:pt>
                <c:pt idx="16">
                  <c:v>WHO/UNICEF/
UNFPA/WB</c:v>
                </c:pt>
                <c:pt idx="17">
                  <c:v>Country Report</c:v>
                </c:pt>
                <c:pt idx="18">
                  <c:v>FAO</c:v>
                </c:pt>
                <c:pt idx="19">
                  <c:v>WHO2</c:v>
                </c:pt>
                <c:pt idx="20">
                  <c:v>UN3</c:v>
                </c:pt>
                <c:pt idx="21">
                  <c:v>UNAIDS</c:v>
                </c:pt>
                <c:pt idx="22">
                  <c:v>WHO/UN2</c:v>
                </c:pt>
                <c:pt idx="23">
                  <c:v>WHO/UN/OECD</c:v>
                </c:pt>
                <c:pt idx="24">
                  <c:v>WHO/UNICEF/UN/WB</c:v>
                </c:pt>
                <c:pt idx="25">
                  <c:v>WHO/UNICEF3</c:v>
                </c:pt>
                <c:pt idx="26">
                  <c:v>WHO/UNAIDS/
UNICEF</c:v>
                </c:pt>
                <c:pt idx="27">
                  <c:v>Other Organization</c:v>
                </c:pt>
                <c:pt idx="28">
                  <c:v>FAO2</c:v>
                </c:pt>
                <c:pt idx="29">
                  <c:v>FAO/UN</c:v>
                </c:pt>
                <c:pt idx="30">
                  <c:v>International Diabetes Federation</c:v>
                </c:pt>
                <c:pt idx="31">
                  <c:v>PMTCT</c:v>
                </c:pt>
                <c:pt idx="32">
                  <c:v>UN2</c:v>
                </c:pt>
                <c:pt idx="33">
                  <c:v>UNPD2</c:v>
                </c:pt>
                <c:pt idx="34">
                  <c:v>UNAIDS2</c:v>
                </c:pt>
                <c:pt idx="35">
                  <c:v>UNAIDS/WHO</c:v>
                </c:pt>
                <c:pt idx="36">
                  <c:v>UNDP</c:v>
                </c:pt>
                <c:pt idx="37">
                  <c:v>UNDESA</c:v>
                </c:pt>
                <c:pt idx="38">
                  <c:v>UNESCO</c:v>
                </c:pt>
                <c:pt idx="39">
                  <c:v>UNICEF</c:v>
                </c:pt>
                <c:pt idx="40">
                  <c:v>UNPD/ADB</c:v>
                </c:pt>
                <c:pt idx="41">
                  <c:v>WB</c:v>
                </c:pt>
                <c:pt idx="42">
                  <c:v>WHO4</c:v>
                </c:pt>
                <c:pt idx="43">
                  <c:v>WHO/UNICEF2</c:v>
                </c:pt>
                <c:pt idx="44">
                  <c:v>WHO/UNICEF/WB</c:v>
                </c:pt>
                <c:pt idx="45">
                  <c:v>WHO/UNICEF/UNFPA/WB2</c:v>
                </c:pt>
                <c:pt idx="46">
                  <c:v>WHO/Stevens Ga, Finucane MM</c:v>
                </c:pt>
                <c:pt idx="47">
                  <c:v>Columbia University</c:v>
                </c:pt>
                <c:pt idx="48">
                  <c:v>Gallup</c:v>
                </c:pt>
                <c:pt idx="49">
                  <c:v>EFSA/PDM/FSOM</c:v>
                </c:pt>
                <c:pt idx="50">
                  <c:v>FCS</c:v>
                </c:pt>
                <c:pt idx="51">
                  <c:v>Food aid providers</c:v>
                </c:pt>
                <c:pt idx="52">
                  <c:v>HDDS/FANTA</c:v>
                </c:pt>
                <c:pt idx="53">
                  <c:v>SPR</c:v>
                </c:pt>
                <c:pt idx="54">
                  <c:v>Not Specified</c:v>
                </c:pt>
              </c:strCache>
            </c:strRef>
          </c:cat>
          <c:val>
            <c:numRef>
              <c:f>Health_3rdLevel!$U$26:$BW$26</c:f>
              <c:numCache>
                <c:formatCode>_(* #,##0_);_(* \(#,##0\);_(* "-"??_);_(@_)</c:formatCode>
                <c:ptCount val="55"/>
                <c:pt idx="3">
                  <c:v>12</c:v>
                </c:pt>
                <c:pt idx="10">
                  <c:v>2</c:v>
                </c:pt>
                <c:pt idx="11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  <c:pt idx="26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USAID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Health_3rdLevel!$K$31</c:f>
              <c:strCache>
                <c:ptCount val="1"/>
                <c:pt idx="0">
                  <c:v>USAID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Health_3rdLevel!$L$31:$BW$31</c:f>
              <c:numCache>
                <c:formatCode>General</c:formatCode>
                <c:ptCount val="64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Health_3rdLevel!$K$32</c:f>
              <c:strCache>
                <c:ptCount val="1"/>
                <c:pt idx="0">
                  <c:v>USAID: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elete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Health_3rdLevel!$L$32:$BW$32</c:f>
              <c:numCache>
                <c:formatCode>General</c:formatCode>
                <c:ptCount val="64"/>
                <c:pt idx="0">
                  <c:v>16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Health_3rdLevel!$K$33</c:f>
              <c:strCache>
                <c:ptCount val="1"/>
                <c:pt idx="0">
                  <c:v>WB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Health_3rdLevel!$L$33:$BW$33</c:f>
              <c:numCache>
                <c:formatCode>General</c:formatCode>
                <c:ptCount val="64"/>
                <c:pt idx="1">
                  <c:v>8</c:v>
                </c:pt>
                <c:pt idx="9">
                  <c:v>5</c:v>
                </c:pt>
                <c:pt idx="36">
                  <c:v>22</c:v>
                </c:pt>
              </c:numCache>
            </c:numRef>
          </c:val>
        </c:ser>
        <c:ser>
          <c:idx val="1"/>
          <c:order val="1"/>
          <c:tx>
            <c:strRef>
              <c:f>Health_3rdLevel!$K$34</c:f>
              <c:strCache>
                <c:ptCount val="1"/>
                <c:pt idx="0">
                  <c:v>WB: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Health_3rdLevel!$L$34:$BW$34</c:f>
              <c:numCache>
                <c:formatCode>General</c:formatCode>
                <c:ptCount val="64"/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2">
                  <c:v>4</c:v>
                </c:pt>
                <c:pt idx="19">
                  <c:v>1</c:v>
                </c:pt>
                <c:pt idx="39">
                  <c:v>1</c:v>
                </c:pt>
                <c:pt idx="41">
                  <c:v>7</c:v>
                </c:pt>
                <c:pt idx="43">
                  <c:v>3</c:v>
                </c:pt>
                <c:pt idx="51">
                  <c:v>6</c:v>
                </c:pt>
                <c:pt idx="52">
                  <c:v>4</c:v>
                </c:pt>
                <c:pt idx="55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WFP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44E-2"/>
          <c:w val="0.83665563715600189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Health_3rdLevel!$K$35</c:f>
              <c:strCache>
                <c:ptCount val="1"/>
                <c:pt idx="0">
                  <c:v>WFP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Health_3rdLevel!$L$35:$BW$35</c:f>
              <c:numCache>
                <c:formatCode>General</c:formatCode>
                <c:ptCount val="64"/>
                <c:pt idx="9">
                  <c:v>36</c:v>
                </c:pt>
                <c:pt idx="36">
                  <c:v>11</c:v>
                </c:pt>
              </c:numCache>
            </c:numRef>
          </c:val>
        </c:ser>
        <c:ser>
          <c:idx val="1"/>
          <c:order val="1"/>
          <c:tx>
            <c:strRef>
              <c:f>Health_3rdLevel!$K$36</c:f>
              <c:strCache>
                <c:ptCount val="1"/>
                <c:pt idx="0">
                  <c:v>WFP: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Health_3rdLevel!$L$36:$BW$36</c:f>
              <c:numCache>
                <c:formatCode>General</c:formatCode>
                <c:ptCount val="64"/>
                <c:pt idx="11">
                  <c:v>4</c:v>
                </c:pt>
                <c:pt idx="12">
                  <c:v>1</c:v>
                </c:pt>
                <c:pt idx="14">
                  <c:v>3</c:v>
                </c:pt>
                <c:pt idx="15">
                  <c:v>19</c:v>
                </c:pt>
                <c:pt idx="16">
                  <c:v>8</c:v>
                </c:pt>
                <c:pt idx="1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WHO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85E-2"/>
          <c:w val="0.83665563715600233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Health_3rdLevel!$K$37</c:f>
              <c:strCache>
                <c:ptCount val="1"/>
                <c:pt idx="0">
                  <c:v>WHO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Health_3rdLevel!$L$37:$BW$37</c:f>
              <c:numCache>
                <c:formatCode>General</c:formatCode>
                <c:ptCount val="64"/>
                <c:pt idx="9">
                  <c:v>49</c:v>
                </c:pt>
                <c:pt idx="26">
                  <c:v>43</c:v>
                </c:pt>
                <c:pt idx="36">
                  <c:v>2</c:v>
                </c:pt>
              </c:numCache>
            </c:numRef>
          </c:val>
        </c:ser>
        <c:ser>
          <c:idx val="1"/>
          <c:order val="1"/>
          <c:tx>
            <c:strRef>
              <c:f>Health_3rdLevel!$K$38</c:f>
              <c:strCache>
                <c:ptCount val="1"/>
                <c:pt idx="0">
                  <c:v>WHO: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Health_3rdLevel!$L$38:$BW$38</c:f>
              <c:numCache>
                <c:formatCode>General</c:formatCode>
                <c:ptCount val="64"/>
                <c:pt idx="12">
                  <c:v>9</c:v>
                </c:pt>
                <c:pt idx="18">
                  <c:v>4</c:v>
                </c:pt>
                <c:pt idx="21">
                  <c:v>23</c:v>
                </c:pt>
                <c:pt idx="22">
                  <c:v>9</c:v>
                </c:pt>
                <c:pt idx="23">
                  <c:v>2</c:v>
                </c:pt>
                <c:pt idx="24">
                  <c:v>2</c:v>
                </c:pt>
                <c:pt idx="28">
                  <c:v>22</c:v>
                </c:pt>
                <c:pt idx="29">
                  <c:v>3</c:v>
                </c:pt>
                <c:pt idx="30">
                  <c:v>1</c:v>
                </c:pt>
                <c:pt idx="31">
                  <c:v>14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8">
                  <c:v>1</c:v>
                </c:pt>
                <c:pt idx="41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DANIDA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3974E-2"/>
          <c:w val="0.836655637156001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Health_3rdLevel!$K$7</c:f>
              <c:strCache>
                <c:ptCount val="1"/>
                <c:pt idx="0">
                  <c:v>DANIDA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Health_3rdLevel!$L$7:$BW$7</c:f>
              <c:numCache>
                <c:formatCode>General</c:formatCode>
                <c:ptCount val="64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Health_3rdLevel!$K$7</c:f>
              <c:strCache>
                <c:ptCount val="1"/>
                <c:pt idx="0">
                  <c:v>DANIDA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elete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Health_3rdLevel!$L$7:$BW$7</c:f>
              <c:numCache>
                <c:formatCode>General</c:formatCode>
                <c:ptCount val="64"/>
                <c:pt idx="0">
                  <c:v>9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AfDB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Ag_3rdLevel!$K$5</c:f>
              <c:strCache>
                <c:ptCount val="1"/>
                <c:pt idx="0">
                  <c:v>AfDB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Ag_3rdLevel!$L$5:$AS$5</c:f>
              <c:numCache>
                <c:formatCode>General</c:formatCode>
                <c:ptCount val="34"/>
                <c:pt idx="14">
                  <c:v>4</c:v>
                </c:pt>
                <c:pt idx="21">
                  <c:v>24</c:v>
                </c:pt>
                <c:pt idx="33">
                  <c:v>27</c:v>
                </c:pt>
              </c:numCache>
            </c:numRef>
          </c:val>
        </c:ser>
        <c:ser>
          <c:idx val="1"/>
          <c:order val="1"/>
          <c:tx>
            <c:strRef>
              <c:f>Ag_3rdLevel!$K$6</c:f>
              <c:strCache>
                <c:ptCount val="1"/>
                <c:pt idx="0">
                  <c:v>AfDB: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Ag_3rdLevel!$L$6:$AS$6</c:f>
              <c:numCache>
                <c:formatCode>General</c:formatCode>
                <c:ptCount val="34"/>
                <c:pt idx="17">
                  <c:v>4</c:v>
                </c:pt>
                <c:pt idx="22">
                  <c:v>24</c:v>
                </c:pt>
                <c:pt idx="33">
                  <c:v>27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DANIDA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Ag_3rdLevel!$K$7</c:f>
              <c:strCache>
                <c:ptCount val="1"/>
                <c:pt idx="0">
                  <c:v>DANIDA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Ag_3rdLevel!$L$7:$AS$7</c:f>
              <c:numCache>
                <c:formatCode>General</c:formatCode>
                <c:ptCount val="34"/>
                <c:pt idx="14">
                  <c:v>12</c:v>
                </c:pt>
              </c:numCache>
            </c:numRef>
          </c:val>
        </c:ser>
        <c:ser>
          <c:idx val="1"/>
          <c:order val="1"/>
          <c:tx>
            <c:strRef>
              <c:f>Ag_3rdLevel!$K$8</c:f>
              <c:strCache>
                <c:ptCount val="1"/>
                <c:pt idx="0">
                  <c:v>DANIDA: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Ag_3rdLevel!$L$8:$AS$8</c:f>
              <c:numCache>
                <c:formatCode>General</c:formatCode>
                <c:ptCount val="34"/>
                <c:pt idx="20">
                  <c:v>12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DFATD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Ag_3rdLevel!$K$9</c:f>
              <c:strCache>
                <c:ptCount val="1"/>
                <c:pt idx="0">
                  <c:v>DFATD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Ag_3rdLevel!$L$9:$AS$9</c:f>
              <c:numCache>
                <c:formatCode>General</c:formatCode>
                <c:ptCount val="34"/>
                <c:pt idx="0">
                  <c:v>2</c:v>
                </c:pt>
                <c:pt idx="33">
                  <c:v>6</c:v>
                </c:pt>
              </c:numCache>
            </c:numRef>
          </c:val>
        </c:ser>
        <c:ser>
          <c:idx val="1"/>
          <c:order val="1"/>
          <c:tx>
            <c:strRef>
              <c:f>Ag_3rdLevel!$K$10</c:f>
              <c:strCache>
                <c:ptCount val="1"/>
                <c:pt idx="0">
                  <c:v>DFATD: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Ag_3rdLevel!$L$10:$AS$10</c:f>
              <c:numCache>
                <c:formatCode>General</c:formatCode>
                <c:ptCount val="34"/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DFID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Ag_3rdLevel!$K$11</c:f>
              <c:strCache>
                <c:ptCount val="1"/>
                <c:pt idx="0">
                  <c:v>DFID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Ag_3rdLevel!$L$11:$AS$11</c:f>
              <c:numCache>
                <c:formatCode>General</c:formatCode>
                <c:ptCount val="34"/>
                <c:pt idx="0">
                  <c:v>3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Ag_3rdLevel!$K$12</c:f>
              <c:strCache>
                <c:ptCount val="1"/>
                <c:pt idx="0">
                  <c:v>DFID: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Ag_3rdLevel!$L$12:$AS$12</c:f>
              <c:numCache>
                <c:formatCode>General</c:formatCode>
                <c:ptCount val="34"/>
                <c:pt idx="0">
                  <c:v>3</c:v>
                </c:pt>
                <c:pt idx="16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FAO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Ag_3rdLevel!$K$13</c:f>
              <c:strCache>
                <c:ptCount val="1"/>
                <c:pt idx="0">
                  <c:v>FAO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Ag_3rdLevel!$L$13:$AS$13</c:f>
              <c:numCache>
                <c:formatCode>General</c:formatCode>
                <c:ptCount val="34"/>
                <c:pt idx="0">
                  <c:v>78</c:v>
                </c:pt>
                <c:pt idx="5">
                  <c:v>2</c:v>
                </c:pt>
                <c:pt idx="10">
                  <c:v>158</c:v>
                </c:pt>
                <c:pt idx="14">
                  <c:v>19</c:v>
                </c:pt>
                <c:pt idx="21">
                  <c:v>12</c:v>
                </c:pt>
              </c:numCache>
            </c:numRef>
          </c:val>
        </c:ser>
        <c:ser>
          <c:idx val="1"/>
          <c:order val="1"/>
          <c:tx>
            <c:strRef>
              <c:f>Ag_3rdLevel!$K$14</c:f>
              <c:strCache>
                <c:ptCount val="1"/>
                <c:pt idx="0">
                  <c:v>FAO: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Pt>
            <c:idx val="33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Ag_3rdLevel!$L$14:$AS$14</c:f>
              <c:numCache>
                <c:formatCode>General</c:formatCode>
                <c:ptCount val="34"/>
                <c:pt idx="0">
                  <c:v>53</c:v>
                </c:pt>
                <c:pt idx="1">
                  <c:v>3</c:v>
                </c:pt>
                <c:pt idx="2">
                  <c:v>16</c:v>
                </c:pt>
                <c:pt idx="3">
                  <c:v>6</c:v>
                </c:pt>
                <c:pt idx="6">
                  <c:v>1</c:v>
                </c:pt>
                <c:pt idx="7">
                  <c:v>1</c:v>
                </c:pt>
                <c:pt idx="11">
                  <c:v>140</c:v>
                </c:pt>
                <c:pt idx="12">
                  <c:v>18</c:v>
                </c:pt>
                <c:pt idx="15">
                  <c:v>19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IFAD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Ag_3rdLevel!$K$15</c:f>
              <c:strCache>
                <c:ptCount val="1"/>
                <c:pt idx="0">
                  <c:v>IFAD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Ag_3rdLevel!$L$15:$AS$15</c:f>
              <c:numCache>
                <c:formatCode>General</c:formatCode>
                <c:ptCount val="34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Ag_3rdLevel!$K$16</c:f>
              <c:strCache>
                <c:ptCount val="1"/>
                <c:pt idx="0">
                  <c:v>IFAD: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Ag_3rdLevel!$L$16:$AS$16</c:f>
              <c:numCache>
                <c:formatCode>General</c:formatCode>
                <c:ptCount val="34"/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IFAD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Ag_3rdLevel!$K$19</c:f>
              <c:strCache>
                <c:ptCount val="1"/>
                <c:pt idx="0">
                  <c:v>UN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Ag_3rdLevel!$L$19:$AS$19</c:f>
              <c:numCache>
                <c:formatCode>General</c:formatCode>
                <c:ptCount val="34"/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Ag_3rdLevel!$K$20</c:f>
              <c:strCache>
                <c:ptCount val="1"/>
                <c:pt idx="0">
                  <c:v>UN: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Ag_3rdLevel!$L$20:$AS$20</c:f>
              <c:numCache>
                <c:formatCode>General</c:formatCode>
                <c:ptCount val="34"/>
                <c:pt idx="19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MCC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Ag_3rdLevel!$K$17</c:f>
              <c:strCache>
                <c:ptCount val="1"/>
                <c:pt idx="0">
                  <c:v>MCC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Ag_3rdLevel!$L$17:$AS$17</c:f>
              <c:numCache>
                <c:formatCode>General</c:formatCode>
                <c:ptCount val="34"/>
                <c:pt idx="0">
                  <c:v>24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Ag_3rdLevel!$K$18</c:f>
              <c:strCache>
                <c:ptCount val="1"/>
                <c:pt idx="0">
                  <c:v>MCC: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Ag_3rdLevel!$L$18:$AS$18</c:f>
              <c:numCache>
                <c:formatCode>General</c:formatCode>
                <c:ptCount val="34"/>
                <c:pt idx="18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USAID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Ag_3rdLevel!$K$21</c:f>
              <c:strCache>
                <c:ptCount val="1"/>
                <c:pt idx="0">
                  <c:v>USAID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Ag_3rdLevel!$L$21:$AS$21</c:f>
              <c:numCache>
                <c:formatCode>General</c:formatCode>
                <c:ptCount val="34"/>
                <c:pt idx="0">
                  <c:v>19</c:v>
                </c:pt>
              </c:numCache>
            </c:numRef>
          </c:val>
        </c:ser>
        <c:ser>
          <c:idx val="1"/>
          <c:order val="1"/>
          <c:tx>
            <c:strRef>
              <c:f>Ag_3rdLevel!$K$22</c:f>
              <c:strCache>
                <c:ptCount val="1"/>
                <c:pt idx="0">
                  <c:v>USAID: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Ag_3rdLevel!$L$22:$AS$22</c:f>
              <c:numCache>
                <c:formatCode>General</c:formatCode>
                <c:ptCount val="34"/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WB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Ag_3rdLevel!$K$23</c:f>
              <c:strCache>
                <c:ptCount val="1"/>
                <c:pt idx="0">
                  <c:v>WB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Ag_3rdLevel!$L$23:$AS$23</c:f>
              <c:numCache>
                <c:formatCode>General</c:formatCode>
                <c:ptCount val="34"/>
                <c:pt idx="0">
                  <c:v>2</c:v>
                </c:pt>
                <c:pt idx="5">
                  <c:v>3</c:v>
                </c:pt>
                <c:pt idx="14">
                  <c:v>2</c:v>
                </c:pt>
                <c:pt idx="21">
                  <c:v>16</c:v>
                </c:pt>
              </c:numCache>
            </c:numRef>
          </c:val>
        </c:ser>
        <c:ser>
          <c:idx val="1"/>
          <c:order val="1"/>
          <c:tx>
            <c:strRef>
              <c:f>Ag_3rdLevel!$K$24</c:f>
              <c:strCache>
                <c:ptCount val="1"/>
                <c:pt idx="0">
                  <c:v>WB: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Ag_3rdLevel!$L$24:$AS$24</c:f>
              <c:numCache>
                <c:formatCode>General</c:formatCode>
                <c:ptCount val="34"/>
                <c:pt idx="0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20">
                  <c:v>2</c:v>
                </c:pt>
                <c:pt idx="22">
                  <c:v>15</c:v>
                </c:pt>
                <c:pt idx="23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DFATD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Health_3rdLevel!$K$9</c:f>
              <c:strCache>
                <c:ptCount val="1"/>
                <c:pt idx="0">
                  <c:v>DFATD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Health_3rdLevel!$L$9:$BW$9</c:f>
              <c:numCache>
                <c:formatCode>General</c:formatCode>
                <c:ptCount val="64"/>
                <c:pt idx="0">
                  <c:v>13</c:v>
                </c:pt>
              </c:numCache>
            </c:numRef>
          </c:val>
        </c:ser>
        <c:ser>
          <c:idx val="1"/>
          <c:order val="1"/>
          <c:tx>
            <c:strRef>
              <c:f>Health_3rdLevel!$K$10</c:f>
              <c:strCache>
                <c:ptCount val="1"/>
                <c:pt idx="0">
                  <c:v>DFATD: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elete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Health_3rdLevel!$L$10:$BW$10</c:f>
              <c:numCache>
                <c:formatCode>General</c:formatCode>
                <c:ptCount val="64"/>
                <c:pt idx="0">
                  <c:v>13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WFP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Ag_3rdLevel!$K$25</c:f>
              <c:strCache>
                <c:ptCount val="1"/>
                <c:pt idx="0">
                  <c:v>WFP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Ag_3rdLevel!$L$25:$AS$25</c:f>
              <c:numCache>
                <c:formatCode>General</c:formatCode>
                <c:ptCount val="34"/>
                <c:pt idx="10">
                  <c:v>6</c:v>
                </c:pt>
                <c:pt idx="21">
                  <c:v>3</c:v>
                </c:pt>
              </c:numCache>
            </c:numRef>
          </c:val>
        </c:ser>
        <c:ser>
          <c:idx val="1"/>
          <c:order val="1"/>
          <c:tx>
            <c:strRef>
              <c:f>Ag_3rdLevel!$K$26</c:f>
              <c:strCache>
                <c:ptCount val="1"/>
                <c:pt idx="0">
                  <c:v>WFP: 3rd level</c:v>
                </c:pt>
              </c:strCache>
            </c:strRef>
          </c:tx>
          <c:dPt>
            <c:idx val="33"/>
            <c:spPr>
              <a:noFill/>
              <a:ln>
                <a:noFill/>
              </a:ln>
            </c:spPr>
          </c:dPt>
          <c:dLbls>
            <c:dLbl>
              <c:idx val="33"/>
              <c:delete val="1"/>
            </c:dLbl>
            <c:showCatName val="1"/>
            <c:showPercent val="1"/>
            <c:showLeaderLines val="1"/>
          </c:dLbls>
          <c:cat>
            <c:strRef>
              <c:f>Ag_3rdLevel!$L$4:$AS$4</c:f>
              <c:strCache>
                <c:ptCount val="34"/>
                <c:pt idx="0">
                  <c:v>In-house</c:v>
                </c:pt>
                <c:pt idx="1">
                  <c:v>Based on ILO/WB</c:v>
                </c:pt>
                <c:pt idx="2">
                  <c:v>Based on IPCC</c:v>
                </c:pt>
                <c:pt idx="3">
                  <c:v>Based on Trade and Official data</c:v>
                </c:pt>
                <c:pt idx="4">
                  <c:v>Based on UN</c:v>
                </c:pt>
                <c:pt idx="5">
                  <c:v>In Cooperation with another Organization</c:v>
                </c:pt>
                <c:pt idx="6">
                  <c:v>WB/FAO</c:v>
                </c:pt>
                <c:pt idx="7">
                  <c:v>FAO/WB/UNDP</c:v>
                </c:pt>
                <c:pt idx="8">
                  <c:v>WB/OECD</c:v>
                </c:pt>
                <c:pt idx="9">
                  <c:v>WB/UNICEF</c:v>
                </c:pt>
                <c:pt idx="10">
                  <c:v>Survey/
Census</c:v>
                </c:pt>
                <c:pt idx="11">
                  <c:v>Agricultural Census</c:v>
                </c:pt>
                <c:pt idx="12">
                  <c:v>Household Surveys</c:v>
                </c:pt>
                <c:pt idx="13">
                  <c:v>Key Informants/Household surveys</c:v>
                </c:pt>
                <c:pt idx="14">
                  <c:v>Country Report</c:v>
                </c:pt>
                <c:pt idx="15">
                  <c:v>Compiled by FAO</c:v>
                </c:pt>
                <c:pt idx="16">
                  <c:v>Departmen for Environment, Food and Rural Affairs</c:v>
                </c:pt>
                <c:pt idx="17">
                  <c:v>UN/WB/IMF</c:v>
                </c:pt>
                <c:pt idx="18">
                  <c:v>IFAD</c:v>
                </c:pt>
                <c:pt idx="19">
                  <c:v>OECD</c:v>
                </c:pt>
                <c:pt idx="20">
                  <c:v>WB</c:v>
                </c:pt>
                <c:pt idx="21">
                  <c:v>Other Organization</c:v>
                </c:pt>
                <c:pt idx="22">
                  <c:v>FAO</c:v>
                </c:pt>
                <c:pt idx="23">
                  <c:v>ILO</c:v>
                </c:pt>
                <c:pt idx="24">
                  <c:v>IFAD</c:v>
                </c:pt>
                <c:pt idx="25">
                  <c:v>FPTS</c:v>
                </c:pt>
                <c:pt idx="26">
                  <c:v>SPR</c:v>
                </c:pt>
                <c:pt idx="27">
                  <c:v>EMEP</c:v>
                </c:pt>
                <c:pt idx="28">
                  <c:v>International Energy Agency</c:v>
                </c:pt>
                <c:pt idx="29">
                  <c:v>ISRIC/UNEP</c:v>
                </c:pt>
                <c:pt idx="30">
                  <c:v>UN</c:v>
                </c:pt>
                <c:pt idx="31">
                  <c:v>WB</c:v>
                </c:pt>
                <c:pt idx="32">
                  <c:v>WFP</c:v>
                </c:pt>
                <c:pt idx="33">
                  <c:v>Not Specified</c:v>
                </c:pt>
              </c:strCache>
            </c:strRef>
          </c:cat>
          <c:val>
            <c:numRef>
              <c:f>Ag_3rdLevel!$L$26:$AS$26</c:f>
              <c:numCache>
                <c:formatCode>General</c:formatCode>
                <c:ptCount val="34"/>
                <c:pt idx="13">
                  <c:v>6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DFID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Health_3rdLevel!$K$11</c:f>
              <c:strCache>
                <c:ptCount val="1"/>
                <c:pt idx="0">
                  <c:v>DFID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Health_3rdLevel!$L$11:$M$11</c:f>
              <c:numCache>
                <c:formatCode>General</c:formatCode>
                <c:ptCount val="2"/>
                <c:pt idx="0">
                  <c:v>31</c:v>
                </c:pt>
              </c:numCache>
            </c:numRef>
          </c:val>
        </c:ser>
        <c:ser>
          <c:idx val="1"/>
          <c:order val="1"/>
          <c:tx>
            <c:strRef>
              <c:f>Health_3rdLevel!$K$12</c:f>
              <c:strCache>
                <c:ptCount val="1"/>
                <c:pt idx="0">
                  <c:v>DFID: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elete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Health_3rdLevel!$L$12:$BW$12</c:f>
              <c:numCache>
                <c:formatCode>General</c:formatCode>
                <c:ptCount val="64"/>
                <c:pt idx="0">
                  <c:v>31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DHS/HIV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Health_3rdLevel!$K$15</c:f>
              <c:strCache>
                <c:ptCount val="1"/>
                <c:pt idx="0">
                  <c:v>DHS/HIV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Health_3rdLevel!$L$15:$BW$15</c:f>
              <c:numCache>
                <c:formatCode>General</c:formatCode>
                <c:ptCount val="64"/>
                <c:pt idx="0">
                  <c:v>52</c:v>
                </c:pt>
              </c:numCache>
            </c:numRef>
          </c:val>
        </c:ser>
        <c:ser>
          <c:idx val="1"/>
          <c:order val="1"/>
          <c:tx>
            <c:strRef>
              <c:f>Health_3rdLevel!$K$16</c:f>
              <c:strCache>
                <c:ptCount val="1"/>
                <c:pt idx="0">
                  <c:v>DHS/HIV: 3rd level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Health_3rdLevel!$L$16:$BW$16</c:f>
              <c:numCache>
                <c:formatCode>General</c:formatCode>
                <c:ptCount val="64"/>
                <c:pt idx="13">
                  <c:v>52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FAO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Health_3rdLevel!$K$17</c:f>
              <c:strCache>
                <c:ptCount val="1"/>
                <c:pt idx="0">
                  <c:v>FAO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Health_3rdLevel!$L$17:$BW$17</c:f>
              <c:numCache>
                <c:formatCode>General</c:formatCode>
                <c:ptCount val="64"/>
                <c:pt idx="0">
                  <c:v>11</c:v>
                </c:pt>
                <c:pt idx="9">
                  <c:v>1</c:v>
                </c:pt>
                <c:pt idx="36">
                  <c:v>8</c:v>
                </c:pt>
              </c:numCache>
            </c:numRef>
          </c:val>
        </c:ser>
        <c:ser>
          <c:idx val="1"/>
          <c:order val="1"/>
          <c:tx>
            <c:strRef>
              <c:f>Health_3rdLevel!$K$18</c:f>
              <c:strCache>
                <c:ptCount val="1"/>
                <c:pt idx="0">
                  <c:v>FAO: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Health_3rdLevel!$L$18:$BW$18</c:f>
              <c:numCache>
                <c:formatCode>General</c:formatCode>
                <c:ptCount val="64"/>
                <c:pt idx="0">
                  <c:v>11</c:v>
                </c:pt>
                <c:pt idx="10">
                  <c:v>1</c:v>
                </c:pt>
                <c:pt idx="50">
                  <c:v>5</c:v>
                </c:pt>
                <c:pt idx="51">
                  <c:v>3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Global Fund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Health_3rdLevel!$K$19</c:f>
              <c:strCache>
                <c:ptCount val="1"/>
                <c:pt idx="0">
                  <c:v>Global Fund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Health_3rdLevel!$L$19:$BW$19</c:f>
              <c:numCache>
                <c:formatCode>General</c:formatCode>
                <c:ptCount val="64"/>
                <c:pt idx="0">
                  <c:v>14</c:v>
                </c:pt>
                <c:pt idx="36">
                  <c:v>6</c:v>
                </c:pt>
              </c:numCache>
            </c:numRef>
          </c:val>
        </c:ser>
        <c:ser>
          <c:idx val="1"/>
          <c:order val="1"/>
          <c:tx>
            <c:strRef>
              <c:f>Health_3rdLevel!$K$20</c:f>
              <c:strCache>
                <c:ptCount val="1"/>
                <c:pt idx="0">
                  <c:v>Global Fund:3rd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Health_3rdLevel!$L$20:$BW$20</c:f>
              <c:numCache>
                <c:formatCode>General</c:formatCode>
                <c:ptCount val="64"/>
                <c:pt idx="0">
                  <c:v>14</c:v>
                </c:pt>
                <c:pt idx="43">
                  <c:v>2</c:v>
                </c:pt>
                <c:pt idx="51">
                  <c:v>4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MCC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Health_3rdLevel!$K$21</c:f>
              <c:strCache>
                <c:ptCount val="1"/>
                <c:pt idx="0">
                  <c:v>MCC</c:v>
                </c:pt>
              </c:strCache>
            </c:strRef>
          </c:tx>
          <c:dLbls>
            <c:dLbl>
              <c:idx val="36"/>
              <c:layout>
                <c:manualLayout>
                  <c:x val="2.1898718942184778E-3"/>
                  <c:y val="8.0459770114942528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Health_3rdLevel!$L$21:$BW$21</c:f>
              <c:numCache>
                <c:formatCode>General</c:formatCode>
                <c:ptCount val="64"/>
                <c:pt idx="0">
                  <c:v>3</c:v>
                </c:pt>
                <c:pt idx="36">
                  <c:v>3</c:v>
                </c:pt>
              </c:numCache>
            </c:numRef>
          </c:val>
        </c:ser>
        <c:ser>
          <c:idx val="1"/>
          <c:order val="1"/>
          <c:tx>
            <c:strRef>
              <c:f>Health_3rdLevel!$K$22</c:f>
              <c:strCache>
                <c:ptCount val="1"/>
                <c:pt idx="0">
                  <c:v>MCC: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Health_3rdLevel!$L$22:$BW$22</c:f>
              <c:numCache>
                <c:formatCode>General</c:formatCode>
                <c:ptCount val="64"/>
                <c:pt idx="0">
                  <c:v>3</c:v>
                </c:pt>
                <c:pt idx="51">
                  <c:v>1</c:v>
                </c:pt>
                <c:pt idx="52">
                  <c:v>1</c:v>
                </c:pt>
                <c:pt idx="56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DHS</a:t>
            </a:r>
          </a:p>
        </c:rich>
      </c:tx>
      <c:layout>
        <c:manualLayout>
          <c:xMode val="edge"/>
          <c:yMode val="edge"/>
          <c:x val="0.50743452886544238"/>
          <c:y val="1.6091954022988509E-2"/>
        </c:manualLayout>
      </c:layout>
    </c:title>
    <c:plotArea>
      <c:layout>
        <c:manualLayout>
          <c:layoutTarget val="inner"/>
          <c:xMode val="edge"/>
          <c:yMode val="edge"/>
          <c:x val="0.10062303614718712"/>
          <c:y val="7.4016415420634016E-2"/>
          <c:w val="0.83665563715600144"/>
          <c:h val="0.9122710757841056"/>
        </c:manualLayout>
      </c:layout>
      <c:doughnutChart>
        <c:varyColors val="1"/>
        <c:ser>
          <c:idx val="0"/>
          <c:order val="0"/>
          <c:tx>
            <c:strRef>
              <c:f>Health_3rdLevel!$K$13</c:f>
              <c:strCache>
                <c:ptCount val="1"/>
                <c:pt idx="0">
                  <c:v>DHS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Health_3rdLevel!$L$13:$BW$13</c:f>
              <c:numCache>
                <c:formatCode>General</c:formatCode>
                <c:ptCount val="64"/>
                <c:pt idx="0">
                  <c:v>103</c:v>
                </c:pt>
              </c:numCache>
            </c:numRef>
          </c:val>
        </c:ser>
        <c:ser>
          <c:idx val="1"/>
          <c:order val="1"/>
          <c:tx>
            <c:strRef>
              <c:f>Health_3rdLevel!$K$14</c:f>
              <c:strCache>
                <c:ptCount val="1"/>
                <c:pt idx="0">
                  <c:v>DHS: 3rd level</c:v>
                </c:pt>
              </c:strCache>
            </c:strRef>
          </c:tx>
          <c:dPt>
            <c:idx val="0"/>
            <c:spPr>
              <a:noFill/>
              <a:ln>
                <a:noFill/>
              </a:ln>
            </c:spPr>
          </c:dPt>
          <c:dLbls>
            <c:dLbl>
              <c:idx val="0"/>
              <c:delete val="1"/>
            </c:dLbl>
            <c:showCatName val="1"/>
            <c:showPercent val="1"/>
            <c:showLeaderLines val="1"/>
          </c:dLbls>
          <c:cat>
            <c:strRef>
              <c:f>Health_3rdLevel!$L$4:$BW$4</c:f>
              <c:strCache>
                <c:ptCount val="64"/>
                <c:pt idx="0">
                  <c:v>In-house</c:v>
                </c:pt>
                <c:pt idx="1">
                  <c:v>In Cooperation</c:v>
                </c:pt>
                <c:pt idx="2">
                  <c:v>UNDP/UNDESA</c:v>
                </c:pt>
                <c:pt idx="3">
                  <c:v>UNAIDS/WHO/UNICEF</c:v>
                </c:pt>
                <c:pt idx="4">
                  <c:v>WHO/UNICEF</c:v>
                </c:pt>
                <c:pt idx="5">
                  <c:v>WB/WHO</c:v>
                </c:pt>
                <c:pt idx="6">
                  <c:v>WHO/UNICEF/UNFPA/WB</c:v>
                </c:pt>
                <c:pt idx="7">
                  <c:v>UNICEF/WB/WHO</c:v>
                </c:pt>
                <c:pt idx="8">
                  <c:v>UNICEF/WHO/WB/UNDESA</c:v>
                </c:pt>
                <c:pt idx="9">
                  <c:v>Survey/
Census</c:v>
                </c:pt>
                <c:pt idx="10">
                  <c:v>Agricultural Census</c:v>
                </c:pt>
                <c:pt idx="11">
                  <c:v>Community Informants</c:v>
                </c:pt>
                <c:pt idx="12">
                  <c:v>DHS  or other National Surveys
(WHO/UNICEF)</c:v>
                </c:pt>
                <c:pt idx="13">
                  <c:v>DHS/UNAIDS</c:v>
                </c:pt>
                <c:pt idx="14">
                  <c:v>Health agents</c:v>
                </c:pt>
                <c:pt idx="15">
                  <c:v>Health Survey</c:v>
                </c:pt>
                <c:pt idx="16">
                  <c:v>Health survey/ Key Informants</c:v>
                </c:pt>
                <c:pt idx="17">
                  <c:v>SQUEC</c:v>
                </c:pt>
                <c:pt idx="18">
                  <c:v>UN</c:v>
                </c:pt>
                <c:pt idx="19">
                  <c:v>Compiled by UNPD</c:v>
                </c:pt>
                <c:pt idx="20">
                  <c:v>UNPD/UNFPA</c:v>
                </c:pt>
                <c:pt idx="21">
                  <c:v>WHO</c:v>
                </c:pt>
                <c:pt idx="22">
                  <c:v>WHO/UN</c:v>
                </c:pt>
                <c:pt idx="23">
                  <c:v>WHO/WB</c:v>
                </c:pt>
                <c:pt idx="24">
                  <c:v>WHO/UNAIDS</c:v>
                </c:pt>
                <c:pt idx="25">
                  <c:v>WHO/UNICEF/
UNFPA/WB</c:v>
                </c:pt>
                <c:pt idx="26">
                  <c:v>Country Report</c:v>
                </c:pt>
                <c:pt idx="27">
                  <c:v>FAO</c:v>
                </c:pt>
                <c:pt idx="28">
                  <c:v>WHO2</c:v>
                </c:pt>
                <c:pt idx="29">
                  <c:v>UN3</c:v>
                </c:pt>
                <c:pt idx="30">
                  <c:v>UNAIDS</c:v>
                </c:pt>
                <c:pt idx="31">
                  <c:v>WHO/UN2</c:v>
                </c:pt>
                <c:pt idx="32">
                  <c:v>WHO/UN/OECD</c:v>
                </c:pt>
                <c:pt idx="33">
                  <c:v>WHO/UNICEF/UN/WB</c:v>
                </c:pt>
                <c:pt idx="34">
                  <c:v>WHO/UNICEF3</c:v>
                </c:pt>
                <c:pt idx="35">
                  <c:v>WHO/UNAIDS/
UNICEF</c:v>
                </c:pt>
                <c:pt idx="36">
                  <c:v>Other Organization</c:v>
                </c:pt>
                <c:pt idx="37">
                  <c:v>FAO2</c:v>
                </c:pt>
                <c:pt idx="38">
                  <c:v>FAO/UN</c:v>
                </c:pt>
                <c:pt idx="39">
                  <c:v>International Diabetes Federation</c:v>
                </c:pt>
                <c:pt idx="40">
                  <c:v>PMTCT</c:v>
                </c:pt>
                <c:pt idx="41">
                  <c:v>UN2</c:v>
                </c:pt>
                <c:pt idx="42">
                  <c:v>UNPD2</c:v>
                </c:pt>
                <c:pt idx="43">
                  <c:v>UNAIDS2</c:v>
                </c:pt>
                <c:pt idx="44">
                  <c:v>UNAIDS/WHO</c:v>
                </c:pt>
                <c:pt idx="45">
                  <c:v>UNDP</c:v>
                </c:pt>
                <c:pt idx="46">
                  <c:v>UNDESA</c:v>
                </c:pt>
                <c:pt idx="47">
                  <c:v>UNESCO</c:v>
                </c:pt>
                <c:pt idx="48">
                  <c:v>UNICEF</c:v>
                </c:pt>
                <c:pt idx="49">
                  <c:v>UNPD/ADB</c:v>
                </c:pt>
                <c:pt idx="50">
                  <c:v>WB</c:v>
                </c:pt>
                <c:pt idx="51">
                  <c:v>WHO4</c:v>
                </c:pt>
                <c:pt idx="52">
                  <c:v>WHO/UNICEF2</c:v>
                </c:pt>
                <c:pt idx="53">
                  <c:v>WHO/UNICEF/WB</c:v>
                </c:pt>
                <c:pt idx="54">
                  <c:v>WHO/UNICEF/UNFPA/WB2</c:v>
                </c:pt>
                <c:pt idx="55">
                  <c:v>WHO/Stevens Ga, Finucane MM</c:v>
                </c:pt>
                <c:pt idx="56">
                  <c:v>Columbia University</c:v>
                </c:pt>
                <c:pt idx="57">
                  <c:v>Gallup</c:v>
                </c:pt>
                <c:pt idx="58">
                  <c:v>EFSA/PDM/FSOM</c:v>
                </c:pt>
                <c:pt idx="59">
                  <c:v>FCS</c:v>
                </c:pt>
                <c:pt idx="60">
                  <c:v>Food aid providers</c:v>
                </c:pt>
                <c:pt idx="61">
                  <c:v>HDDS/FANTA</c:v>
                </c:pt>
                <c:pt idx="62">
                  <c:v>SPR</c:v>
                </c:pt>
                <c:pt idx="63">
                  <c:v>Not Specified</c:v>
                </c:pt>
              </c:strCache>
            </c:strRef>
          </c:cat>
          <c:val>
            <c:numRef>
              <c:f>Health_3rdLevel!$L$14:$BW$14</c:f>
              <c:numCache>
                <c:formatCode>General</c:formatCode>
                <c:ptCount val="64"/>
                <c:pt idx="12">
                  <c:v>103</c:v>
                </c:pt>
                <c:pt idx="41">
                  <c:v>9</c:v>
                </c:pt>
                <c:pt idx="43">
                  <c:v>32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cycle5" loCatId="cycle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 b="1"/>
            <a:t>Use of Insecticide Treated Nets for Children under 5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Household surveys (eg. DHS/MIS/ Malaria Indicator Surveys)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Global Fund/Gates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1068A74E-D77F-4BED-BDCE-AB1A2FB008FA}" type="pres">
      <dgm:prSet presAssocID="{17EA75D4-63EF-4150-8249-47F26EC333D3}" presName="cycle" presStyleCnt="0">
        <dgm:presLayoutVars>
          <dgm:dir/>
          <dgm:resizeHandles val="exact"/>
        </dgm:presLayoutVars>
      </dgm:prSet>
      <dgm:spPr/>
    </dgm:pt>
    <dgm:pt modelId="{29F338AB-A758-46E7-A802-2DFECBB64241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0EBF96B-2349-441F-A5D9-58C451729C7A}" type="pres">
      <dgm:prSet presAssocID="{DB5BFD43-566A-46B3-A3D6-53ACF14EF394}" presName="spNode" presStyleCnt="0"/>
      <dgm:spPr/>
    </dgm:pt>
    <dgm:pt modelId="{B0372DA2-3B57-4E7D-A741-62BD1D11FFD8}" type="pres">
      <dgm:prSet presAssocID="{601D059F-F135-4D82-8BC4-95BF0A50963E}" presName="sibTrans" presStyleLbl="sibTrans1D1" presStyleIdx="0" presStyleCnt="5"/>
      <dgm:spPr/>
      <dgm:t>
        <a:bodyPr/>
        <a:lstStyle/>
        <a:p>
          <a:endParaRPr lang="en-US"/>
        </a:p>
      </dgm:t>
    </dgm:pt>
    <dgm:pt modelId="{BD47D316-C2AC-4C19-B3C5-FDDC995D5CAE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5ED0437-AC60-43E4-A184-76BF6C98C8A3}" type="pres">
      <dgm:prSet presAssocID="{027CA28D-6976-4F96-B09B-CA23B73B3793}" presName="spNode" presStyleCnt="0"/>
      <dgm:spPr/>
    </dgm:pt>
    <dgm:pt modelId="{4FE2A9DF-A1FA-4CA8-ACCF-72A798587366}" type="pres">
      <dgm:prSet presAssocID="{4909A95A-BC9E-411B-AF42-C4A634610EE0}" presName="sibTrans" presStyleLbl="sibTrans1D1" presStyleIdx="1" presStyleCnt="5"/>
      <dgm:spPr/>
      <dgm:t>
        <a:bodyPr/>
        <a:lstStyle/>
        <a:p>
          <a:endParaRPr lang="en-US"/>
        </a:p>
      </dgm:t>
    </dgm:pt>
    <dgm:pt modelId="{95074476-021A-4B51-ABEC-9FC3B4FB7C32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0B20547-D935-4354-A7D6-9F65E2D163E3}" type="pres">
      <dgm:prSet presAssocID="{4B6600A2-5433-429F-B2C9-9D1E84D97E8A}" presName="spNode" presStyleCnt="0"/>
      <dgm:spPr/>
    </dgm:pt>
    <dgm:pt modelId="{DCBF9782-23FC-4F06-A892-2811AAA9D53E}" type="pres">
      <dgm:prSet presAssocID="{67A974A4-EEE2-4094-818B-A8C644F097BC}" presName="sibTrans" presStyleLbl="sibTrans1D1" presStyleIdx="2" presStyleCnt="5"/>
      <dgm:spPr/>
      <dgm:t>
        <a:bodyPr/>
        <a:lstStyle/>
        <a:p>
          <a:endParaRPr lang="en-US"/>
        </a:p>
      </dgm:t>
    </dgm:pt>
    <dgm:pt modelId="{93EE80F9-5D42-412C-801A-E7EC660E4EF7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819034C-9B37-488D-B41A-CE2ACE13CE58}" type="pres">
      <dgm:prSet presAssocID="{BEE780B9-F30F-438B-9916-645F94F9F32D}" presName="spNode" presStyleCnt="0"/>
      <dgm:spPr/>
    </dgm:pt>
    <dgm:pt modelId="{BCF4B71D-7E48-47B1-B6C7-C65D4BE873F7}" type="pres">
      <dgm:prSet presAssocID="{1A733ACF-2D47-40C4-B305-2BF1CEA10F63}" presName="sibTrans" presStyleLbl="sibTrans1D1" presStyleIdx="3" presStyleCnt="5"/>
      <dgm:spPr/>
      <dgm:t>
        <a:bodyPr/>
        <a:lstStyle/>
        <a:p>
          <a:endParaRPr lang="en-US"/>
        </a:p>
      </dgm:t>
    </dgm:pt>
    <dgm:pt modelId="{53EE47B4-774F-4A6E-9C5F-ED623E25E9B5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771588C-38E0-4D78-A6EF-64A217E86533}" type="pres">
      <dgm:prSet presAssocID="{5CDE7B45-B486-4CF3-A719-5A03B7B6B2C1}" presName="spNode" presStyleCnt="0"/>
      <dgm:spPr/>
    </dgm:pt>
    <dgm:pt modelId="{83BF811C-4370-4B71-854A-C801805FEE33}" type="pres">
      <dgm:prSet presAssocID="{12D7FF83-7873-4351-A6CC-8DC90C49234C}" presName="sibTrans" presStyleLbl="sibTrans1D1" presStyleIdx="4" presStyleCnt="5"/>
      <dgm:spPr/>
      <dgm:t>
        <a:bodyPr/>
        <a:lstStyle/>
        <a:p>
          <a:endParaRPr lang="en-US"/>
        </a:p>
      </dgm:t>
    </dgm:pt>
  </dgm:ptLst>
  <dgm:cxnLst>
    <dgm:cxn modelId="{83501B32-6387-4B69-9941-A3E62F393F95}" type="presOf" srcId="{BEE780B9-F30F-438B-9916-645F94F9F32D}" destId="{93EE80F9-5D42-412C-801A-E7EC660E4EF7}" srcOrd="0" destOrd="0" presId="urn:microsoft.com/office/officeart/2005/8/layout/cycle5"/>
    <dgm:cxn modelId="{7BB8C10C-C3AB-4D3B-93F4-F7BCAC6E5CB3}" type="presOf" srcId="{17EA75D4-63EF-4150-8249-47F26EC333D3}" destId="{1068A74E-D77F-4BED-BDCE-AB1A2FB008FA}" srcOrd="0" destOrd="0" presId="urn:microsoft.com/office/officeart/2005/8/layout/cycle5"/>
    <dgm:cxn modelId="{08266A1A-AB3B-4FC8-8E1A-43DA14FF1CB3}" type="presOf" srcId="{5CDE7B45-B486-4CF3-A719-5A03B7B6B2C1}" destId="{53EE47B4-774F-4A6E-9C5F-ED623E25E9B5}" srcOrd="0" destOrd="0" presId="urn:microsoft.com/office/officeart/2005/8/layout/cycle5"/>
    <dgm:cxn modelId="{3A73C411-17BF-4E89-864A-2846966A8FCD}" type="presOf" srcId="{DB5BFD43-566A-46B3-A3D6-53ACF14EF394}" destId="{29F338AB-A758-46E7-A802-2DFECBB64241}" srcOrd="0" destOrd="0" presId="urn:microsoft.com/office/officeart/2005/8/layout/cycle5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D2778266-6035-4AA7-8CD7-D41249410EED}" type="presOf" srcId="{12D7FF83-7873-4351-A6CC-8DC90C49234C}" destId="{83BF811C-4370-4B71-854A-C801805FEE33}" srcOrd="0" destOrd="0" presId="urn:microsoft.com/office/officeart/2005/8/layout/cycle5"/>
    <dgm:cxn modelId="{C4005E02-8091-48CA-94EF-840DEA3D9D7C}" type="presOf" srcId="{67A974A4-EEE2-4094-818B-A8C644F097BC}" destId="{DCBF9782-23FC-4F06-A892-2811AAA9D53E}" srcOrd="0" destOrd="0" presId="urn:microsoft.com/office/officeart/2005/8/layout/cycle5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8181AFA7-C781-4585-9D48-B4AFB8911327}" type="presOf" srcId="{4909A95A-BC9E-411B-AF42-C4A634610EE0}" destId="{4FE2A9DF-A1FA-4CA8-ACCF-72A798587366}" srcOrd="0" destOrd="0" presId="urn:microsoft.com/office/officeart/2005/8/layout/cycle5"/>
    <dgm:cxn modelId="{767D5677-DEB2-4C83-A483-CB9D734C1577}" type="presOf" srcId="{4B6600A2-5433-429F-B2C9-9D1E84D97E8A}" destId="{95074476-021A-4B51-ABEC-9FC3B4FB7C32}" srcOrd="0" destOrd="0" presId="urn:microsoft.com/office/officeart/2005/8/layout/cycle5"/>
    <dgm:cxn modelId="{2342F2AC-EFAE-415E-8D2F-23D9E0CC9BE1}" type="presOf" srcId="{601D059F-F135-4D82-8BC4-95BF0A50963E}" destId="{B0372DA2-3B57-4E7D-A741-62BD1D11FFD8}" srcOrd="0" destOrd="0" presId="urn:microsoft.com/office/officeart/2005/8/layout/cycle5"/>
    <dgm:cxn modelId="{8FA73055-862E-4262-A41C-F342A10B9DE5}" type="presOf" srcId="{027CA28D-6976-4F96-B09B-CA23B73B3793}" destId="{BD47D316-C2AC-4C19-B3C5-FDDC995D5CAE}" srcOrd="0" destOrd="0" presId="urn:microsoft.com/office/officeart/2005/8/layout/cycle5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D7D0C24-006F-4399-9839-9295F360233E}" type="presOf" srcId="{1A733ACF-2D47-40C4-B305-2BF1CEA10F63}" destId="{BCF4B71D-7E48-47B1-B6C7-C65D4BE873F7}" srcOrd="0" destOrd="0" presId="urn:microsoft.com/office/officeart/2005/8/layout/cycle5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7C85E344-F70A-4863-BABA-D5C684196AFB}" type="presParOf" srcId="{1068A74E-D77F-4BED-BDCE-AB1A2FB008FA}" destId="{29F338AB-A758-46E7-A802-2DFECBB64241}" srcOrd="0" destOrd="0" presId="urn:microsoft.com/office/officeart/2005/8/layout/cycle5"/>
    <dgm:cxn modelId="{BC45A9DC-5A87-47C8-BD38-C2E1DEDB8C6E}" type="presParOf" srcId="{1068A74E-D77F-4BED-BDCE-AB1A2FB008FA}" destId="{F0EBF96B-2349-441F-A5D9-58C451729C7A}" srcOrd="1" destOrd="0" presId="urn:microsoft.com/office/officeart/2005/8/layout/cycle5"/>
    <dgm:cxn modelId="{BB1821CD-BF58-49FE-8B49-75552564AA8E}" type="presParOf" srcId="{1068A74E-D77F-4BED-BDCE-AB1A2FB008FA}" destId="{B0372DA2-3B57-4E7D-A741-62BD1D11FFD8}" srcOrd="2" destOrd="0" presId="urn:microsoft.com/office/officeart/2005/8/layout/cycle5"/>
    <dgm:cxn modelId="{021F700D-4470-4F47-AC29-CAAAC97C9223}" type="presParOf" srcId="{1068A74E-D77F-4BED-BDCE-AB1A2FB008FA}" destId="{BD47D316-C2AC-4C19-B3C5-FDDC995D5CAE}" srcOrd="3" destOrd="0" presId="urn:microsoft.com/office/officeart/2005/8/layout/cycle5"/>
    <dgm:cxn modelId="{3E79EA09-A572-4353-BD44-7FCC5D661487}" type="presParOf" srcId="{1068A74E-D77F-4BED-BDCE-AB1A2FB008FA}" destId="{C5ED0437-AC60-43E4-A184-76BF6C98C8A3}" srcOrd="4" destOrd="0" presId="urn:microsoft.com/office/officeart/2005/8/layout/cycle5"/>
    <dgm:cxn modelId="{5FEF61F3-1028-4F38-BE4A-13DBECAFADD4}" type="presParOf" srcId="{1068A74E-D77F-4BED-BDCE-AB1A2FB008FA}" destId="{4FE2A9DF-A1FA-4CA8-ACCF-72A798587366}" srcOrd="5" destOrd="0" presId="urn:microsoft.com/office/officeart/2005/8/layout/cycle5"/>
    <dgm:cxn modelId="{5BEC33EC-91E9-499B-B1A6-BB15A1F9F879}" type="presParOf" srcId="{1068A74E-D77F-4BED-BDCE-AB1A2FB008FA}" destId="{95074476-021A-4B51-ABEC-9FC3B4FB7C32}" srcOrd="6" destOrd="0" presId="urn:microsoft.com/office/officeart/2005/8/layout/cycle5"/>
    <dgm:cxn modelId="{728AFC7E-9533-43BF-BD08-3FB5F519BE47}" type="presParOf" srcId="{1068A74E-D77F-4BED-BDCE-AB1A2FB008FA}" destId="{40B20547-D935-4354-A7D6-9F65E2D163E3}" srcOrd="7" destOrd="0" presId="urn:microsoft.com/office/officeart/2005/8/layout/cycle5"/>
    <dgm:cxn modelId="{A9DAD30A-6333-4EA5-BC6F-FF482AC60318}" type="presParOf" srcId="{1068A74E-D77F-4BED-BDCE-AB1A2FB008FA}" destId="{DCBF9782-23FC-4F06-A892-2811AAA9D53E}" srcOrd="8" destOrd="0" presId="urn:microsoft.com/office/officeart/2005/8/layout/cycle5"/>
    <dgm:cxn modelId="{88CDA2F2-6030-4EF1-83CE-B697B6B09B9A}" type="presParOf" srcId="{1068A74E-D77F-4BED-BDCE-AB1A2FB008FA}" destId="{93EE80F9-5D42-412C-801A-E7EC660E4EF7}" srcOrd="9" destOrd="0" presId="urn:microsoft.com/office/officeart/2005/8/layout/cycle5"/>
    <dgm:cxn modelId="{4A787FEA-A531-4AE4-8E85-078D4E98B3FD}" type="presParOf" srcId="{1068A74E-D77F-4BED-BDCE-AB1A2FB008FA}" destId="{2819034C-9B37-488D-B41A-CE2ACE13CE58}" srcOrd="10" destOrd="0" presId="urn:microsoft.com/office/officeart/2005/8/layout/cycle5"/>
    <dgm:cxn modelId="{D3C35408-5DBD-4E0C-B9BB-C00C021647A7}" type="presParOf" srcId="{1068A74E-D77F-4BED-BDCE-AB1A2FB008FA}" destId="{BCF4B71D-7E48-47B1-B6C7-C65D4BE873F7}" srcOrd="11" destOrd="0" presId="urn:microsoft.com/office/officeart/2005/8/layout/cycle5"/>
    <dgm:cxn modelId="{4BCF0CB8-636D-47BB-88C5-CEAA25DB4063}" type="presParOf" srcId="{1068A74E-D77F-4BED-BDCE-AB1A2FB008FA}" destId="{53EE47B4-774F-4A6E-9C5F-ED623E25E9B5}" srcOrd="12" destOrd="0" presId="urn:microsoft.com/office/officeart/2005/8/layout/cycle5"/>
    <dgm:cxn modelId="{7FA86230-628D-49BC-8E51-AC19C21FC2C9}" type="presParOf" srcId="{1068A74E-D77F-4BED-BDCE-AB1A2FB008FA}" destId="{2771588C-38E0-4D78-A6EF-64A217E86533}" srcOrd="13" destOrd="0" presId="urn:microsoft.com/office/officeart/2005/8/layout/cycle5"/>
    <dgm:cxn modelId="{35833DB1-8704-4696-8553-1AF4E1497855}" type="presParOf" srcId="{1068A74E-D77F-4BED-BDCE-AB1A2FB008FA}" destId="{83BF811C-4370-4B71-854A-C801805FEE33}" srcOrd="14" destOrd="0" presId="urn:microsoft.com/office/officeart/2005/8/layout/cycle5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cycle5" loCatId="cycle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 custT="1"/>
      <dgm:spPr/>
      <dgm:t>
        <a:bodyPr/>
        <a:lstStyle/>
        <a:p>
          <a:r>
            <a:rPr lang="en-US" sz="900" b="1"/>
            <a:t>Maternal Mortality Rate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Vital registration systems/Household surveys (eg. DHS)/ Reproductive Age Mortality Studies/ Disease Surveillance/ Census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WHO/UNICEF/</a:t>
          </a:r>
        </a:p>
        <a:p>
          <a:r>
            <a:rPr lang="en-US"/>
            <a:t>UNFPA/WB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UN/UNDP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A29D5C9E-F4FD-44A1-AD26-1D3181D46EA3}">
      <dgm:prSet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DE0B75E4-BA30-4D95-A39D-9C600D13DD06}" type="parTrans" cxnId="{E59D6BCE-4BCC-4B6A-BD5E-3D894C583DE3}">
      <dgm:prSet/>
      <dgm:spPr/>
      <dgm:t>
        <a:bodyPr/>
        <a:lstStyle/>
        <a:p>
          <a:endParaRPr lang="en-US"/>
        </a:p>
      </dgm:t>
    </dgm:pt>
    <dgm:pt modelId="{AFAF0BD8-6342-4EE0-B038-3941E08B4E58}" type="sibTrans" cxnId="{E59D6BCE-4BCC-4B6A-BD5E-3D894C583DE3}">
      <dgm:prSet/>
      <dgm:spPr/>
      <dgm:t>
        <a:bodyPr/>
        <a:lstStyle/>
        <a:p>
          <a:endParaRPr lang="en-US"/>
        </a:p>
      </dgm:t>
    </dgm:pt>
    <dgm:pt modelId="{3AC8570F-6104-4026-A7BB-A46D734977E4}" type="pres">
      <dgm:prSet presAssocID="{17EA75D4-63EF-4150-8249-47F26EC333D3}" presName="cycle" presStyleCnt="0">
        <dgm:presLayoutVars>
          <dgm:dir/>
          <dgm:resizeHandles val="exact"/>
        </dgm:presLayoutVars>
      </dgm:prSet>
      <dgm:spPr/>
    </dgm:pt>
    <dgm:pt modelId="{590A5C6D-A846-4BD1-8DE3-077DE4A3AFD1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34BD2FE-7671-49F3-9FAA-FFD0FD834B30}" type="pres">
      <dgm:prSet presAssocID="{DB5BFD43-566A-46B3-A3D6-53ACF14EF394}" presName="spNode" presStyleCnt="0"/>
      <dgm:spPr/>
    </dgm:pt>
    <dgm:pt modelId="{25EC90DC-5EB4-4D65-A2CF-F4D102E43698}" type="pres">
      <dgm:prSet presAssocID="{601D059F-F135-4D82-8BC4-95BF0A50963E}" presName="sibTrans" presStyleLbl="sibTrans1D1" presStyleIdx="0" presStyleCnt="5"/>
      <dgm:spPr/>
      <dgm:t>
        <a:bodyPr/>
        <a:lstStyle/>
        <a:p>
          <a:endParaRPr lang="en-US"/>
        </a:p>
      </dgm:t>
    </dgm:pt>
    <dgm:pt modelId="{32C16BC3-C2EC-4F16-8523-4F99F50386C1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5106030-8604-4FBB-8864-2BE002D72C5A}" type="pres">
      <dgm:prSet presAssocID="{027CA28D-6976-4F96-B09B-CA23B73B3793}" presName="spNode" presStyleCnt="0"/>
      <dgm:spPr/>
    </dgm:pt>
    <dgm:pt modelId="{BA925D92-2F02-427D-948A-44BE22DCA8D6}" type="pres">
      <dgm:prSet presAssocID="{4909A95A-BC9E-411B-AF42-C4A634610EE0}" presName="sibTrans" presStyleLbl="sibTrans1D1" presStyleIdx="1" presStyleCnt="5"/>
      <dgm:spPr/>
      <dgm:t>
        <a:bodyPr/>
        <a:lstStyle/>
        <a:p>
          <a:endParaRPr lang="en-US"/>
        </a:p>
      </dgm:t>
    </dgm:pt>
    <dgm:pt modelId="{760F4A65-BB25-49ED-A22B-9F70981B4B5D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0B072C6-47A5-4086-A59F-CB2C0BC41A93}" type="pres">
      <dgm:prSet presAssocID="{4B6600A2-5433-429F-B2C9-9D1E84D97E8A}" presName="spNode" presStyleCnt="0"/>
      <dgm:spPr/>
    </dgm:pt>
    <dgm:pt modelId="{DB2BA0ED-8D35-497B-A436-BFCB6CA079E5}" type="pres">
      <dgm:prSet presAssocID="{67A974A4-EEE2-4094-818B-A8C644F097BC}" presName="sibTrans" presStyleLbl="sibTrans1D1" presStyleIdx="2" presStyleCnt="5"/>
      <dgm:spPr/>
      <dgm:t>
        <a:bodyPr/>
        <a:lstStyle/>
        <a:p>
          <a:endParaRPr lang="en-US"/>
        </a:p>
      </dgm:t>
    </dgm:pt>
    <dgm:pt modelId="{AA4FA8F3-FD35-49D9-B0DB-0502287873B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92214C1-268B-4DF7-94F7-77FBF531528D}" type="pres">
      <dgm:prSet presAssocID="{BEE780B9-F30F-438B-9916-645F94F9F32D}" presName="spNode" presStyleCnt="0"/>
      <dgm:spPr/>
    </dgm:pt>
    <dgm:pt modelId="{66130109-909E-4E62-A6E5-1A69BDC69BC0}" type="pres">
      <dgm:prSet presAssocID="{1A733ACF-2D47-40C4-B305-2BF1CEA10F63}" presName="sibTrans" presStyleLbl="sibTrans1D1" presStyleIdx="3" presStyleCnt="5"/>
      <dgm:spPr/>
      <dgm:t>
        <a:bodyPr/>
        <a:lstStyle/>
        <a:p>
          <a:endParaRPr lang="en-US"/>
        </a:p>
      </dgm:t>
    </dgm:pt>
    <dgm:pt modelId="{B271953C-1679-4CCE-93AA-AF8C03649B44}" type="pres">
      <dgm:prSet presAssocID="{A29D5C9E-F4FD-44A1-AD26-1D3181D46EA3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748A0C-E2A9-4CE8-82B7-58FBAE18ABB9}" type="pres">
      <dgm:prSet presAssocID="{A29D5C9E-F4FD-44A1-AD26-1D3181D46EA3}" presName="spNode" presStyleCnt="0"/>
      <dgm:spPr/>
    </dgm:pt>
    <dgm:pt modelId="{AF23960C-47A0-4CA4-B49B-6AFB0B1E4597}" type="pres">
      <dgm:prSet presAssocID="{AFAF0BD8-6342-4EE0-B038-3941E08B4E58}" presName="sibTrans" presStyleLbl="sibTrans1D1" presStyleIdx="4" presStyleCnt="5"/>
      <dgm:spPr/>
      <dgm:t>
        <a:bodyPr/>
        <a:lstStyle/>
        <a:p>
          <a:endParaRPr lang="en-US"/>
        </a:p>
      </dgm:t>
    </dgm:pt>
  </dgm:ptLst>
  <dgm:cxnLst>
    <dgm:cxn modelId="{70BD69CC-3792-4316-AD67-0CFC1594DE03}" type="presOf" srcId="{4909A95A-BC9E-411B-AF42-C4A634610EE0}" destId="{BA925D92-2F02-427D-948A-44BE22DCA8D6}" srcOrd="0" destOrd="0" presId="urn:microsoft.com/office/officeart/2005/8/layout/cycle5"/>
    <dgm:cxn modelId="{A62A9598-62F4-4CBC-B044-055C04EEA0AD}" type="presOf" srcId="{AFAF0BD8-6342-4EE0-B038-3941E08B4E58}" destId="{AF23960C-47A0-4CA4-B49B-6AFB0B1E4597}" srcOrd="0" destOrd="0" presId="urn:microsoft.com/office/officeart/2005/8/layout/cycle5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E59D6BCE-4BCC-4B6A-BD5E-3D894C583DE3}" srcId="{17EA75D4-63EF-4150-8249-47F26EC333D3}" destId="{A29D5C9E-F4FD-44A1-AD26-1D3181D46EA3}" srcOrd="4" destOrd="0" parTransId="{DE0B75E4-BA30-4D95-A39D-9C600D13DD06}" sibTransId="{AFAF0BD8-6342-4EE0-B038-3941E08B4E58}"/>
    <dgm:cxn modelId="{87E8FB45-6525-4BD1-9702-CFB759F4768C}" type="presOf" srcId="{DB5BFD43-566A-46B3-A3D6-53ACF14EF394}" destId="{590A5C6D-A846-4BD1-8DE3-077DE4A3AFD1}" srcOrd="0" destOrd="0" presId="urn:microsoft.com/office/officeart/2005/8/layout/cycle5"/>
    <dgm:cxn modelId="{6B6ADD5D-8409-426D-8338-B4E5D1B87C96}" type="presOf" srcId="{4B6600A2-5433-429F-B2C9-9D1E84D97E8A}" destId="{760F4A65-BB25-49ED-A22B-9F70981B4B5D}" srcOrd="0" destOrd="0" presId="urn:microsoft.com/office/officeart/2005/8/layout/cycle5"/>
    <dgm:cxn modelId="{00B57C72-B773-4056-A47B-A7278634A377}" type="presOf" srcId="{67A974A4-EEE2-4094-818B-A8C644F097BC}" destId="{DB2BA0ED-8D35-497B-A436-BFCB6CA079E5}" srcOrd="0" destOrd="0" presId="urn:microsoft.com/office/officeart/2005/8/layout/cycle5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AC7995CE-7F31-4E83-B863-45C5B647FFC6}" type="presOf" srcId="{A29D5C9E-F4FD-44A1-AD26-1D3181D46EA3}" destId="{B271953C-1679-4CCE-93AA-AF8C03649B44}" srcOrd="0" destOrd="0" presId="urn:microsoft.com/office/officeart/2005/8/layout/cycle5"/>
    <dgm:cxn modelId="{86D5BF34-9C3A-4999-8B99-8CBC25BAFBC0}" type="presOf" srcId="{17EA75D4-63EF-4150-8249-47F26EC333D3}" destId="{3AC8570F-6104-4026-A7BB-A46D734977E4}" srcOrd="0" destOrd="0" presId="urn:microsoft.com/office/officeart/2005/8/layout/cycle5"/>
    <dgm:cxn modelId="{CCC52BD5-D9DD-4899-972B-88D53F77116B}" type="presOf" srcId="{1A733ACF-2D47-40C4-B305-2BF1CEA10F63}" destId="{66130109-909E-4E62-A6E5-1A69BDC69BC0}" srcOrd="0" destOrd="0" presId="urn:microsoft.com/office/officeart/2005/8/layout/cycle5"/>
    <dgm:cxn modelId="{CDB21C4D-C709-40D4-8A77-0847360F4DE7}" type="presOf" srcId="{BEE780B9-F30F-438B-9916-645F94F9F32D}" destId="{AA4FA8F3-FD35-49D9-B0DB-0502287873BF}" srcOrd="0" destOrd="0" presId="urn:microsoft.com/office/officeart/2005/8/layout/cycle5"/>
    <dgm:cxn modelId="{C6CF6FE9-8496-4DC4-9C74-32271ACF9B93}" type="presOf" srcId="{601D059F-F135-4D82-8BC4-95BF0A50963E}" destId="{25EC90DC-5EB4-4D65-A2CF-F4D102E43698}" srcOrd="0" destOrd="0" presId="urn:microsoft.com/office/officeart/2005/8/layout/cycle5"/>
    <dgm:cxn modelId="{40967F81-BA2F-44ED-8207-173E8307E32C}" type="presOf" srcId="{027CA28D-6976-4F96-B09B-CA23B73B3793}" destId="{32C16BC3-C2EC-4F16-8523-4F99F50386C1}" srcOrd="0" destOrd="0" presId="urn:microsoft.com/office/officeart/2005/8/layout/cycle5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CA62EFD7-B9ED-49DE-AE47-C206EE44C6AA}" type="presParOf" srcId="{3AC8570F-6104-4026-A7BB-A46D734977E4}" destId="{590A5C6D-A846-4BD1-8DE3-077DE4A3AFD1}" srcOrd="0" destOrd="0" presId="urn:microsoft.com/office/officeart/2005/8/layout/cycle5"/>
    <dgm:cxn modelId="{F86B7420-3EB7-470B-8373-ABBD22D18856}" type="presParOf" srcId="{3AC8570F-6104-4026-A7BB-A46D734977E4}" destId="{634BD2FE-7671-49F3-9FAA-FFD0FD834B30}" srcOrd="1" destOrd="0" presId="urn:microsoft.com/office/officeart/2005/8/layout/cycle5"/>
    <dgm:cxn modelId="{16FF1CB3-083E-4AEB-9D5E-1EDEF7E8A104}" type="presParOf" srcId="{3AC8570F-6104-4026-A7BB-A46D734977E4}" destId="{25EC90DC-5EB4-4D65-A2CF-F4D102E43698}" srcOrd="2" destOrd="0" presId="urn:microsoft.com/office/officeart/2005/8/layout/cycle5"/>
    <dgm:cxn modelId="{BC7C0E5F-D194-473A-B99F-D3F2F1F254C4}" type="presParOf" srcId="{3AC8570F-6104-4026-A7BB-A46D734977E4}" destId="{32C16BC3-C2EC-4F16-8523-4F99F50386C1}" srcOrd="3" destOrd="0" presId="urn:microsoft.com/office/officeart/2005/8/layout/cycle5"/>
    <dgm:cxn modelId="{F51260B2-F12D-4D67-8AE0-EB014F2D1C2C}" type="presParOf" srcId="{3AC8570F-6104-4026-A7BB-A46D734977E4}" destId="{75106030-8604-4FBB-8864-2BE002D72C5A}" srcOrd="4" destOrd="0" presId="urn:microsoft.com/office/officeart/2005/8/layout/cycle5"/>
    <dgm:cxn modelId="{D05A13BB-8126-4E9A-A0A7-1D4E6615E50F}" type="presParOf" srcId="{3AC8570F-6104-4026-A7BB-A46D734977E4}" destId="{BA925D92-2F02-427D-948A-44BE22DCA8D6}" srcOrd="5" destOrd="0" presId="urn:microsoft.com/office/officeart/2005/8/layout/cycle5"/>
    <dgm:cxn modelId="{F1DB0211-9485-44A7-BB15-4FBE451AB869}" type="presParOf" srcId="{3AC8570F-6104-4026-A7BB-A46D734977E4}" destId="{760F4A65-BB25-49ED-A22B-9F70981B4B5D}" srcOrd="6" destOrd="0" presId="urn:microsoft.com/office/officeart/2005/8/layout/cycle5"/>
    <dgm:cxn modelId="{60B3B023-B5A4-40FC-896A-FE381BA8D67E}" type="presParOf" srcId="{3AC8570F-6104-4026-A7BB-A46D734977E4}" destId="{C0B072C6-47A5-4086-A59F-CB2C0BC41A93}" srcOrd="7" destOrd="0" presId="urn:microsoft.com/office/officeart/2005/8/layout/cycle5"/>
    <dgm:cxn modelId="{EEEC0DA2-B5E0-4E36-A9AF-D18CA2FC1408}" type="presParOf" srcId="{3AC8570F-6104-4026-A7BB-A46D734977E4}" destId="{DB2BA0ED-8D35-497B-A436-BFCB6CA079E5}" srcOrd="8" destOrd="0" presId="urn:microsoft.com/office/officeart/2005/8/layout/cycle5"/>
    <dgm:cxn modelId="{0CEE4F62-5C1B-49F9-929D-0AD9ABDDB74B}" type="presParOf" srcId="{3AC8570F-6104-4026-A7BB-A46D734977E4}" destId="{AA4FA8F3-FD35-49D9-B0DB-0502287873BF}" srcOrd="9" destOrd="0" presId="urn:microsoft.com/office/officeart/2005/8/layout/cycle5"/>
    <dgm:cxn modelId="{6C3FE3D1-E7CB-4B51-B0CC-7A70DC59B560}" type="presParOf" srcId="{3AC8570F-6104-4026-A7BB-A46D734977E4}" destId="{292214C1-268B-4DF7-94F7-77FBF531528D}" srcOrd="10" destOrd="0" presId="urn:microsoft.com/office/officeart/2005/8/layout/cycle5"/>
    <dgm:cxn modelId="{DCA3A6FA-4D7F-493E-A452-0BCE8A0606EA}" type="presParOf" srcId="{3AC8570F-6104-4026-A7BB-A46D734977E4}" destId="{66130109-909E-4E62-A6E5-1A69BDC69BC0}" srcOrd="11" destOrd="0" presId="urn:microsoft.com/office/officeart/2005/8/layout/cycle5"/>
    <dgm:cxn modelId="{0718CDD5-6898-47B3-8A07-8DDEB313F763}" type="presParOf" srcId="{3AC8570F-6104-4026-A7BB-A46D734977E4}" destId="{B271953C-1679-4CCE-93AA-AF8C03649B44}" srcOrd="12" destOrd="0" presId="urn:microsoft.com/office/officeart/2005/8/layout/cycle5"/>
    <dgm:cxn modelId="{6F3A2312-C2FD-43EC-82A6-B82AE2B1264E}" type="presParOf" srcId="{3AC8570F-6104-4026-A7BB-A46D734977E4}" destId="{F9748A0C-E2A9-4CE8-82B7-58FBAE18ABB9}" srcOrd="13" destOrd="0" presId="urn:microsoft.com/office/officeart/2005/8/layout/cycle5"/>
    <dgm:cxn modelId="{493A07D8-0B55-413E-9D12-6C3BC52206AA}" type="presParOf" srcId="{3AC8570F-6104-4026-A7BB-A46D734977E4}" destId="{AF23960C-47A0-4CA4-B49B-6AFB0B1E4597}" srcOrd="14" destOrd="0" presId="urn:microsoft.com/office/officeart/2005/8/layout/cycle5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cycle5" loCatId="cycle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 b="1"/>
            <a:t>HIV prevalence rate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Key population national surveys (eg. DHS, health ministries)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UNAIDS/WHO/UNICEF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AfDB/Glodal Fund/PEPFAR/UN/</a:t>
          </a:r>
        </a:p>
        <a:p>
          <a:r>
            <a:rPr lang="en-US"/>
            <a:t>UNDP/UNICEF/WB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F1882205-CFF7-4279-81C8-A2A9A1715C17}" type="pres">
      <dgm:prSet presAssocID="{17EA75D4-63EF-4150-8249-47F26EC333D3}" presName="cycle" presStyleCnt="0">
        <dgm:presLayoutVars>
          <dgm:dir/>
          <dgm:resizeHandles val="exact"/>
        </dgm:presLayoutVars>
      </dgm:prSet>
      <dgm:spPr/>
    </dgm:pt>
    <dgm:pt modelId="{C4289870-AC0C-48F7-AC92-0E646022CAC0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524CFCD-EEA7-4D84-A825-345FFB57630B}" type="pres">
      <dgm:prSet presAssocID="{DB5BFD43-566A-46B3-A3D6-53ACF14EF394}" presName="spNode" presStyleCnt="0"/>
      <dgm:spPr/>
    </dgm:pt>
    <dgm:pt modelId="{435F0DDD-5453-4104-8528-C028424A8943}" type="pres">
      <dgm:prSet presAssocID="{601D059F-F135-4D82-8BC4-95BF0A50963E}" presName="sibTrans" presStyleLbl="sibTrans1D1" presStyleIdx="0" presStyleCnt="5"/>
      <dgm:spPr/>
      <dgm:t>
        <a:bodyPr/>
        <a:lstStyle/>
        <a:p>
          <a:endParaRPr lang="en-US"/>
        </a:p>
      </dgm:t>
    </dgm:pt>
    <dgm:pt modelId="{A543FD3C-689B-47F8-B30E-CF17B3DB58A3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AE90C65-8B36-4D80-81B0-4C9BF084C001}" type="pres">
      <dgm:prSet presAssocID="{027CA28D-6976-4F96-B09B-CA23B73B3793}" presName="spNode" presStyleCnt="0"/>
      <dgm:spPr/>
    </dgm:pt>
    <dgm:pt modelId="{2692A2B4-26FB-4EC8-9E85-641F2861190C}" type="pres">
      <dgm:prSet presAssocID="{4909A95A-BC9E-411B-AF42-C4A634610EE0}" presName="sibTrans" presStyleLbl="sibTrans1D1" presStyleIdx="1" presStyleCnt="5"/>
      <dgm:spPr/>
      <dgm:t>
        <a:bodyPr/>
        <a:lstStyle/>
        <a:p>
          <a:endParaRPr lang="en-US"/>
        </a:p>
      </dgm:t>
    </dgm:pt>
    <dgm:pt modelId="{63FF1D29-64F3-4834-8300-E5712E951864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30D4FBE-8E58-44BF-A7A2-1807A0127659}" type="pres">
      <dgm:prSet presAssocID="{4B6600A2-5433-429F-B2C9-9D1E84D97E8A}" presName="spNode" presStyleCnt="0"/>
      <dgm:spPr/>
    </dgm:pt>
    <dgm:pt modelId="{2A6D5968-37C9-490D-8EFF-4E7B544E830D}" type="pres">
      <dgm:prSet presAssocID="{67A974A4-EEE2-4094-818B-A8C644F097BC}" presName="sibTrans" presStyleLbl="sibTrans1D1" presStyleIdx="2" presStyleCnt="5"/>
      <dgm:spPr/>
      <dgm:t>
        <a:bodyPr/>
        <a:lstStyle/>
        <a:p>
          <a:endParaRPr lang="en-US"/>
        </a:p>
      </dgm:t>
    </dgm:pt>
    <dgm:pt modelId="{EF588386-4556-4E7B-A2D7-7F97DA89BF2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0514AE3-29D3-452F-BDA4-524BF7465AFE}" type="pres">
      <dgm:prSet presAssocID="{BEE780B9-F30F-438B-9916-645F94F9F32D}" presName="spNode" presStyleCnt="0"/>
      <dgm:spPr/>
    </dgm:pt>
    <dgm:pt modelId="{17DC13B2-8B8E-4F5A-9CD1-A775F5D96963}" type="pres">
      <dgm:prSet presAssocID="{1A733ACF-2D47-40C4-B305-2BF1CEA10F63}" presName="sibTrans" presStyleLbl="sibTrans1D1" presStyleIdx="3" presStyleCnt="5"/>
      <dgm:spPr/>
      <dgm:t>
        <a:bodyPr/>
        <a:lstStyle/>
        <a:p>
          <a:endParaRPr lang="en-US"/>
        </a:p>
      </dgm:t>
    </dgm:pt>
    <dgm:pt modelId="{180DF667-6F89-4CFA-92EF-DC62C3A06E12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8E3E4B2-9025-4907-A911-4BA7076104F3}" type="pres">
      <dgm:prSet presAssocID="{5CDE7B45-B486-4CF3-A719-5A03B7B6B2C1}" presName="spNode" presStyleCnt="0"/>
      <dgm:spPr/>
    </dgm:pt>
    <dgm:pt modelId="{0680FF12-9235-4EC0-A315-37DEBA49822B}" type="pres">
      <dgm:prSet presAssocID="{12D7FF83-7873-4351-A6CC-8DC90C49234C}" presName="sibTrans" presStyleLbl="sibTrans1D1" presStyleIdx="4" presStyleCnt="5"/>
      <dgm:spPr/>
      <dgm:t>
        <a:bodyPr/>
        <a:lstStyle/>
        <a:p>
          <a:endParaRPr lang="en-US"/>
        </a:p>
      </dgm:t>
    </dgm:pt>
  </dgm:ptLst>
  <dgm:cxnLst>
    <dgm:cxn modelId="{628D2273-8F00-4F15-9097-D5707329FC99}" type="presOf" srcId="{1A733ACF-2D47-40C4-B305-2BF1CEA10F63}" destId="{17DC13B2-8B8E-4F5A-9CD1-A775F5D96963}" srcOrd="0" destOrd="0" presId="urn:microsoft.com/office/officeart/2005/8/layout/cycle5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7E2FBA84-E502-4FF4-BE52-A741118A1C09}" type="presOf" srcId="{DB5BFD43-566A-46B3-A3D6-53ACF14EF394}" destId="{C4289870-AC0C-48F7-AC92-0E646022CAC0}" srcOrd="0" destOrd="0" presId="urn:microsoft.com/office/officeart/2005/8/layout/cycle5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142BEB92-5914-4F1B-8C52-CB32757A49A2}" type="presOf" srcId="{5CDE7B45-B486-4CF3-A719-5A03B7B6B2C1}" destId="{180DF667-6F89-4CFA-92EF-DC62C3A06E12}" srcOrd="0" destOrd="0" presId="urn:microsoft.com/office/officeart/2005/8/layout/cycle5"/>
    <dgm:cxn modelId="{F1DA5180-0FE4-44B5-A8E2-481E189FB3A4}" type="presOf" srcId="{12D7FF83-7873-4351-A6CC-8DC90C49234C}" destId="{0680FF12-9235-4EC0-A315-37DEBA49822B}" srcOrd="0" destOrd="0" presId="urn:microsoft.com/office/officeart/2005/8/layout/cycle5"/>
    <dgm:cxn modelId="{7A4183E3-4288-4BD9-A50D-625944F28049}" type="presOf" srcId="{027CA28D-6976-4F96-B09B-CA23B73B3793}" destId="{A543FD3C-689B-47F8-B30E-CF17B3DB58A3}" srcOrd="0" destOrd="0" presId="urn:microsoft.com/office/officeart/2005/8/layout/cycle5"/>
    <dgm:cxn modelId="{5DC3A9BA-7771-473B-A465-05CBC78DB017}" type="presOf" srcId="{17EA75D4-63EF-4150-8249-47F26EC333D3}" destId="{F1882205-CFF7-4279-81C8-A2A9A1715C17}" srcOrd="0" destOrd="0" presId="urn:microsoft.com/office/officeart/2005/8/layout/cycle5"/>
    <dgm:cxn modelId="{AD07CC60-AAE9-4BB1-83E6-A7240C75C63B}" type="presOf" srcId="{67A974A4-EEE2-4094-818B-A8C644F097BC}" destId="{2A6D5968-37C9-490D-8EFF-4E7B544E830D}" srcOrd="0" destOrd="0" presId="urn:microsoft.com/office/officeart/2005/8/layout/cycle5"/>
    <dgm:cxn modelId="{DF2ED60D-D0C3-4FBA-9AAB-DDA7E1A9E96A}" type="presOf" srcId="{4B6600A2-5433-429F-B2C9-9D1E84D97E8A}" destId="{63FF1D29-64F3-4834-8300-E5712E951864}" srcOrd="0" destOrd="0" presId="urn:microsoft.com/office/officeart/2005/8/layout/cycle5"/>
    <dgm:cxn modelId="{9EFC6646-CC84-454D-8900-74987E04CCB1}" type="presOf" srcId="{BEE780B9-F30F-438B-9916-645F94F9F32D}" destId="{EF588386-4556-4E7B-A2D7-7F97DA89BF2F}" srcOrd="0" destOrd="0" presId="urn:microsoft.com/office/officeart/2005/8/layout/cycle5"/>
    <dgm:cxn modelId="{D3F935D9-1480-46DC-9C3B-2E0C4559EFB8}" type="presOf" srcId="{4909A95A-BC9E-411B-AF42-C4A634610EE0}" destId="{2692A2B4-26FB-4EC8-9E85-641F2861190C}" srcOrd="0" destOrd="0" presId="urn:microsoft.com/office/officeart/2005/8/layout/cycle5"/>
    <dgm:cxn modelId="{68AF332B-EA20-4EF3-9765-3EA2B53C430A}" type="presOf" srcId="{601D059F-F135-4D82-8BC4-95BF0A50963E}" destId="{435F0DDD-5453-4104-8528-C028424A8943}" srcOrd="0" destOrd="0" presId="urn:microsoft.com/office/officeart/2005/8/layout/cycle5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16C862AA-A1F1-42B5-B022-C81F1453C7AF}" type="presParOf" srcId="{F1882205-CFF7-4279-81C8-A2A9A1715C17}" destId="{C4289870-AC0C-48F7-AC92-0E646022CAC0}" srcOrd="0" destOrd="0" presId="urn:microsoft.com/office/officeart/2005/8/layout/cycle5"/>
    <dgm:cxn modelId="{3202FEAC-4029-4861-A775-EE567856710C}" type="presParOf" srcId="{F1882205-CFF7-4279-81C8-A2A9A1715C17}" destId="{8524CFCD-EEA7-4D84-A825-345FFB57630B}" srcOrd="1" destOrd="0" presId="urn:microsoft.com/office/officeart/2005/8/layout/cycle5"/>
    <dgm:cxn modelId="{810CDB02-C89C-4B1E-A426-A8006B56DF33}" type="presParOf" srcId="{F1882205-CFF7-4279-81C8-A2A9A1715C17}" destId="{435F0DDD-5453-4104-8528-C028424A8943}" srcOrd="2" destOrd="0" presId="urn:microsoft.com/office/officeart/2005/8/layout/cycle5"/>
    <dgm:cxn modelId="{125ACF91-AFAA-49B0-9088-BB2E12ADF6B8}" type="presParOf" srcId="{F1882205-CFF7-4279-81C8-A2A9A1715C17}" destId="{A543FD3C-689B-47F8-B30E-CF17B3DB58A3}" srcOrd="3" destOrd="0" presId="urn:microsoft.com/office/officeart/2005/8/layout/cycle5"/>
    <dgm:cxn modelId="{6680E0D8-7362-4FCE-8258-1ECC80335C3B}" type="presParOf" srcId="{F1882205-CFF7-4279-81C8-A2A9A1715C17}" destId="{1AE90C65-8B36-4D80-81B0-4C9BF084C001}" srcOrd="4" destOrd="0" presId="urn:microsoft.com/office/officeart/2005/8/layout/cycle5"/>
    <dgm:cxn modelId="{434AEF10-06D2-4016-93F7-2479D459B0CA}" type="presParOf" srcId="{F1882205-CFF7-4279-81C8-A2A9A1715C17}" destId="{2692A2B4-26FB-4EC8-9E85-641F2861190C}" srcOrd="5" destOrd="0" presId="urn:microsoft.com/office/officeart/2005/8/layout/cycle5"/>
    <dgm:cxn modelId="{3183D9A9-8BA4-4F16-A69C-8376D66D7BA1}" type="presParOf" srcId="{F1882205-CFF7-4279-81C8-A2A9A1715C17}" destId="{63FF1D29-64F3-4834-8300-E5712E951864}" srcOrd="6" destOrd="0" presId="urn:microsoft.com/office/officeart/2005/8/layout/cycle5"/>
    <dgm:cxn modelId="{B87E2C9E-3CF0-4C17-B20C-B0CC0ACAFFE4}" type="presParOf" srcId="{F1882205-CFF7-4279-81C8-A2A9A1715C17}" destId="{230D4FBE-8E58-44BF-A7A2-1807A0127659}" srcOrd="7" destOrd="0" presId="urn:microsoft.com/office/officeart/2005/8/layout/cycle5"/>
    <dgm:cxn modelId="{E149A95E-27D3-41A3-99B3-1D0096A17F14}" type="presParOf" srcId="{F1882205-CFF7-4279-81C8-A2A9A1715C17}" destId="{2A6D5968-37C9-490D-8EFF-4E7B544E830D}" srcOrd="8" destOrd="0" presId="urn:microsoft.com/office/officeart/2005/8/layout/cycle5"/>
    <dgm:cxn modelId="{8B48879B-D05E-429D-A730-F451E8C7684D}" type="presParOf" srcId="{F1882205-CFF7-4279-81C8-A2A9A1715C17}" destId="{EF588386-4556-4E7B-A2D7-7F97DA89BF2F}" srcOrd="9" destOrd="0" presId="urn:microsoft.com/office/officeart/2005/8/layout/cycle5"/>
    <dgm:cxn modelId="{07D4F329-DEFF-4C08-A80C-468602D9862A}" type="presParOf" srcId="{F1882205-CFF7-4279-81C8-A2A9A1715C17}" destId="{90514AE3-29D3-452F-BDA4-524BF7465AFE}" srcOrd="10" destOrd="0" presId="urn:microsoft.com/office/officeart/2005/8/layout/cycle5"/>
    <dgm:cxn modelId="{19527C8D-25D0-4A9D-A9D1-23C945E37054}" type="presParOf" srcId="{F1882205-CFF7-4279-81C8-A2A9A1715C17}" destId="{17DC13B2-8B8E-4F5A-9CD1-A775F5D96963}" srcOrd="11" destOrd="0" presId="urn:microsoft.com/office/officeart/2005/8/layout/cycle5"/>
    <dgm:cxn modelId="{CE3DDBE7-860E-463F-AE6E-B4F4C258C218}" type="presParOf" srcId="{F1882205-CFF7-4279-81C8-A2A9A1715C17}" destId="{180DF667-6F89-4CFA-92EF-DC62C3A06E12}" srcOrd="12" destOrd="0" presId="urn:microsoft.com/office/officeart/2005/8/layout/cycle5"/>
    <dgm:cxn modelId="{C9DD4B33-7033-40DD-8DE6-1A965A2B4396}" type="presParOf" srcId="{F1882205-CFF7-4279-81C8-A2A9A1715C17}" destId="{58E3E4B2-9025-4907-A911-4BA7076104F3}" srcOrd="13" destOrd="0" presId="urn:microsoft.com/office/officeart/2005/8/layout/cycle5"/>
    <dgm:cxn modelId="{DBED90A9-A99C-4DE1-BAB0-BE3D92690CC2}" type="presParOf" srcId="{F1882205-CFF7-4279-81C8-A2A9A1715C17}" destId="{0680FF12-9235-4EC0-A315-37DEBA49822B}" srcOrd="14" destOrd="0" presId="urn:microsoft.com/office/officeart/2005/8/layout/cycle5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5">
  <dgm:title val=""/>
  <dgm:desc val=""/>
  <dgm:catLst>
    <dgm:cat type="cycle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func="var" arg="dir" op="equ" val="norm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if>
      <dgm:else name="Name11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fact="-1"/>
          <dgm:constr type="diam" for="ch" refType="diam" op="equ" fact="-1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else>
    </dgm:choose>
    <dgm:ruleLst/>
    <dgm:forEach name="Name12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/>
        </dgm:shape>
        <dgm:presOf axis="desOrSelf" ptType="node"/>
        <dgm:constrLst>
          <dgm:constr type="h" refType="w" fact="0.6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13">
        <dgm:if name="Name14" axis="par ch" ptType="doc node" func="cnt" op="gt" val="1">
          <dgm:layoutNode name="spNode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  <dgm:forEach name="Name15" axis="followSib" ptType="sibTrans" hideLastTrans="0" cnt="1">
            <dgm:layoutNode name="sibTrans">
              <dgm:alg type="conn">
                <dgm:param type="dim" val="1D"/>
                <dgm:param type="connRout" val="curve"/>
                <dgm:param type="begPts" val="radial"/>
                <dgm:param type="endPts" val="radial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connDist"/>
                <dgm:constr type="begPad" refType="connDist" fact="0.2"/>
                <dgm:constr type="endPad" refType="connDist" fact="0.2"/>
              </dgm:constrLst>
              <dgm:ruleLst/>
            </dgm:layoutNode>
          </dgm:forEach>
        </dgm:if>
        <dgm:else name="Name16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5">
  <dgm:title val=""/>
  <dgm:desc val=""/>
  <dgm:catLst>
    <dgm:cat type="cycle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func="var" arg="dir" op="equ" val="norm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if>
      <dgm:else name="Name11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fact="-1"/>
          <dgm:constr type="diam" for="ch" refType="diam" op="equ" fact="-1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else>
    </dgm:choose>
    <dgm:ruleLst/>
    <dgm:forEach name="Name12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/>
        </dgm:shape>
        <dgm:presOf axis="desOrSelf" ptType="node"/>
        <dgm:constrLst>
          <dgm:constr type="h" refType="w" fact="0.6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13">
        <dgm:if name="Name14" axis="par ch" ptType="doc node" func="cnt" op="gt" val="1">
          <dgm:layoutNode name="spNode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  <dgm:forEach name="Name15" axis="followSib" ptType="sibTrans" hideLastTrans="0" cnt="1">
            <dgm:layoutNode name="sibTrans">
              <dgm:alg type="conn">
                <dgm:param type="dim" val="1D"/>
                <dgm:param type="connRout" val="curve"/>
                <dgm:param type="begPts" val="radial"/>
                <dgm:param type="endPts" val="radial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connDist"/>
                <dgm:constr type="begPad" refType="connDist" fact="0.2"/>
                <dgm:constr type="endPad" refType="connDist" fact="0.2"/>
              </dgm:constrLst>
              <dgm:ruleLst/>
            </dgm:layoutNode>
          </dgm:forEach>
        </dgm:if>
        <dgm:else name="Name16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ycle5">
  <dgm:title val=""/>
  <dgm:desc val=""/>
  <dgm:catLst>
    <dgm:cat type="cycle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func="var" arg="dir" op="equ" val="norm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op="equ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if>
      <dgm:else name="Name11">
        <dgm:constrLst>
          <dgm:constr type="w" for="ch" forName="node" refType="w"/>
          <dgm:constr type="w" for="ch" ptType="sibTrans" refType="w" refFor="ch" refForName="node" op="equ" fact="0.3"/>
          <dgm:constr type="diam" for="ch" ptType="sibTrans" refType="diam" fact="-1"/>
          <dgm:constr type="diam" for="ch" refType="diam" op="equ" fact="-1"/>
          <dgm:constr type="sibSp" refType="w" refFor="ch" refForName="node" op="equ" fact="0.15"/>
          <dgm:constr type="w" for="ch" forName="spNode" refType="sibSp" fact="1.6"/>
          <dgm:constr type="primFontSz" for="ch" forName="node" op="equ" val="65"/>
        </dgm:constrLst>
      </dgm:else>
    </dgm:choose>
    <dgm:ruleLst/>
    <dgm:forEach name="Name12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/>
        </dgm:shape>
        <dgm:presOf axis="desOrSelf" ptType="node"/>
        <dgm:constrLst>
          <dgm:constr type="h" refType="w" fact="0.6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13">
        <dgm:if name="Name14" axis="par ch" ptType="doc node" func="cnt" op="gt" val="1">
          <dgm:layoutNode name="spNode">
            <dgm:alg type="sp"/>
            <dgm:shape xmlns:r="http://schemas.openxmlformats.org/officeDocument/2006/relationships" r:blip="">
              <dgm:adjLst/>
            </dgm:shape>
            <dgm:presOf/>
            <dgm:constrLst>
              <dgm:constr type="h" refType="w"/>
            </dgm:constrLst>
            <dgm:ruleLst/>
          </dgm:layoutNode>
          <dgm:forEach name="Name15" axis="followSib" ptType="sibTrans" hideLastTrans="0" cnt="1">
            <dgm:layoutNode name="sibTrans">
              <dgm:alg type="conn">
                <dgm:param type="dim" val="1D"/>
                <dgm:param type="connRout" val="curve"/>
                <dgm:param type="begPts" val="radial"/>
                <dgm:param type="endPts" val="radial"/>
              </dgm:alg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65"/>
                <dgm:constr type="connDist"/>
                <dgm:constr type="begPad" refType="connDist" fact="0.2"/>
                <dgm:constr type="endPad" refType="connDist" fact="0.2"/>
              </dgm:constrLst>
              <dgm:ruleLst/>
            </dgm:layoutNode>
          </dgm:forEach>
        </dgm:if>
        <dgm:else name="Name1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6</xdr:col>
      <xdr:colOff>0</xdr:colOff>
      <xdr:row>19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200025</xdr:colOff>
      <xdr:row>0</xdr:row>
      <xdr:rowOff>85725</xdr:rowOff>
    </xdr:from>
    <xdr:to>
      <xdr:col>12</xdr:col>
      <xdr:colOff>95250</xdr:colOff>
      <xdr:row>21</xdr:row>
      <xdr:rowOff>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12</xdr:col>
      <xdr:colOff>0</xdr:colOff>
      <xdr:row>0</xdr:row>
      <xdr:rowOff>152400</xdr:rowOff>
    </xdr:from>
    <xdr:to>
      <xdr:col>19</xdr:col>
      <xdr:colOff>104775</xdr:colOff>
      <xdr:row>20</xdr:row>
      <xdr:rowOff>104775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707571</xdr:colOff>
      <xdr:row>5</xdr:row>
      <xdr:rowOff>126999</xdr:rowOff>
    </xdr:from>
    <xdr:to>
      <xdr:col>24</xdr:col>
      <xdr:colOff>149679</xdr:colOff>
      <xdr:row>8</xdr:row>
      <xdr:rowOff>95250</xdr:rowOff>
    </xdr:to>
    <xdr:sp macro="" textlink="">
      <xdr:nvSpPr>
        <xdr:cNvPr id="2" name="1 Rectángulo"/>
        <xdr:cNvSpPr/>
      </xdr:nvSpPr>
      <xdr:spPr>
        <a:xfrm>
          <a:off x="16900071" y="1735666"/>
          <a:ext cx="966108" cy="539751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In-House</a:t>
          </a:r>
        </a:p>
      </xdr:txBody>
    </xdr:sp>
    <xdr:clientData/>
  </xdr:twoCellAnchor>
  <xdr:twoCellAnchor>
    <xdr:from>
      <xdr:col>22</xdr:col>
      <xdr:colOff>707571</xdr:colOff>
      <xdr:row>9</xdr:row>
      <xdr:rowOff>13607</xdr:rowOff>
    </xdr:from>
    <xdr:to>
      <xdr:col>24</xdr:col>
      <xdr:colOff>149679</xdr:colOff>
      <xdr:row>12</xdr:row>
      <xdr:rowOff>0</xdr:rowOff>
    </xdr:to>
    <xdr:sp macro="" textlink="">
      <xdr:nvSpPr>
        <xdr:cNvPr id="3" name="2 Rectángulo"/>
        <xdr:cNvSpPr/>
      </xdr:nvSpPr>
      <xdr:spPr>
        <a:xfrm>
          <a:off x="16900071" y="1823357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 cooperation with another organization</a:t>
          </a:r>
        </a:p>
      </xdr:txBody>
    </xdr:sp>
    <xdr:clientData/>
  </xdr:twoCellAnchor>
  <xdr:twoCellAnchor>
    <xdr:from>
      <xdr:col>22</xdr:col>
      <xdr:colOff>710293</xdr:colOff>
      <xdr:row>16</xdr:row>
      <xdr:rowOff>16328</xdr:rowOff>
    </xdr:from>
    <xdr:to>
      <xdr:col>24</xdr:col>
      <xdr:colOff>152401</xdr:colOff>
      <xdr:row>19</xdr:row>
      <xdr:rowOff>2721</xdr:rowOff>
    </xdr:to>
    <xdr:sp macro="" textlink="">
      <xdr:nvSpPr>
        <xdr:cNvPr id="4" name="3 Rectángulo"/>
        <xdr:cNvSpPr/>
      </xdr:nvSpPr>
      <xdr:spPr>
        <a:xfrm>
          <a:off x="16902793" y="3159578"/>
          <a:ext cx="966108" cy="557893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Country</a:t>
          </a:r>
          <a:r>
            <a:rPr lang="en-US" sz="1100" baseline="0">
              <a:solidFill>
                <a:sysClr val="windowText" lastClr="000000"/>
              </a:solidFill>
            </a:rPr>
            <a:t> Report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707572</xdr:colOff>
      <xdr:row>12</xdr:row>
      <xdr:rowOff>108857</xdr:rowOff>
    </xdr:from>
    <xdr:to>
      <xdr:col>24</xdr:col>
      <xdr:colOff>149680</xdr:colOff>
      <xdr:row>15</xdr:row>
      <xdr:rowOff>95250</xdr:rowOff>
    </xdr:to>
    <xdr:sp macro="" textlink="">
      <xdr:nvSpPr>
        <xdr:cNvPr id="5" name="4 Rectángulo"/>
        <xdr:cNvSpPr/>
      </xdr:nvSpPr>
      <xdr:spPr>
        <a:xfrm>
          <a:off x="16900072" y="2490107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Survey/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Census</a:t>
          </a:r>
        </a:p>
      </xdr:txBody>
    </xdr:sp>
    <xdr:clientData/>
  </xdr:twoCellAnchor>
  <xdr:twoCellAnchor>
    <xdr:from>
      <xdr:col>22</xdr:col>
      <xdr:colOff>707572</xdr:colOff>
      <xdr:row>20</xdr:row>
      <xdr:rowOff>0</xdr:rowOff>
    </xdr:from>
    <xdr:to>
      <xdr:col>24</xdr:col>
      <xdr:colOff>149680</xdr:colOff>
      <xdr:row>22</xdr:row>
      <xdr:rowOff>176893</xdr:rowOff>
    </xdr:to>
    <xdr:sp macro="" textlink="">
      <xdr:nvSpPr>
        <xdr:cNvPr id="6" name="5 Rectángulo"/>
        <xdr:cNvSpPr/>
      </xdr:nvSpPr>
      <xdr:spPr>
        <a:xfrm>
          <a:off x="16900072" y="3905250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Other</a:t>
          </a:r>
          <a:r>
            <a:rPr lang="en-US" sz="1100" baseline="0">
              <a:solidFill>
                <a:sysClr val="windowText" lastClr="000000"/>
              </a:solidFill>
            </a:rPr>
            <a:t> Organization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707572</xdr:colOff>
      <xdr:row>23</xdr:row>
      <xdr:rowOff>108858</xdr:rowOff>
    </xdr:from>
    <xdr:to>
      <xdr:col>24</xdr:col>
      <xdr:colOff>149680</xdr:colOff>
      <xdr:row>26</xdr:row>
      <xdr:rowOff>95251</xdr:rowOff>
    </xdr:to>
    <xdr:sp macro="" textlink="">
      <xdr:nvSpPr>
        <xdr:cNvPr id="7" name="6 Rectángulo"/>
        <xdr:cNvSpPr/>
      </xdr:nvSpPr>
      <xdr:spPr>
        <a:xfrm>
          <a:off x="16900072" y="4585608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 Specified</a:t>
          </a:r>
        </a:p>
      </xdr:txBody>
    </xdr:sp>
    <xdr:clientData/>
  </xdr:twoCellAnchor>
  <xdr:twoCellAnchor>
    <xdr:from>
      <xdr:col>20</xdr:col>
      <xdr:colOff>0</xdr:colOff>
      <xdr:row>6</xdr:row>
      <xdr:rowOff>258536</xdr:rowOff>
    </xdr:from>
    <xdr:to>
      <xdr:col>21</xdr:col>
      <xdr:colOff>204108</xdr:colOff>
      <xdr:row>6</xdr:row>
      <xdr:rowOff>816429</xdr:rowOff>
    </xdr:to>
    <xdr:sp macro="" textlink="">
      <xdr:nvSpPr>
        <xdr:cNvPr id="8" name="7 Rectángulo"/>
        <xdr:cNvSpPr/>
      </xdr:nvSpPr>
      <xdr:spPr>
        <a:xfrm>
          <a:off x="14668500" y="816429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AfDB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204108</xdr:colOff>
      <xdr:row>9</xdr:row>
      <xdr:rowOff>176893</xdr:rowOff>
    </xdr:to>
    <xdr:sp macro="" textlink="">
      <xdr:nvSpPr>
        <xdr:cNvPr id="9" name="8 Rectángulo"/>
        <xdr:cNvSpPr/>
      </xdr:nvSpPr>
      <xdr:spPr>
        <a:xfrm>
          <a:off x="14668500" y="1428750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DANIDA</a:t>
          </a:r>
        </a:p>
      </xdr:txBody>
    </xdr:sp>
    <xdr:clientData/>
  </xdr:twoCellAnchor>
  <xdr:twoCellAnchor>
    <xdr:from>
      <xdr:col>20</xdr:col>
      <xdr:colOff>2721</xdr:colOff>
      <xdr:row>10</xdr:row>
      <xdr:rowOff>57150</xdr:rowOff>
    </xdr:from>
    <xdr:to>
      <xdr:col>21</xdr:col>
      <xdr:colOff>206829</xdr:colOff>
      <xdr:row>13</xdr:row>
      <xdr:rowOff>43543</xdr:rowOff>
    </xdr:to>
    <xdr:sp macro="" textlink="">
      <xdr:nvSpPr>
        <xdr:cNvPr id="10" name="9 Rectángulo"/>
        <xdr:cNvSpPr/>
      </xdr:nvSpPr>
      <xdr:spPr>
        <a:xfrm>
          <a:off x="14671221" y="2057400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DFATD</a:t>
          </a:r>
        </a:p>
      </xdr:txBody>
    </xdr:sp>
    <xdr:clientData/>
  </xdr:twoCellAnchor>
  <xdr:twoCellAnchor>
    <xdr:from>
      <xdr:col>20</xdr:col>
      <xdr:colOff>0</xdr:colOff>
      <xdr:row>13</xdr:row>
      <xdr:rowOff>95250</xdr:rowOff>
    </xdr:from>
    <xdr:to>
      <xdr:col>21</xdr:col>
      <xdr:colOff>204108</xdr:colOff>
      <xdr:row>16</xdr:row>
      <xdr:rowOff>81643</xdr:rowOff>
    </xdr:to>
    <xdr:sp macro="" textlink="">
      <xdr:nvSpPr>
        <xdr:cNvPr id="11" name="10 Rectángulo"/>
        <xdr:cNvSpPr/>
      </xdr:nvSpPr>
      <xdr:spPr>
        <a:xfrm>
          <a:off x="14668500" y="2667000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DFID</a:t>
          </a:r>
        </a:p>
      </xdr:txBody>
    </xdr:sp>
    <xdr:clientData/>
  </xdr:twoCellAnchor>
  <xdr:twoCellAnchor>
    <xdr:from>
      <xdr:col>25</xdr:col>
      <xdr:colOff>517070</xdr:colOff>
      <xdr:row>7</xdr:row>
      <xdr:rowOff>27215</xdr:rowOff>
    </xdr:from>
    <xdr:to>
      <xdr:col>26</xdr:col>
      <xdr:colOff>721178</xdr:colOff>
      <xdr:row>10</xdr:row>
      <xdr:rowOff>13608</xdr:rowOff>
    </xdr:to>
    <xdr:sp macro="" textlink="">
      <xdr:nvSpPr>
        <xdr:cNvPr id="13" name="12 Rectángulo"/>
        <xdr:cNvSpPr/>
      </xdr:nvSpPr>
      <xdr:spPr>
        <a:xfrm>
          <a:off x="18995570" y="1455965"/>
          <a:ext cx="966108" cy="557893"/>
        </a:xfrm>
        <a:prstGeom prst="rect">
          <a:avLst/>
        </a:prstGeom>
        <a:ln>
          <a:solidFill>
            <a:schemeClr val="accent4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DHS/HIV</a:t>
          </a:r>
        </a:p>
      </xdr:txBody>
    </xdr:sp>
    <xdr:clientData/>
  </xdr:twoCellAnchor>
  <xdr:twoCellAnchor>
    <xdr:from>
      <xdr:col>25</xdr:col>
      <xdr:colOff>519792</xdr:colOff>
      <xdr:row>10</xdr:row>
      <xdr:rowOff>70758</xdr:rowOff>
    </xdr:from>
    <xdr:to>
      <xdr:col>26</xdr:col>
      <xdr:colOff>723900</xdr:colOff>
      <xdr:row>13</xdr:row>
      <xdr:rowOff>57151</xdr:rowOff>
    </xdr:to>
    <xdr:sp macro="" textlink="">
      <xdr:nvSpPr>
        <xdr:cNvPr id="14" name="13 Rectángulo"/>
        <xdr:cNvSpPr/>
      </xdr:nvSpPr>
      <xdr:spPr>
        <a:xfrm>
          <a:off x="18998292" y="2071008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FAO</a:t>
          </a:r>
        </a:p>
      </xdr:txBody>
    </xdr:sp>
    <xdr:clientData/>
  </xdr:twoCellAnchor>
  <xdr:twoCellAnchor>
    <xdr:from>
      <xdr:col>25</xdr:col>
      <xdr:colOff>517072</xdr:colOff>
      <xdr:row>13</xdr:row>
      <xdr:rowOff>108857</xdr:rowOff>
    </xdr:from>
    <xdr:to>
      <xdr:col>26</xdr:col>
      <xdr:colOff>721180</xdr:colOff>
      <xdr:row>16</xdr:row>
      <xdr:rowOff>95250</xdr:rowOff>
    </xdr:to>
    <xdr:sp macro="" textlink="">
      <xdr:nvSpPr>
        <xdr:cNvPr id="15" name="14 Rectángulo"/>
        <xdr:cNvSpPr/>
      </xdr:nvSpPr>
      <xdr:spPr>
        <a:xfrm>
          <a:off x="18995572" y="2680607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Global Fund</a:t>
          </a:r>
        </a:p>
      </xdr:txBody>
    </xdr:sp>
    <xdr:clientData/>
  </xdr:twoCellAnchor>
  <xdr:twoCellAnchor>
    <xdr:from>
      <xdr:col>19</xdr:col>
      <xdr:colOff>751115</xdr:colOff>
      <xdr:row>16</xdr:row>
      <xdr:rowOff>138792</xdr:rowOff>
    </xdr:from>
    <xdr:to>
      <xdr:col>21</xdr:col>
      <xdr:colOff>193223</xdr:colOff>
      <xdr:row>19</xdr:row>
      <xdr:rowOff>125185</xdr:rowOff>
    </xdr:to>
    <xdr:sp macro="" textlink="">
      <xdr:nvSpPr>
        <xdr:cNvPr id="16" name="15 Rectángulo"/>
        <xdr:cNvSpPr/>
      </xdr:nvSpPr>
      <xdr:spPr>
        <a:xfrm>
          <a:off x="14657615" y="3282042"/>
          <a:ext cx="966108" cy="55789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MCC</a:t>
          </a:r>
        </a:p>
      </xdr:txBody>
    </xdr:sp>
    <xdr:clientData/>
  </xdr:twoCellAnchor>
  <xdr:twoCellAnchor>
    <xdr:from>
      <xdr:col>19</xdr:col>
      <xdr:colOff>734785</xdr:colOff>
      <xdr:row>19</xdr:row>
      <xdr:rowOff>176894</xdr:rowOff>
    </xdr:from>
    <xdr:to>
      <xdr:col>21</xdr:col>
      <xdr:colOff>176893</xdr:colOff>
      <xdr:row>22</xdr:row>
      <xdr:rowOff>163287</xdr:rowOff>
    </xdr:to>
    <xdr:sp macro="" textlink="">
      <xdr:nvSpPr>
        <xdr:cNvPr id="17" name="16 Rectángulo"/>
        <xdr:cNvSpPr/>
      </xdr:nvSpPr>
      <xdr:spPr>
        <a:xfrm>
          <a:off x="14641285" y="3891644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PEPFAR</a:t>
          </a:r>
        </a:p>
      </xdr:txBody>
    </xdr:sp>
    <xdr:clientData/>
  </xdr:twoCellAnchor>
  <xdr:twoCellAnchor>
    <xdr:from>
      <xdr:col>19</xdr:col>
      <xdr:colOff>737507</xdr:colOff>
      <xdr:row>23</xdr:row>
      <xdr:rowOff>29937</xdr:rowOff>
    </xdr:from>
    <xdr:to>
      <xdr:col>21</xdr:col>
      <xdr:colOff>179615</xdr:colOff>
      <xdr:row>26</xdr:row>
      <xdr:rowOff>16330</xdr:rowOff>
    </xdr:to>
    <xdr:sp macro="" textlink="">
      <xdr:nvSpPr>
        <xdr:cNvPr id="18" name="17 Rectángulo"/>
        <xdr:cNvSpPr/>
      </xdr:nvSpPr>
      <xdr:spPr>
        <a:xfrm>
          <a:off x="14644007" y="4506687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</a:t>
          </a:r>
        </a:p>
      </xdr:txBody>
    </xdr:sp>
    <xdr:clientData/>
  </xdr:twoCellAnchor>
  <xdr:twoCellAnchor>
    <xdr:from>
      <xdr:col>25</xdr:col>
      <xdr:colOff>522514</xdr:colOff>
      <xdr:row>16</xdr:row>
      <xdr:rowOff>155123</xdr:rowOff>
    </xdr:from>
    <xdr:to>
      <xdr:col>26</xdr:col>
      <xdr:colOff>726622</xdr:colOff>
      <xdr:row>19</xdr:row>
      <xdr:rowOff>141516</xdr:rowOff>
    </xdr:to>
    <xdr:sp macro="" textlink="">
      <xdr:nvSpPr>
        <xdr:cNvPr id="19" name="18 Rectángulo"/>
        <xdr:cNvSpPr/>
      </xdr:nvSpPr>
      <xdr:spPr>
        <a:xfrm>
          <a:off x="19001014" y="3298373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UNICEF</a:t>
          </a:r>
        </a:p>
      </xdr:txBody>
    </xdr:sp>
    <xdr:clientData/>
  </xdr:twoCellAnchor>
  <xdr:twoCellAnchor>
    <xdr:from>
      <xdr:col>25</xdr:col>
      <xdr:colOff>503464</xdr:colOff>
      <xdr:row>20</xdr:row>
      <xdr:rowOff>1</xdr:rowOff>
    </xdr:from>
    <xdr:to>
      <xdr:col>26</xdr:col>
      <xdr:colOff>707572</xdr:colOff>
      <xdr:row>22</xdr:row>
      <xdr:rowOff>176894</xdr:rowOff>
    </xdr:to>
    <xdr:sp macro="" textlink="">
      <xdr:nvSpPr>
        <xdr:cNvPr id="20" name="19 Rectángulo"/>
        <xdr:cNvSpPr/>
      </xdr:nvSpPr>
      <xdr:spPr>
        <a:xfrm>
          <a:off x="18981964" y="3905251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USAID</a:t>
          </a:r>
        </a:p>
      </xdr:txBody>
    </xdr:sp>
    <xdr:clientData/>
  </xdr:twoCellAnchor>
  <xdr:twoCellAnchor>
    <xdr:from>
      <xdr:col>25</xdr:col>
      <xdr:colOff>503464</xdr:colOff>
      <xdr:row>23</xdr:row>
      <xdr:rowOff>40824</xdr:rowOff>
    </xdr:from>
    <xdr:to>
      <xdr:col>26</xdr:col>
      <xdr:colOff>707572</xdr:colOff>
      <xdr:row>26</xdr:row>
      <xdr:rowOff>27217</xdr:rowOff>
    </xdr:to>
    <xdr:sp macro="" textlink="">
      <xdr:nvSpPr>
        <xdr:cNvPr id="21" name="20 Rectángulo"/>
        <xdr:cNvSpPr/>
      </xdr:nvSpPr>
      <xdr:spPr>
        <a:xfrm>
          <a:off x="18981964" y="4517574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WB</a:t>
          </a:r>
        </a:p>
      </xdr:txBody>
    </xdr:sp>
    <xdr:clientData/>
  </xdr:twoCellAnchor>
  <xdr:twoCellAnchor>
    <xdr:from>
      <xdr:col>19</xdr:col>
      <xdr:colOff>734786</xdr:colOff>
      <xdr:row>26</xdr:row>
      <xdr:rowOff>68038</xdr:rowOff>
    </xdr:from>
    <xdr:to>
      <xdr:col>21</xdr:col>
      <xdr:colOff>176894</xdr:colOff>
      <xdr:row>29</xdr:row>
      <xdr:rowOff>54431</xdr:rowOff>
    </xdr:to>
    <xdr:sp macro="" textlink="">
      <xdr:nvSpPr>
        <xdr:cNvPr id="22" name="21 Rectángulo"/>
        <xdr:cNvSpPr/>
      </xdr:nvSpPr>
      <xdr:spPr>
        <a:xfrm>
          <a:off x="14641286" y="5116288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WFP</a:t>
          </a:r>
        </a:p>
      </xdr:txBody>
    </xdr:sp>
    <xdr:clientData/>
  </xdr:twoCellAnchor>
  <xdr:twoCellAnchor>
    <xdr:from>
      <xdr:col>25</xdr:col>
      <xdr:colOff>519793</xdr:colOff>
      <xdr:row>26</xdr:row>
      <xdr:rowOff>84366</xdr:rowOff>
    </xdr:from>
    <xdr:to>
      <xdr:col>26</xdr:col>
      <xdr:colOff>723901</xdr:colOff>
      <xdr:row>29</xdr:row>
      <xdr:rowOff>70759</xdr:rowOff>
    </xdr:to>
    <xdr:sp macro="" textlink="">
      <xdr:nvSpPr>
        <xdr:cNvPr id="23" name="22 Rectángulo"/>
        <xdr:cNvSpPr/>
      </xdr:nvSpPr>
      <xdr:spPr>
        <a:xfrm>
          <a:off x="18998293" y="5132616"/>
          <a:ext cx="966108" cy="55789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WHO</a:t>
          </a:r>
        </a:p>
      </xdr:txBody>
    </xdr:sp>
    <xdr:clientData/>
  </xdr:twoCellAnchor>
  <xdr:twoCellAnchor>
    <xdr:from>
      <xdr:col>21</xdr:col>
      <xdr:colOff>215314</xdr:colOff>
      <xdr:row>5</xdr:row>
      <xdr:rowOff>49227</xdr:rowOff>
    </xdr:from>
    <xdr:to>
      <xdr:col>22</xdr:col>
      <xdr:colOff>707572</xdr:colOff>
      <xdr:row>21</xdr:row>
      <xdr:rowOff>88447</xdr:rowOff>
    </xdr:to>
    <xdr:cxnSp macro="">
      <xdr:nvCxnSpPr>
        <xdr:cNvPr id="25" name="24 Conector recto de flecha"/>
        <xdr:cNvCxnSpPr>
          <a:stCxn id="69" idx="3"/>
          <a:endCxn id="6" idx="1"/>
        </xdr:cNvCxnSpPr>
      </xdr:nvCxnSpPr>
      <xdr:spPr>
        <a:xfrm>
          <a:off x="15645814" y="1651668"/>
          <a:ext cx="1254258" cy="3087220"/>
        </a:xfrm>
        <a:prstGeom prst="straightConnector1">
          <a:avLst/>
        </a:prstGeom>
        <a:ln w="7620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215314</xdr:colOff>
      <xdr:row>5</xdr:row>
      <xdr:rowOff>49227</xdr:rowOff>
    </xdr:from>
    <xdr:to>
      <xdr:col>22</xdr:col>
      <xdr:colOff>707572</xdr:colOff>
      <xdr:row>14</xdr:row>
      <xdr:rowOff>6804</xdr:rowOff>
    </xdr:to>
    <xdr:cxnSp macro="">
      <xdr:nvCxnSpPr>
        <xdr:cNvPr id="27" name="26 Conector recto"/>
        <xdr:cNvCxnSpPr>
          <a:stCxn id="69" idx="3"/>
          <a:endCxn id="5" idx="1"/>
        </xdr:cNvCxnSpPr>
      </xdr:nvCxnSpPr>
      <xdr:spPr>
        <a:xfrm>
          <a:off x="15645814" y="1651668"/>
          <a:ext cx="1254258" cy="1672077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215314</xdr:colOff>
      <xdr:row>5</xdr:row>
      <xdr:rowOff>49227</xdr:rowOff>
    </xdr:from>
    <xdr:to>
      <xdr:col>22</xdr:col>
      <xdr:colOff>710293</xdr:colOff>
      <xdr:row>17</xdr:row>
      <xdr:rowOff>104775</xdr:rowOff>
    </xdr:to>
    <xdr:cxnSp macro="">
      <xdr:nvCxnSpPr>
        <xdr:cNvPr id="29" name="28 Conector recto"/>
        <xdr:cNvCxnSpPr>
          <a:stCxn id="69" idx="3"/>
          <a:endCxn id="4" idx="1"/>
        </xdr:cNvCxnSpPr>
      </xdr:nvCxnSpPr>
      <xdr:spPr>
        <a:xfrm>
          <a:off x="15645814" y="1651668"/>
          <a:ext cx="1256979" cy="2341548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204108</xdr:colOff>
      <xdr:row>7</xdr:row>
      <xdr:rowOff>15875</xdr:rowOff>
    </xdr:from>
    <xdr:to>
      <xdr:col>22</xdr:col>
      <xdr:colOff>707571</xdr:colOff>
      <xdr:row>8</xdr:row>
      <xdr:rowOff>88447</xdr:rowOff>
    </xdr:to>
    <xdr:cxnSp macro="">
      <xdr:nvCxnSpPr>
        <xdr:cNvPr id="31" name="30 Conector recto"/>
        <xdr:cNvCxnSpPr>
          <a:stCxn id="9" idx="3"/>
          <a:endCxn id="2" idx="1"/>
        </xdr:cNvCxnSpPr>
      </xdr:nvCxnSpPr>
      <xdr:spPr>
        <a:xfrm flipV="1">
          <a:off x="15634608" y="2005542"/>
          <a:ext cx="1265463" cy="263072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206829</xdr:colOff>
      <xdr:row>7</xdr:row>
      <xdr:rowOff>15875</xdr:rowOff>
    </xdr:from>
    <xdr:to>
      <xdr:col>22</xdr:col>
      <xdr:colOff>707571</xdr:colOff>
      <xdr:row>11</xdr:row>
      <xdr:rowOff>145597</xdr:rowOff>
    </xdr:to>
    <xdr:cxnSp macro="">
      <xdr:nvCxnSpPr>
        <xdr:cNvPr id="32" name="31 Conector recto"/>
        <xdr:cNvCxnSpPr>
          <a:stCxn id="10" idx="3"/>
          <a:endCxn id="2" idx="1"/>
        </xdr:cNvCxnSpPr>
      </xdr:nvCxnSpPr>
      <xdr:spPr>
        <a:xfrm flipV="1">
          <a:off x="15637329" y="2005542"/>
          <a:ext cx="1262742" cy="891722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204108</xdr:colOff>
      <xdr:row>7</xdr:row>
      <xdr:rowOff>15875</xdr:rowOff>
    </xdr:from>
    <xdr:to>
      <xdr:col>22</xdr:col>
      <xdr:colOff>707571</xdr:colOff>
      <xdr:row>14</xdr:row>
      <xdr:rowOff>183697</xdr:rowOff>
    </xdr:to>
    <xdr:cxnSp macro="">
      <xdr:nvCxnSpPr>
        <xdr:cNvPr id="35" name="34 Conector recto de flecha"/>
        <xdr:cNvCxnSpPr>
          <a:stCxn id="11" idx="3"/>
          <a:endCxn id="2" idx="1"/>
        </xdr:cNvCxnSpPr>
      </xdr:nvCxnSpPr>
      <xdr:spPr>
        <a:xfrm flipV="1">
          <a:off x="15634608" y="2005542"/>
          <a:ext cx="1265463" cy="1501322"/>
        </a:xfrm>
        <a:prstGeom prst="straightConnector1">
          <a:avLst/>
        </a:prstGeom>
        <a:ln w="5715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204108</xdr:colOff>
      <xdr:row>14</xdr:row>
      <xdr:rowOff>183697</xdr:rowOff>
    </xdr:from>
    <xdr:to>
      <xdr:col>22</xdr:col>
      <xdr:colOff>710293</xdr:colOff>
      <xdr:row>17</xdr:row>
      <xdr:rowOff>104775</xdr:rowOff>
    </xdr:to>
    <xdr:cxnSp macro="">
      <xdr:nvCxnSpPr>
        <xdr:cNvPr id="38" name="37 Conector recto de flecha"/>
        <xdr:cNvCxnSpPr>
          <a:stCxn id="11" idx="3"/>
          <a:endCxn id="4" idx="1"/>
        </xdr:cNvCxnSpPr>
      </xdr:nvCxnSpPr>
      <xdr:spPr>
        <a:xfrm>
          <a:off x="15634608" y="2945947"/>
          <a:ext cx="1268185" cy="492578"/>
        </a:xfrm>
        <a:prstGeom prst="straightConnector1">
          <a:avLst/>
        </a:prstGeom>
        <a:ln w="57150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5</xdr:row>
      <xdr:rowOff>53460</xdr:rowOff>
    </xdr:from>
    <xdr:to>
      <xdr:col>25</xdr:col>
      <xdr:colOff>510988</xdr:colOff>
      <xdr:row>7</xdr:row>
      <xdr:rowOff>15875</xdr:rowOff>
    </xdr:to>
    <xdr:cxnSp macro="">
      <xdr:nvCxnSpPr>
        <xdr:cNvPr id="41" name="40 Conector recto"/>
        <xdr:cNvCxnSpPr>
          <a:stCxn id="2" idx="3"/>
          <a:endCxn id="87" idx="1"/>
        </xdr:cNvCxnSpPr>
      </xdr:nvCxnSpPr>
      <xdr:spPr>
        <a:xfrm flipV="1">
          <a:off x="17866179" y="1662127"/>
          <a:ext cx="1123309" cy="343415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517070</xdr:colOff>
      <xdr:row>8</xdr:row>
      <xdr:rowOff>115662</xdr:rowOff>
    </xdr:to>
    <xdr:cxnSp macro="">
      <xdr:nvCxnSpPr>
        <xdr:cNvPr id="50" name="49 Conector recto"/>
        <xdr:cNvCxnSpPr>
          <a:stCxn id="2" idx="3"/>
          <a:endCxn id="13" idx="1"/>
        </xdr:cNvCxnSpPr>
      </xdr:nvCxnSpPr>
      <xdr:spPr>
        <a:xfrm>
          <a:off x="17866179" y="2005542"/>
          <a:ext cx="1129391" cy="290287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11</xdr:row>
      <xdr:rowOff>159205</xdr:rowOff>
    </xdr:from>
    <xdr:to>
      <xdr:col>25</xdr:col>
      <xdr:colOff>519792</xdr:colOff>
      <xdr:row>21</xdr:row>
      <xdr:rowOff>88447</xdr:rowOff>
    </xdr:to>
    <xdr:cxnSp macro="">
      <xdr:nvCxnSpPr>
        <xdr:cNvPr id="53" name="52 Conector recto"/>
        <xdr:cNvCxnSpPr>
          <a:stCxn id="6" idx="3"/>
          <a:endCxn id="14" idx="1"/>
        </xdr:cNvCxnSpPr>
      </xdr:nvCxnSpPr>
      <xdr:spPr>
        <a:xfrm flipV="1">
          <a:off x="17866180" y="2349955"/>
          <a:ext cx="1132112" cy="1834242"/>
        </a:xfrm>
        <a:prstGeom prst="line">
          <a:avLst/>
        </a:prstGeom>
        <a:ln w="635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519792</xdr:colOff>
      <xdr:row>11</xdr:row>
      <xdr:rowOff>159205</xdr:rowOff>
    </xdr:to>
    <xdr:cxnSp macro="">
      <xdr:nvCxnSpPr>
        <xdr:cNvPr id="56" name="55 Conector recto de flecha"/>
        <xdr:cNvCxnSpPr>
          <a:stCxn id="2" idx="3"/>
          <a:endCxn id="14" idx="1"/>
        </xdr:cNvCxnSpPr>
      </xdr:nvCxnSpPr>
      <xdr:spPr>
        <a:xfrm>
          <a:off x="17866179" y="2005542"/>
          <a:ext cx="1132113" cy="905330"/>
        </a:xfrm>
        <a:prstGeom prst="straightConnector1">
          <a:avLst/>
        </a:prstGeom>
        <a:ln w="9525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10</xdr:row>
      <xdr:rowOff>102054</xdr:rowOff>
    </xdr:from>
    <xdr:to>
      <xdr:col>25</xdr:col>
      <xdr:colOff>519792</xdr:colOff>
      <xdr:row>11</xdr:row>
      <xdr:rowOff>159205</xdr:rowOff>
    </xdr:to>
    <xdr:cxnSp macro="">
      <xdr:nvCxnSpPr>
        <xdr:cNvPr id="59" name="58 Conector recto de flecha"/>
        <xdr:cNvCxnSpPr>
          <a:stCxn id="3" idx="3"/>
          <a:endCxn id="14" idx="1"/>
        </xdr:cNvCxnSpPr>
      </xdr:nvCxnSpPr>
      <xdr:spPr>
        <a:xfrm>
          <a:off x="17866179" y="2102304"/>
          <a:ext cx="1132113" cy="247651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11</xdr:row>
      <xdr:rowOff>159205</xdr:rowOff>
    </xdr:from>
    <xdr:to>
      <xdr:col>25</xdr:col>
      <xdr:colOff>519792</xdr:colOff>
      <xdr:row>14</xdr:row>
      <xdr:rowOff>6804</xdr:rowOff>
    </xdr:to>
    <xdr:cxnSp macro="">
      <xdr:nvCxnSpPr>
        <xdr:cNvPr id="62" name="61 Conector recto de flecha"/>
        <xdr:cNvCxnSpPr>
          <a:stCxn id="5" idx="3"/>
          <a:endCxn id="14" idx="1"/>
        </xdr:cNvCxnSpPr>
      </xdr:nvCxnSpPr>
      <xdr:spPr>
        <a:xfrm flipV="1">
          <a:off x="17866180" y="2349955"/>
          <a:ext cx="1132112" cy="419099"/>
        </a:xfrm>
        <a:prstGeom prst="straightConnector1">
          <a:avLst/>
        </a:prstGeom>
        <a:ln w="28575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517072</xdr:colOff>
      <xdr:row>15</xdr:row>
      <xdr:rowOff>6804</xdr:rowOff>
    </xdr:to>
    <xdr:cxnSp macro="">
      <xdr:nvCxnSpPr>
        <xdr:cNvPr id="65" name="64 Conector recto de flecha"/>
        <xdr:cNvCxnSpPr>
          <a:stCxn id="2" idx="3"/>
          <a:endCxn id="15" idx="1"/>
        </xdr:cNvCxnSpPr>
      </xdr:nvCxnSpPr>
      <xdr:spPr>
        <a:xfrm>
          <a:off x="17866179" y="2005542"/>
          <a:ext cx="1129393" cy="1514929"/>
        </a:xfrm>
        <a:prstGeom prst="straightConnector1">
          <a:avLst/>
        </a:prstGeom>
        <a:ln w="7620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15</xdr:row>
      <xdr:rowOff>6804</xdr:rowOff>
    </xdr:from>
    <xdr:to>
      <xdr:col>25</xdr:col>
      <xdr:colOff>517072</xdr:colOff>
      <xdr:row>21</xdr:row>
      <xdr:rowOff>88447</xdr:rowOff>
    </xdr:to>
    <xdr:cxnSp macro="">
      <xdr:nvCxnSpPr>
        <xdr:cNvPr id="68" name="67 Conector recto"/>
        <xdr:cNvCxnSpPr>
          <a:stCxn id="6" idx="3"/>
          <a:endCxn id="15" idx="1"/>
        </xdr:cNvCxnSpPr>
      </xdr:nvCxnSpPr>
      <xdr:spPr>
        <a:xfrm flipV="1">
          <a:off x="17866180" y="2959554"/>
          <a:ext cx="1129392" cy="1224643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166008</xdr:colOff>
      <xdr:row>7</xdr:row>
      <xdr:rowOff>15875</xdr:rowOff>
    </xdr:from>
    <xdr:to>
      <xdr:col>22</xdr:col>
      <xdr:colOff>707571</xdr:colOff>
      <xdr:row>18</xdr:row>
      <xdr:rowOff>23135</xdr:rowOff>
    </xdr:to>
    <xdr:cxnSp macro="">
      <xdr:nvCxnSpPr>
        <xdr:cNvPr id="71" name="70 Conector recto de flecha"/>
        <xdr:cNvCxnSpPr>
          <a:endCxn id="2" idx="1"/>
        </xdr:cNvCxnSpPr>
      </xdr:nvCxnSpPr>
      <xdr:spPr>
        <a:xfrm flipV="1">
          <a:off x="15596508" y="2005542"/>
          <a:ext cx="1303563" cy="2102760"/>
        </a:xfrm>
        <a:prstGeom prst="straightConnector1">
          <a:avLst/>
        </a:prstGeom>
        <a:ln w="5715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166008</xdr:colOff>
      <xdr:row>18</xdr:row>
      <xdr:rowOff>23133</xdr:rowOff>
    </xdr:from>
    <xdr:to>
      <xdr:col>22</xdr:col>
      <xdr:colOff>707572</xdr:colOff>
      <xdr:row>21</xdr:row>
      <xdr:rowOff>88447</xdr:rowOff>
    </xdr:to>
    <xdr:cxnSp macro="">
      <xdr:nvCxnSpPr>
        <xdr:cNvPr id="72" name="71 Conector recto de flecha"/>
        <xdr:cNvCxnSpPr>
          <a:endCxn id="6" idx="1"/>
        </xdr:cNvCxnSpPr>
      </xdr:nvCxnSpPr>
      <xdr:spPr>
        <a:xfrm>
          <a:off x="15596508" y="3547383"/>
          <a:ext cx="1303564" cy="636814"/>
        </a:xfrm>
        <a:prstGeom prst="straightConnector1">
          <a:avLst/>
        </a:prstGeom>
        <a:ln w="5715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176893</xdr:colOff>
      <xdr:row>21</xdr:row>
      <xdr:rowOff>74841</xdr:rowOff>
    </xdr:from>
    <xdr:to>
      <xdr:col>22</xdr:col>
      <xdr:colOff>707572</xdr:colOff>
      <xdr:row>21</xdr:row>
      <xdr:rowOff>88447</xdr:rowOff>
    </xdr:to>
    <xdr:cxnSp macro="">
      <xdr:nvCxnSpPr>
        <xdr:cNvPr id="78" name="77 Conector recto de flecha"/>
        <xdr:cNvCxnSpPr>
          <a:stCxn id="17" idx="3"/>
          <a:endCxn id="6" idx="1"/>
        </xdr:cNvCxnSpPr>
      </xdr:nvCxnSpPr>
      <xdr:spPr>
        <a:xfrm>
          <a:off x="15607393" y="4170591"/>
          <a:ext cx="1292679" cy="13606"/>
        </a:xfrm>
        <a:prstGeom prst="straightConnector1">
          <a:avLst/>
        </a:prstGeom>
        <a:ln w="7620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176893</xdr:colOff>
      <xdr:row>10</xdr:row>
      <xdr:rowOff>102054</xdr:rowOff>
    </xdr:from>
    <xdr:to>
      <xdr:col>22</xdr:col>
      <xdr:colOff>707571</xdr:colOff>
      <xdr:row>21</xdr:row>
      <xdr:rowOff>74841</xdr:rowOff>
    </xdr:to>
    <xdr:cxnSp macro="">
      <xdr:nvCxnSpPr>
        <xdr:cNvPr id="82" name="81 Conector recto"/>
        <xdr:cNvCxnSpPr>
          <a:stCxn id="17" idx="3"/>
          <a:endCxn id="3" idx="1"/>
        </xdr:cNvCxnSpPr>
      </xdr:nvCxnSpPr>
      <xdr:spPr>
        <a:xfrm flipV="1">
          <a:off x="15607393" y="2102304"/>
          <a:ext cx="1292678" cy="206828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176893</xdr:colOff>
      <xdr:row>7</xdr:row>
      <xdr:rowOff>15875</xdr:rowOff>
    </xdr:from>
    <xdr:to>
      <xdr:col>22</xdr:col>
      <xdr:colOff>707571</xdr:colOff>
      <xdr:row>21</xdr:row>
      <xdr:rowOff>74841</xdr:rowOff>
    </xdr:to>
    <xdr:cxnSp macro="">
      <xdr:nvCxnSpPr>
        <xdr:cNvPr id="85" name="84 Conector recto"/>
        <xdr:cNvCxnSpPr>
          <a:stCxn id="17" idx="3"/>
          <a:endCxn id="2" idx="1"/>
        </xdr:cNvCxnSpPr>
      </xdr:nvCxnSpPr>
      <xdr:spPr>
        <a:xfrm flipV="1">
          <a:off x="15607393" y="2005542"/>
          <a:ext cx="1292678" cy="2725966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179615</xdr:colOff>
      <xdr:row>14</xdr:row>
      <xdr:rowOff>6804</xdr:rowOff>
    </xdr:from>
    <xdr:to>
      <xdr:col>22</xdr:col>
      <xdr:colOff>707572</xdr:colOff>
      <xdr:row>24</xdr:row>
      <xdr:rowOff>118384</xdr:rowOff>
    </xdr:to>
    <xdr:cxnSp macro="">
      <xdr:nvCxnSpPr>
        <xdr:cNvPr id="88" name="87 Conector recto de flecha"/>
        <xdr:cNvCxnSpPr>
          <a:stCxn id="18" idx="3"/>
          <a:endCxn id="5" idx="1"/>
        </xdr:cNvCxnSpPr>
      </xdr:nvCxnSpPr>
      <xdr:spPr>
        <a:xfrm flipV="1">
          <a:off x="15610115" y="2769054"/>
          <a:ext cx="1289957" cy="2016580"/>
        </a:xfrm>
        <a:prstGeom prst="straightConnector1">
          <a:avLst/>
        </a:prstGeom>
        <a:ln w="889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182336</xdr:colOff>
      <xdr:row>17</xdr:row>
      <xdr:rowOff>104775</xdr:rowOff>
    </xdr:from>
    <xdr:to>
      <xdr:col>22</xdr:col>
      <xdr:colOff>710293</xdr:colOff>
      <xdr:row>24</xdr:row>
      <xdr:rowOff>121104</xdr:rowOff>
    </xdr:to>
    <xdr:cxnSp macro="">
      <xdr:nvCxnSpPr>
        <xdr:cNvPr id="91" name="90 Conector recto de flecha"/>
        <xdr:cNvCxnSpPr>
          <a:endCxn id="4" idx="1"/>
        </xdr:cNvCxnSpPr>
      </xdr:nvCxnSpPr>
      <xdr:spPr>
        <a:xfrm flipV="1">
          <a:off x="15612836" y="3438525"/>
          <a:ext cx="1289957" cy="1349829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517072</xdr:colOff>
      <xdr:row>29</xdr:row>
      <xdr:rowOff>149678</xdr:rowOff>
    </xdr:from>
    <xdr:to>
      <xdr:col>26</xdr:col>
      <xdr:colOff>721180</xdr:colOff>
      <xdr:row>32</xdr:row>
      <xdr:rowOff>136071</xdr:rowOff>
    </xdr:to>
    <xdr:sp macro="" textlink="">
      <xdr:nvSpPr>
        <xdr:cNvPr id="93" name="92 Rectángulo"/>
        <xdr:cNvSpPr/>
      </xdr:nvSpPr>
      <xdr:spPr>
        <a:xfrm>
          <a:off x="18995572" y="5769428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UNDP</a:t>
          </a:r>
        </a:p>
      </xdr:txBody>
    </xdr:sp>
    <xdr:clientData/>
  </xdr:twoCellAnchor>
  <xdr:twoCellAnchor>
    <xdr:from>
      <xdr:col>24</xdr:col>
      <xdr:colOff>149680</xdr:colOff>
      <xdr:row>21</xdr:row>
      <xdr:rowOff>88447</xdr:rowOff>
    </xdr:from>
    <xdr:to>
      <xdr:col>25</xdr:col>
      <xdr:colOff>517072</xdr:colOff>
      <xdr:row>31</xdr:row>
      <xdr:rowOff>47625</xdr:rowOff>
    </xdr:to>
    <xdr:cxnSp macro="">
      <xdr:nvCxnSpPr>
        <xdr:cNvPr id="94" name="93 Conector recto"/>
        <xdr:cNvCxnSpPr>
          <a:stCxn id="6" idx="3"/>
          <a:endCxn id="93" idx="1"/>
        </xdr:cNvCxnSpPr>
      </xdr:nvCxnSpPr>
      <xdr:spPr>
        <a:xfrm>
          <a:off x="17866180" y="4184197"/>
          <a:ext cx="1129392" cy="1864178"/>
        </a:xfrm>
        <a:prstGeom prst="line">
          <a:avLst/>
        </a:prstGeom>
        <a:ln w="1016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10</xdr:row>
      <xdr:rowOff>102054</xdr:rowOff>
    </xdr:from>
    <xdr:to>
      <xdr:col>25</xdr:col>
      <xdr:colOff>517072</xdr:colOff>
      <xdr:row>31</xdr:row>
      <xdr:rowOff>47625</xdr:rowOff>
    </xdr:to>
    <xdr:cxnSp macro="">
      <xdr:nvCxnSpPr>
        <xdr:cNvPr id="97" name="96 Conector recto"/>
        <xdr:cNvCxnSpPr>
          <a:stCxn id="3" idx="3"/>
          <a:endCxn id="93" idx="1"/>
        </xdr:cNvCxnSpPr>
      </xdr:nvCxnSpPr>
      <xdr:spPr>
        <a:xfrm>
          <a:off x="17866179" y="2102304"/>
          <a:ext cx="1129393" cy="394607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215314</xdr:colOff>
      <xdr:row>5</xdr:row>
      <xdr:rowOff>49227</xdr:rowOff>
    </xdr:from>
    <xdr:to>
      <xdr:col>22</xdr:col>
      <xdr:colOff>707572</xdr:colOff>
      <xdr:row>25</xdr:row>
      <xdr:rowOff>6805</xdr:rowOff>
    </xdr:to>
    <xdr:cxnSp macro="">
      <xdr:nvCxnSpPr>
        <xdr:cNvPr id="100" name="99 Conector recto"/>
        <xdr:cNvCxnSpPr>
          <a:stCxn id="69" idx="3"/>
          <a:endCxn id="7" idx="1"/>
        </xdr:cNvCxnSpPr>
      </xdr:nvCxnSpPr>
      <xdr:spPr>
        <a:xfrm>
          <a:off x="15645814" y="1651668"/>
          <a:ext cx="1254258" cy="3767578"/>
        </a:xfrm>
        <a:prstGeom prst="line">
          <a:avLst/>
        </a:prstGeom>
        <a:ln w="190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522514</xdr:colOff>
      <xdr:row>18</xdr:row>
      <xdr:rowOff>53070</xdr:rowOff>
    </xdr:to>
    <xdr:cxnSp macro="">
      <xdr:nvCxnSpPr>
        <xdr:cNvPr id="102" name="101 Conector recto"/>
        <xdr:cNvCxnSpPr>
          <a:stCxn id="2" idx="3"/>
          <a:endCxn id="19" idx="1"/>
        </xdr:cNvCxnSpPr>
      </xdr:nvCxnSpPr>
      <xdr:spPr>
        <a:xfrm>
          <a:off x="17866179" y="2005542"/>
          <a:ext cx="1134835" cy="2132695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204108</xdr:colOff>
      <xdr:row>14</xdr:row>
      <xdr:rowOff>183697</xdr:rowOff>
    </xdr:from>
    <xdr:to>
      <xdr:col>22</xdr:col>
      <xdr:colOff>707572</xdr:colOff>
      <xdr:row>25</xdr:row>
      <xdr:rowOff>6805</xdr:rowOff>
    </xdr:to>
    <xdr:cxnSp macro="">
      <xdr:nvCxnSpPr>
        <xdr:cNvPr id="105" name="104 Conector recto"/>
        <xdr:cNvCxnSpPr>
          <a:stCxn id="11" idx="3"/>
          <a:endCxn id="7" idx="1"/>
        </xdr:cNvCxnSpPr>
      </xdr:nvCxnSpPr>
      <xdr:spPr>
        <a:xfrm>
          <a:off x="15634608" y="2929138"/>
          <a:ext cx="1265464" cy="1918608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10</xdr:row>
      <xdr:rowOff>113960</xdr:rowOff>
    </xdr:from>
    <xdr:to>
      <xdr:col>25</xdr:col>
      <xdr:colOff>522514</xdr:colOff>
      <xdr:row>18</xdr:row>
      <xdr:rowOff>53070</xdr:rowOff>
    </xdr:to>
    <xdr:cxnSp macro="">
      <xdr:nvCxnSpPr>
        <xdr:cNvPr id="110" name="109 Conector recto"/>
        <xdr:cNvCxnSpPr>
          <a:endCxn id="19" idx="1"/>
        </xdr:cNvCxnSpPr>
      </xdr:nvCxnSpPr>
      <xdr:spPr>
        <a:xfrm>
          <a:off x="17866179" y="2102304"/>
          <a:ext cx="1134835" cy="146311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14</xdr:row>
      <xdr:rowOff>18711</xdr:rowOff>
    </xdr:from>
    <xdr:to>
      <xdr:col>25</xdr:col>
      <xdr:colOff>522514</xdr:colOff>
      <xdr:row>18</xdr:row>
      <xdr:rowOff>53070</xdr:rowOff>
    </xdr:to>
    <xdr:cxnSp macro="">
      <xdr:nvCxnSpPr>
        <xdr:cNvPr id="112" name="111 Conector recto de flecha"/>
        <xdr:cNvCxnSpPr>
          <a:endCxn id="19" idx="1"/>
        </xdr:cNvCxnSpPr>
      </xdr:nvCxnSpPr>
      <xdr:spPr>
        <a:xfrm>
          <a:off x="17866180" y="2769055"/>
          <a:ext cx="1134834" cy="796359"/>
        </a:xfrm>
        <a:prstGeom prst="straightConnector1">
          <a:avLst/>
        </a:prstGeom>
        <a:ln w="5715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18</xdr:row>
      <xdr:rowOff>53070</xdr:rowOff>
    </xdr:from>
    <xdr:to>
      <xdr:col>25</xdr:col>
      <xdr:colOff>522514</xdr:colOff>
      <xdr:row>21</xdr:row>
      <xdr:rowOff>100354</xdr:rowOff>
    </xdr:to>
    <xdr:cxnSp macro="">
      <xdr:nvCxnSpPr>
        <xdr:cNvPr id="114" name="113 Conector recto"/>
        <xdr:cNvCxnSpPr>
          <a:endCxn id="19" idx="1"/>
        </xdr:cNvCxnSpPr>
      </xdr:nvCxnSpPr>
      <xdr:spPr>
        <a:xfrm flipV="1">
          <a:off x="17866180" y="3565414"/>
          <a:ext cx="1134834" cy="618784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503464</xdr:colOff>
      <xdr:row>21</xdr:row>
      <xdr:rowOff>88448</xdr:rowOff>
    </xdr:to>
    <xdr:cxnSp macro="">
      <xdr:nvCxnSpPr>
        <xdr:cNvPr id="116" name="115 Conector recto"/>
        <xdr:cNvCxnSpPr>
          <a:stCxn id="2" idx="3"/>
          <a:endCxn id="20" idx="1"/>
        </xdr:cNvCxnSpPr>
      </xdr:nvCxnSpPr>
      <xdr:spPr>
        <a:xfrm>
          <a:off x="17866179" y="2005542"/>
          <a:ext cx="1115785" cy="2739573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21</xdr:row>
      <xdr:rowOff>100353</xdr:rowOff>
    </xdr:from>
    <xdr:to>
      <xdr:col>25</xdr:col>
      <xdr:colOff>503464</xdr:colOff>
      <xdr:row>24</xdr:row>
      <xdr:rowOff>129271</xdr:rowOff>
    </xdr:to>
    <xdr:cxnSp macro="">
      <xdr:nvCxnSpPr>
        <xdr:cNvPr id="118" name="117 Conector recto"/>
        <xdr:cNvCxnSpPr>
          <a:endCxn id="21" idx="1"/>
        </xdr:cNvCxnSpPr>
      </xdr:nvCxnSpPr>
      <xdr:spPr>
        <a:xfrm>
          <a:off x="17866180" y="4184197"/>
          <a:ext cx="1115784" cy="600418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152401</xdr:colOff>
      <xdr:row>17</xdr:row>
      <xdr:rowOff>104775</xdr:rowOff>
    </xdr:from>
    <xdr:to>
      <xdr:col>25</xdr:col>
      <xdr:colOff>503464</xdr:colOff>
      <xdr:row>24</xdr:row>
      <xdr:rowOff>129271</xdr:rowOff>
    </xdr:to>
    <xdr:cxnSp macro="">
      <xdr:nvCxnSpPr>
        <xdr:cNvPr id="120" name="119 Conector recto"/>
        <xdr:cNvCxnSpPr>
          <a:stCxn id="4" idx="3"/>
          <a:endCxn id="21" idx="1"/>
        </xdr:cNvCxnSpPr>
      </xdr:nvCxnSpPr>
      <xdr:spPr>
        <a:xfrm>
          <a:off x="17868901" y="3426619"/>
          <a:ext cx="1113063" cy="1357996"/>
        </a:xfrm>
        <a:prstGeom prst="line">
          <a:avLst/>
        </a:prstGeom>
        <a:ln w="381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14</xdr:row>
      <xdr:rowOff>6804</xdr:rowOff>
    </xdr:from>
    <xdr:to>
      <xdr:col>25</xdr:col>
      <xdr:colOff>503464</xdr:colOff>
      <xdr:row>24</xdr:row>
      <xdr:rowOff>129271</xdr:rowOff>
    </xdr:to>
    <xdr:cxnSp macro="">
      <xdr:nvCxnSpPr>
        <xdr:cNvPr id="123" name="122 Conector recto"/>
        <xdr:cNvCxnSpPr>
          <a:stCxn id="5" idx="3"/>
          <a:endCxn id="21" idx="1"/>
        </xdr:cNvCxnSpPr>
      </xdr:nvCxnSpPr>
      <xdr:spPr>
        <a:xfrm>
          <a:off x="17866180" y="2757148"/>
          <a:ext cx="1115784" cy="2027467"/>
        </a:xfrm>
        <a:prstGeom prst="line">
          <a:avLst/>
        </a:prstGeom>
        <a:ln w="381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10</xdr:row>
      <xdr:rowOff>113960</xdr:rowOff>
    </xdr:from>
    <xdr:to>
      <xdr:col>25</xdr:col>
      <xdr:colOff>503464</xdr:colOff>
      <xdr:row>24</xdr:row>
      <xdr:rowOff>129271</xdr:rowOff>
    </xdr:to>
    <xdr:cxnSp macro="">
      <xdr:nvCxnSpPr>
        <xdr:cNvPr id="126" name="125 Conector recto"/>
        <xdr:cNvCxnSpPr>
          <a:endCxn id="21" idx="1"/>
        </xdr:cNvCxnSpPr>
      </xdr:nvCxnSpPr>
      <xdr:spPr>
        <a:xfrm>
          <a:off x="17866179" y="2102304"/>
          <a:ext cx="1115785" cy="268231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15875</xdr:rowOff>
    </xdr:from>
    <xdr:to>
      <xdr:col>25</xdr:col>
      <xdr:colOff>503464</xdr:colOff>
      <xdr:row>24</xdr:row>
      <xdr:rowOff>129271</xdr:rowOff>
    </xdr:to>
    <xdr:cxnSp macro="">
      <xdr:nvCxnSpPr>
        <xdr:cNvPr id="128" name="127 Conector recto"/>
        <xdr:cNvCxnSpPr>
          <a:stCxn id="2" idx="3"/>
          <a:endCxn id="21" idx="1"/>
        </xdr:cNvCxnSpPr>
      </xdr:nvCxnSpPr>
      <xdr:spPr>
        <a:xfrm>
          <a:off x="17866179" y="2005542"/>
          <a:ext cx="1115785" cy="3351896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176894</xdr:colOff>
      <xdr:row>14</xdr:row>
      <xdr:rowOff>18710</xdr:rowOff>
    </xdr:from>
    <xdr:to>
      <xdr:col>22</xdr:col>
      <xdr:colOff>707572</xdr:colOff>
      <xdr:row>27</xdr:row>
      <xdr:rowOff>156485</xdr:rowOff>
    </xdr:to>
    <xdr:cxnSp macro="">
      <xdr:nvCxnSpPr>
        <xdr:cNvPr id="130" name="129 Conector recto de flecha"/>
        <xdr:cNvCxnSpPr>
          <a:stCxn id="22" idx="3"/>
        </xdr:cNvCxnSpPr>
      </xdr:nvCxnSpPr>
      <xdr:spPr>
        <a:xfrm flipV="1">
          <a:off x="15607394" y="2769054"/>
          <a:ext cx="1292678" cy="2614275"/>
        </a:xfrm>
        <a:prstGeom prst="straightConnector1">
          <a:avLst/>
        </a:prstGeom>
        <a:ln w="889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176894</xdr:colOff>
      <xdr:row>17</xdr:row>
      <xdr:rowOff>116681</xdr:rowOff>
    </xdr:from>
    <xdr:to>
      <xdr:col>22</xdr:col>
      <xdr:colOff>710293</xdr:colOff>
      <xdr:row>27</xdr:row>
      <xdr:rowOff>156485</xdr:rowOff>
    </xdr:to>
    <xdr:cxnSp macro="">
      <xdr:nvCxnSpPr>
        <xdr:cNvPr id="133" name="132 Conector recto de flecha"/>
        <xdr:cNvCxnSpPr>
          <a:stCxn id="22" idx="3"/>
        </xdr:cNvCxnSpPr>
      </xdr:nvCxnSpPr>
      <xdr:spPr>
        <a:xfrm flipV="1">
          <a:off x="15607394" y="3438525"/>
          <a:ext cx="1295399" cy="1944804"/>
        </a:xfrm>
        <a:prstGeom prst="straightConnector1">
          <a:avLst/>
        </a:prstGeom>
        <a:ln w="28575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176894</xdr:colOff>
      <xdr:row>21</xdr:row>
      <xdr:rowOff>100353</xdr:rowOff>
    </xdr:from>
    <xdr:to>
      <xdr:col>22</xdr:col>
      <xdr:colOff>707572</xdr:colOff>
      <xdr:row>27</xdr:row>
      <xdr:rowOff>156485</xdr:rowOff>
    </xdr:to>
    <xdr:cxnSp macro="">
      <xdr:nvCxnSpPr>
        <xdr:cNvPr id="135" name="134 Conector recto de flecha"/>
        <xdr:cNvCxnSpPr>
          <a:stCxn id="22" idx="3"/>
        </xdr:cNvCxnSpPr>
      </xdr:nvCxnSpPr>
      <xdr:spPr>
        <a:xfrm flipV="1">
          <a:off x="15607394" y="4184197"/>
          <a:ext cx="1292678" cy="1199132"/>
        </a:xfrm>
        <a:prstGeom prst="straightConnector1">
          <a:avLst/>
        </a:prstGeom>
        <a:ln w="1905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14</xdr:row>
      <xdr:rowOff>6804</xdr:rowOff>
    </xdr:from>
    <xdr:to>
      <xdr:col>25</xdr:col>
      <xdr:colOff>519793</xdr:colOff>
      <xdr:row>27</xdr:row>
      <xdr:rowOff>172813</xdr:rowOff>
    </xdr:to>
    <xdr:cxnSp macro="">
      <xdr:nvCxnSpPr>
        <xdr:cNvPr id="137" name="136 Conector recto"/>
        <xdr:cNvCxnSpPr>
          <a:stCxn id="5" idx="3"/>
          <a:endCxn id="23" idx="1"/>
        </xdr:cNvCxnSpPr>
      </xdr:nvCxnSpPr>
      <xdr:spPr>
        <a:xfrm>
          <a:off x="17866180" y="2757148"/>
          <a:ext cx="1132113" cy="2642509"/>
        </a:xfrm>
        <a:prstGeom prst="line">
          <a:avLst/>
        </a:prstGeom>
        <a:ln w="762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152401</xdr:colOff>
      <xdr:row>17</xdr:row>
      <xdr:rowOff>104775</xdr:rowOff>
    </xdr:from>
    <xdr:to>
      <xdr:col>25</xdr:col>
      <xdr:colOff>519793</xdr:colOff>
      <xdr:row>27</xdr:row>
      <xdr:rowOff>172813</xdr:rowOff>
    </xdr:to>
    <xdr:cxnSp macro="">
      <xdr:nvCxnSpPr>
        <xdr:cNvPr id="140" name="139 Conector recto"/>
        <xdr:cNvCxnSpPr>
          <a:stCxn id="4" idx="3"/>
          <a:endCxn id="23" idx="1"/>
        </xdr:cNvCxnSpPr>
      </xdr:nvCxnSpPr>
      <xdr:spPr>
        <a:xfrm>
          <a:off x="17868901" y="3426619"/>
          <a:ext cx="1129392" cy="1973038"/>
        </a:xfrm>
        <a:prstGeom prst="line">
          <a:avLst/>
        </a:prstGeom>
        <a:ln w="762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21</xdr:row>
      <xdr:rowOff>88447</xdr:rowOff>
    </xdr:from>
    <xdr:to>
      <xdr:col>25</xdr:col>
      <xdr:colOff>519793</xdr:colOff>
      <xdr:row>27</xdr:row>
      <xdr:rowOff>172813</xdr:rowOff>
    </xdr:to>
    <xdr:cxnSp macro="">
      <xdr:nvCxnSpPr>
        <xdr:cNvPr id="143" name="142 Conector recto"/>
        <xdr:cNvCxnSpPr>
          <a:stCxn id="6" idx="3"/>
          <a:endCxn id="23" idx="1"/>
        </xdr:cNvCxnSpPr>
      </xdr:nvCxnSpPr>
      <xdr:spPr>
        <a:xfrm>
          <a:off x="17866180" y="4172291"/>
          <a:ext cx="1132113" cy="1227366"/>
        </a:xfrm>
        <a:prstGeom prst="line">
          <a:avLst/>
        </a:prstGeom>
        <a:ln w="952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11206</xdr:colOff>
      <xdr:row>3</xdr:row>
      <xdr:rowOff>823633</xdr:rowOff>
    </xdr:from>
    <xdr:to>
      <xdr:col>21</xdr:col>
      <xdr:colOff>215314</xdr:colOff>
      <xdr:row>6</xdr:row>
      <xdr:rowOff>137673</xdr:rowOff>
    </xdr:to>
    <xdr:sp macro="" textlink="">
      <xdr:nvSpPr>
        <xdr:cNvPr id="69" name="68 Rectángulo"/>
        <xdr:cNvSpPr/>
      </xdr:nvSpPr>
      <xdr:spPr>
        <a:xfrm>
          <a:off x="14679706" y="1381526"/>
          <a:ext cx="966108" cy="565897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AfDB</a:t>
          </a:r>
        </a:p>
      </xdr:txBody>
    </xdr:sp>
    <xdr:clientData/>
  </xdr:twoCellAnchor>
  <xdr:twoCellAnchor>
    <xdr:from>
      <xdr:col>25</xdr:col>
      <xdr:colOff>510988</xdr:colOff>
      <xdr:row>3</xdr:row>
      <xdr:rowOff>830357</xdr:rowOff>
    </xdr:from>
    <xdr:to>
      <xdr:col>26</xdr:col>
      <xdr:colOff>715096</xdr:colOff>
      <xdr:row>6</xdr:row>
      <xdr:rowOff>144397</xdr:rowOff>
    </xdr:to>
    <xdr:sp macro="" textlink="">
      <xdr:nvSpPr>
        <xdr:cNvPr id="87" name="86 Rectángulo"/>
        <xdr:cNvSpPr/>
      </xdr:nvSpPr>
      <xdr:spPr>
        <a:xfrm>
          <a:off x="18989488" y="1379445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DHS</a:t>
          </a:r>
        </a:p>
      </xdr:txBody>
    </xdr:sp>
    <xdr:clientData/>
  </xdr:twoCellAnchor>
  <xdr:twoCellAnchor>
    <xdr:from>
      <xdr:col>27</xdr:col>
      <xdr:colOff>190500</xdr:colOff>
      <xdr:row>3</xdr:row>
      <xdr:rowOff>326571</xdr:rowOff>
    </xdr:from>
    <xdr:to>
      <xdr:col>30</xdr:col>
      <xdr:colOff>244929</xdr:colOff>
      <xdr:row>8</xdr:row>
      <xdr:rowOff>27214</xdr:rowOff>
    </xdr:to>
    <xdr:sp macro="" textlink="">
      <xdr:nvSpPr>
        <xdr:cNvPr id="70" name="69 CuadroTexto"/>
        <xdr:cNvSpPr txBox="1"/>
      </xdr:nvSpPr>
      <xdr:spPr>
        <a:xfrm>
          <a:off x="20193000" y="884464"/>
          <a:ext cx="2340429" cy="1333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B. Why Data Matters? (Part II)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endParaRPr lang="en-US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Mapping chart showing organizations' first level data sources. Would suggest trusting percentages from the "Health_3rdLevel"</a:t>
          </a:r>
          <a:r>
            <a:rPr lang="en-US" baseline="0"/>
            <a:t> sheet</a:t>
          </a:r>
          <a:r>
            <a:rPr lang="en-US"/>
            <a:t>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707571</xdr:colOff>
      <xdr:row>6</xdr:row>
      <xdr:rowOff>598714</xdr:rowOff>
    </xdr:from>
    <xdr:to>
      <xdr:col>24</xdr:col>
      <xdr:colOff>149679</xdr:colOff>
      <xdr:row>8</xdr:row>
      <xdr:rowOff>95250</xdr:rowOff>
    </xdr:to>
    <xdr:sp macro="" textlink="">
      <xdr:nvSpPr>
        <xdr:cNvPr id="2" name="1 Rectángulo"/>
        <xdr:cNvSpPr/>
      </xdr:nvSpPr>
      <xdr:spPr>
        <a:xfrm>
          <a:off x="16900071" y="1989364"/>
          <a:ext cx="966108" cy="287111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In-House</a:t>
          </a:r>
        </a:p>
      </xdr:txBody>
    </xdr:sp>
    <xdr:clientData/>
  </xdr:twoCellAnchor>
  <xdr:twoCellAnchor>
    <xdr:from>
      <xdr:col>22</xdr:col>
      <xdr:colOff>707571</xdr:colOff>
      <xdr:row>9</xdr:row>
      <xdr:rowOff>13607</xdr:rowOff>
    </xdr:from>
    <xdr:to>
      <xdr:col>24</xdr:col>
      <xdr:colOff>149679</xdr:colOff>
      <xdr:row>12</xdr:row>
      <xdr:rowOff>0</xdr:rowOff>
    </xdr:to>
    <xdr:sp macro="" textlink="">
      <xdr:nvSpPr>
        <xdr:cNvPr id="3" name="2 Rectángulo"/>
        <xdr:cNvSpPr/>
      </xdr:nvSpPr>
      <xdr:spPr>
        <a:xfrm>
          <a:off x="16900071" y="2385332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 cooperation with another organization</a:t>
          </a:r>
        </a:p>
      </xdr:txBody>
    </xdr:sp>
    <xdr:clientData/>
  </xdr:twoCellAnchor>
  <xdr:twoCellAnchor>
    <xdr:from>
      <xdr:col>22</xdr:col>
      <xdr:colOff>710293</xdr:colOff>
      <xdr:row>16</xdr:row>
      <xdr:rowOff>16328</xdr:rowOff>
    </xdr:from>
    <xdr:to>
      <xdr:col>24</xdr:col>
      <xdr:colOff>152401</xdr:colOff>
      <xdr:row>19</xdr:row>
      <xdr:rowOff>2721</xdr:rowOff>
    </xdr:to>
    <xdr:sp macro="" textlink="">
      <xdr:nvSpPr>
        <xdr:cNvPr id="4" name="3 Rectángulo"/>
        <xdr:cNvSpPr/>
      </xdr:nvSpPr>
      <xdr:spPr>
        <a:xfrm>
          <a:off x="16902793" y="3721553"/>
          <a:ext cx="966108" cy="557893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Country</a:t>
          </a:r>
          <a:r>
            <a:rPr lang="en-US" sz="1100" baseline="0">
              <a:solidFill>
                <a:sysClr val="windowText" lastClr="000000"/>
              </a:solidFill>
            </a:rPr>
            <a:t> Report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707572</xdr:colOff>
      <xdr:row>12</xdr:row>
      <xdr:rowOff>108857</xdr:rowOff>
    </xdr:from>
    <xdr:to>
      <xdr:col>24</xdr:col>
      <xdr:colOff>149680</xdr:colOff>
      <xdr:row>15</xdr:row>
      <xdr:rowOff>95250</xdr:rowOff>
    </xdr:to>
    <xdr:sp macro="" textlink="">
      <xdr:nvSpPr>
        <xdr:cNvPr id="5" name="4 Rectángulo"/>
        <xdr:cNvSpPr/>
      </xdr:nvSpPr>
      <xdr:spPr>
        <a:xfrm>
          <a:off x="16900072" y="3052082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Survey/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Census</a:t>
          </a:r>
        </a:p>
      </xdr:txBody>
    </xdr:sp>
    <xdr:clientData/>
  </xdr:twoCellAnchor>
  <xdr:twoCellAnchor>
    <xdr:from>
      <xdr:col>22</xdr:col>
      <xdr:colOff>707572</xdr:colOff>
      <xdr:row>20</xdr:row>
      <xdr:rowOff>0</xdr:rowOff>
    </xdr:from>
    <xdr:to>
      <xdr:col>24</xdr:col>
      <xdr:colOff>149680</xdr:colOff>
      <xdr:row>22</xdr:row>
      <xdr:rowOff>176893</xdr:rowOff>
    </xdr:to>
    <xdr:sp macro="" textlink="">
      <xdr:nvSpPr>
        <xdr:cNvPr id="6" name="5 Rectángulo"/>
        <xdr:cNvSpPr/>
      </xdr:nvSpPr>
      <xdr:spPr>
        <a:xfrm>
          <a:off x="16900072" y="4467225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Other</a:t>
          </a:r>
          <a:r>
            <a:rPr lang="en-US" sz="1100" baseline="0">
              <a:solidFill>
                <a:sysClr val="windowText" lastClr="000000"/>
              </a:solidFill>
            </a:rPr>
            <a:t> Organization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707572</xdr:colOff>
      <xdr:row>23</xdr:row>
      <xdr:rowOff>108858</xdr:rowOff>
    </xdr:from>
    <xdr:to>
      <xdr:col>24</xdr:col>
      <xdr:colOff>149680</xdr:colOff>
      <xdr:row>26</xdr:row>
      <xdr:rowOff>95251</xdr:rowOff>
    </xdr:to>
    <xdr:sp macro="" textlink="">
      <xdr:nvSpPr>
        <xdr:cNvPr id="7" name="6 Rectángulo"/>
        <xdr:cNvSpPr/>
      </xdr:nvSpPr>
      <xdr:spPr>
        <a:xfrm>
          <a:off x="16900072" y="5147583"/>
          <a:ext cx="966108" cy="557893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 Specified</a:t>
          </a:r>
        </a:p>
      </xdr:txBody>
    </xdr:sp>
    <xdr:clientData/>
  </xdr:twoCellAnchor>
  <xdr:twoCellAnchor>
    <xdr:from>
      <xdr:col>20</xdr:col>
      <xdr:colOff>2721</xdr:colOff>
      <xdr:row>7</xdr:row>
      <xdr:rowOff>70758</xdr:rowOff>
    </xdr:from>
    <xdr:to>
      <xdr:col>21</xdr:col>
      <xdr:colOff>206829</xdr:colOff>
      <xdr:row>10</xdr:row>
      <xdr:rowOff>57151</xdr:rowOff>
    </xdr:to>
    <xdr:sp macro="" textlink="">
      <xdr:nvSpPr>
        <xdr:cNvPr id="10" name="9 Rectángulo"/>
        <xdr:cNvSpPr/>
      </xdr:nvSpPr>
      <xdr:spPr>
        <a:xfrm>
          <a:off x="14671221" y="2071008"/>
          <a:ext cx="966108" cy="557893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AfDB</a:t>
          </a:r>
        </a:p>
      </xdr:txBody>
    </xdr:sp>
    <xdr:clientData/>
  </xdr:twoCellAnchor>
  <xdr:twoCellAnchor>
    <xdr:from>
      <xdr:col>19</xdr:col>
      <xdr:colOff>748392</xdr:colOff>
      <xdr:row>10</xdr:row>
      <xdr:rowOff>122463</xdr:rowOff>
    </xdr:from>
    <xdr:to>
      <xdr:col>21</xdr:col>
      <xdr:colOff>190500</xdr:colOff>
      <xdr:row>13</xdr:row>
      <xdr:rowOff>108856</xdr:rowOff>
    </xdr:to>
    <xdr:sp macro="" textlink="">
      <xdr:nvSpPr>
        <xdr:cNvPr id="11" name="10 Rectángulo"/>
        <xdr:cNvSpPr/>
      </xdr:nvSpPr>
      <xdr:spPr>
        <a:xfrm>
          <a:off x="14654892" y="2694213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DANIDA</a:t>
          </a:r>
        </a:p>
      </xdr:txBody>
    </xdr:sp>
    <xdr:clientData/>
  </xdr:twoCellAnchor>
  <xdr:twoCellAnchor>
    <xdr:from>
      <xdr:col>25</xdr:col>
      <xdr:colOff>533399</xdr:colOff>
      <xdr:row>8</xdr:row>
      <xdr:rowOff>70762</xdr:rowOff>
    </xdr:from>
    <xdr:to>
      <xdr:col>26</xdr:col>
      <xdr:colOff>737507</xdr:colOff>
      <xdr:row>11</xdr:row>
      <xdr:rowOff>57155</xdr:rowOff>
    </xdr:to>
    <xdr:sp macro="" textlink="">
      <xdr:nvSpPr>
        <xdr:cNvPr id="14" name="13 Rectángulo"/>
        <xdr:cNvSpPr/>
      </xdr:nvSpPr>
      <xdr:spPr>
        <a:xfrm>
          <a:off x="19011899" y="2261512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FAO</a:t>
          </a:r>
        </a:p>
      </xdr:txBody>
    </xdr:sp>
    <xdr:clientData/>
  </xdr:twoCellAnchor>
  <xdr:twoCellAnchor>
    <xdr:from>
      <xdr:col>25</xdr:col>
      <xdr:colOff>544286</xdr:colOff>
      <xdr:row>11</xdr:row>
      <xdr:rowOff>136075</xdr:rowOff>
    </xdr:from>
    <xdr:to>
      <xdr:col>26</xdr:col>
      <xdr:colOff>748394</xdr:colOff>
      <xdr:row>14</xdr:row>
      <xdr:rowOff>122468</xdr:rowOff>
    </xdr:to>
    <xdr:sp macro="" textlink="">
      <xdr:nvSpPr>
        <xdr:cNvPr id="15" name="14 Rectángulo"/>
        <xdr:cNvSpPr/>
      </xdr:nvSpPr>
      <xdr:spPr>
        <a:xfrm>
          <a:off x="19022786" y="2898325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IFAD</a:t>
          </a:r>
        </a:p>
      </xdr:txBody>
    </xdr:sp>
    <xdr:clientData/>
  </xdr:twoCellAnchor>
  <xdr:twoCellAnchor>
    <xdr:from>
      <xdr:col>20</xdr:col>
      <xdr:colOff>2722</xdr:colOff>
      <xdr:row>13</xdr:row>
      <xdr:rowOff>179619</xdr:rowOff>
    </xdr:from>
    <xdr:to>
      <xdr:col>21</xdr:col>
      <xdr:colOff>206830</xdr:colOff>
      <xdr:row>16</xdr:row>
      <xdr:rowOff>166012</xdr:rowOff>
    </xdr:to>
    <xdr:sp macro="" textlink="">
      <xdr:nvSpPr>
        <xdr:cNvPr id="16" name="15 Rectángulo"/>
        <xdr:cNvSpPr/>
      </xdr:nvSpPr>
      <xdr:spPr>
        <a:xfrm>
          <a:off x="14671222" y="3322869"/>
          <a:ext cx="966108" cy="557893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DFATD</a:t>
          </a:r>
        </a:p>
      </xdr:txBody>
    </xdr:sp>
    <xdr:clientData/>
  </xdr:twoCellAnchor>
  <xdr:twoCellAnchor>
    <xdr:from>
      <xdr:col>19</xdr:col>
      <xdr:colOff>761999</xdr:colOff>
      <xdr:row>17</xdr:row>
      <xdr:rowOff>108863</xdr:rowOff>
    </xdr:from>
    <xdr:to>
      <xdr:col>21</xdr:col>
      <xdr:colOff>204107</xdr:colOff>
      <xdr:row>20</xdr:row>
      <xdr:rowOff>95256</xdr:rowOff>
    </xdr:to>
    <xdr:sp macro="" textlink="">
      <xdr:nvSpPr>
        <xdr:cNvPr id="17" name="16 Rectángulo"/>
        <xdr:cNvSpPr/>
      </xdr:nvSpPr>
      <xdr:spPr>
        <a:xfrm>
          <a:off x="14668499" y="4014113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DFID</a:t>
          </a:r>
        </a:p>
      </xdr:txBody>
    </xdr:sp>
    <xdr:clientData/>
  </xdr:twoCellAnchor>
  <xdr:twoCellAnchor>
    <xdr:from>
      <xdr:col>20</xdr:col>
      <xdr:colOff>2721</xdr:colOff>
      <xdr:row>21</xdr:row>
      <xdr:rowOff>2727</xdr:rowOff>
    </xdr:from>
    <xdr:to>
      <xdr:col>21</xdr:col>
      <xdr:colOff>206829</xdr:colOff>
      <xdr:row>23</xdr:row>
      <xdr:rowOff>179620</xdr:rowOff>
    </xdr:to>
    <xdr:sp macro="" textlink="">
      <xdr:nvSpPr>
        <xdr:cNvPr id="18" name="17 Rectángulo"/>
        <xdr:cNvSpPr/>
      </xdr:nvSpPr>
      <xdr:spPr>
        <a:xfrm>
          <a:off x="14671221" y="4669977"/>
          <a:ext cx="966108" cy="557893"/>
        </a:xfrm>
        <a:prstGeom prst="rect">
          <a:avLst/>
        </a:prstGeom>
        <a:ln>
          <a:solidFill>
            <a:schemeClr val="accent4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</a:t>
          </a:r>
        </a:p>
      </xdr:txBody>
    </xdr:sp>
    <xdr:clientData/>
  </xdr:twoCellAnchor>
  <xdr:twoCellAnchor>
    <xdr:from>
      <xdr:col>25</xdr:col>
      <xdr:colOff>544285</xdr:colOff>
      <xdr:row>15</xdr:row>
      <xdr:rowOff>4</xdr:rowOff>
    </xdr:from>
    <xdr:to>
      <xdr:col>26</xdr:col>
      <xdr:colOff>748393</xdr:colOff>
      <xdr:row>17</xdr:row>
      <xdr:rowOff>176897</xdr:rowOff>
    </xdr:to>
    <xdr:sp macro="" textlink="">
      <xdr:nvSpPr>
        <xdr:cNvPr id="20" name="19 Rectángulo"/>
        <xdr:cNvSpPr/>
      </xdr:nvSpPr>
      <xdr:spPr>
        <a:xfrm>
          <a:off x="19022785" y="3524254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MCC</a:t>
          </a:r>
        </a:p>
      </xdr:txBody>
    </xdr:sp>
    <xdr:clientData/>
  </xdr:twoCellAnchor>
  <xdr:twoCellAnchor>
    <xdr:from>
      <xdr:col>25</xdr:col>
      <xdr:colOff>544285</xdr:colOff>
      <xdr:row>18</xdr:row>
      <xdr:rowOff>81648</xdr:rowOff>
    </xdr:from>
    <xdr:to>
      <xdr:col>26</xdr:col>
      <xdr:colOff>748393</xdr:colOff>
      <xdr:row>21</xdr:row>
      <xdr:rowOff>68041</xdr:rowOff>
    </xdr:to>
    <xdr:sp macro="" textlink="">
      <xdr:nvSpPr>
        <xdr:cNvPr id="21" name="20 Rectángulo"/>
        <xdr:cNvSpPr/>
      </xdr:nvSpPr>
      <xdr:spPr>
        <a:xfrm>
          <a:off x="19022785" y="4177398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USAID</a:t>
          </a:r>
        </a:p>
      </xdr:txBody>
    </xdr:sp>
    <xdr:clientData/>
  </xdr:twoCellAnchor>
  <xdr:twoCellAnchor>
    <xdr:from>
      <xdr:col>25</xdr:col>
      <xdr:colOff>547008</xdr:colOff>
      <xdr:row>21</xdr:row>
      <xdr:rowOff>152404</xdr:rowOff>
    </xdr:from>
    <xdr:to>
      <xdr:col>26</xdr:col>
      <xdr:colOff>751116</xdr:colOff>
      <xdr:row>24</xdr:row>
      <xdr:rowOff>138797</xdr:rowOff>
    </xdr:to>
    <xdr:sp macro="" textlink="">
      <xdr:nvSpPr>
        <xdr:cNvPr id="23" name="22 Rectángulo"/>
        <xdr:cNvSpPr/>
      </xdr:nvSpPr>
      <xdr:spPr>
        <a:xfrm>
          <a:off x="19025508" y="4819654"/>
          <a:ext cx="966108" cy="55789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WFP</a:t>
          </a:r>
        </a:p>
      </xdr:txBody>
    </xdr:sp>
    <xdr:clientData/>
  </xdr:twoCellAnchor>
  <xdr:twoCellAnchor>
    <xdr:from>
      <xdr:col>21</xdr:col>
      <xdr:colOff>206829</xdr:colOff>
      <xdr:row>8</xdr:row>
      <xdr:rowOff>159205</xdr:rowOff>
    </xdr:from>
    <xdr:to>
      <xdr:col>22</xdr:col>
      <xdr:colOff>710293</xdr:colOff>
      <xdr:row>17</xdr:row>
      <xdr:rowOff>104775</xdr:rowOff>
    </xdr:to>
    <xdr:cxnSp macro="">
      <xdr:nvCxnSpPr>
        <xdr:cNvPr id="28" name="27 Conector recto"/>
        <xdr:cNvCxnSpPr>
          <a:stCxn id="10" idx="3"/>
          <a:endCxn id="4" idx="1"/>
        </xdr:cNvCxnSpPr>
      </xdr:nvCxnSpPr>
      <xdr:spPr>
        <a:xfrm>
          <a:off x="15637329" y="2349955"/>
          <a:ext cx="1265464" cy="1660070"/>
        </a:xfrm>
        <a:prstGeom prst="line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10</xdr:row>
      <xdr:rowOff>102054</xdr:rowOff>
    </xdr:from>
    <xdr:to>
      <xdr:col>22</xdr:col>
      <xdr:colOff>707571</xdr:colOff>
      <xdr:row>12</xdr:row>
      <xdr:rowOff>20410</xdr:rowOff>
    </xdr:to>
    <xdr:cxnSp macro="">
      <xdr:nvCxnSpPr>
        <xdr:cNvPr id="30" name="29 Conector recto de flecha"/>
        <xdr:cNvCxnSpPr>
          <a:stCxn id="11" idx="3"/>
          <a:endCxn id="3" idx="1"/>
        </xdr:cNvCxnSpPr>
      </xdr:nvCxnSpPr>
      <xdr:spPr>
        <a:xfrm flipV="1">
          <a:off x="15621000" y="2673804"/>
          <a:ext cx="1279071" cy="299356"/>
        </a:xfrm>
        <a:prstGeom prst="straightConnector1">
          <a:avLst/>
        </a:prstGeom>
        <a:ln w="101600">
          <a:solidFill>
            <a:schemeClr val="accent5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9</xdr:row>
      <xdr:rowOff>159209</xdr:rowOff>
    </xdr:from>
    <xdr:to>
      <xdr:col>25</xdr:col>
      <xdr:colOff>533399</xdr:colOff>
      <xdr:row>21</xdr:row>
      <xdr:rowOff>88447</xdr:rowOff>
    </xdr:to>
    <xdr:cxnSp macro="">
      <xdr:nvCxnSpPr>
        <xdr:cNvPr id="35" name="34 Conector recto"/>
        <xdr:cNvCxnSpPr>
          <a:stCxn id="6" idx="3"/>
          <a:endCxn id="14" idx="1"/>
        </xdr:cNvCxnSpPr>
      </xdr:nvCxnSpPr>
      <xdr:spPr>
        <a:xfrm flipV="1">
          <a:off x="17866180" y="2540459"/>
          <a:ext cx="1145719" cy="2215238"/>
        </a:xfrm>
        <a:prstGeom prst="line">
          <a:avLst/>
        </a:prstGeom>
        <a:ln w="127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9</xdr:row>
      <xdr:rowOff>159209</xdr:rowOff>
    </xdr:from>
    <xdr:to>
      <xdr:col>25</xdr:col>
      <xdr:colOff>533399</xdr:colOff>
      <xdr:row>10</xdr:row>
      <xdr:rowOff>102054</xdr:rowOff>
    </xdr:to>
    <xdr:cxnSp macro="">
      <xdr:nvCxnSpPr>
        <xdr:cNvPr id="37" name="36 Conector recto de flecha"/>
        <xdr:cNvCxnSpPr>
          <a:stCxn id="3" idx="3"/>
          <a:endCxn id="14" idx="1"/>
        </xdr:cNvCxnSpPr>
      </xdr:nvCxnSpPr>
      <xdr:spPr>
        <a:xfrm flipV="1">
          <a:off x="17866179" y="2540459"/>
          <a:ext cx="1145720" cy="13334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9</xdr:row>
      <xdr:rowOff>159209</xdr:rowOff>
    </xdr:from>
    <xdr:to>
      <xdr:col>25</xdr:col>
      <xdr:colOff>533399</xdr:colOff>
      <xdr:row>14</xdr:row>
      <xdr:rowOff>6804</xdr:rowOff>
    </xdr:to>
    <xdr:cxnSp macro="">
      <xdr:nvCxnSpPr>
        <xdr:cNvPr id="38" name="37 Conector recto de flecha"/>
        <xdr:cNvCxnSpPr>
          <a:stCxn id="5" idx="3"/>
          <a:endCxn id="14" idx="1"/>
        </xdr:cNvCxnSpPr>
      </xdr:nvCxnSpPr>
      <xdr:spPr>
        <a:xfrm flipV="1">
          <a:off x="17866180" y="2540459"/>
          <a:ext cx="1145719" cy="800095"/>
        </a:xfrm>
        <a:prstGeom prst="straightConnector1">
          <a:avLst/>
        </a:prstGeom>
        <a:ln w="889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142195</xdr:rowOff>
    </xdr:from>
    <xdr:to>
      <xdr:col>25</xdr:col>
      <xdr:colOff>544286</xdr:colOff>
      <xdr:row>13</xdr:row>
      <xdr:rowOff>34022</xdr:rowOff>
    </xdr:to>
    <xdr:cxnSp macro="">
      <xdr:nvCxnSpPr>
        <xdr:cNvPr id="39" name="38 Conector recto de flecha"/>
        <xdr:cNvCxnSpPr>
          <a:stCxn id="2" idx="3"/>
          <a:endCxn id="15" idx="1"/>
        </xdr:cNvCxnSpPr>
      </xdr:nvCxnSpPr>
      <xdr:spPr>
        <a:xfrm>
          <a:off x="17866179" y="2142445"/>
          <a:ext cx="1156607" cy="1034827"/>
        </a:xfrm>
        <a:prstGeom prst="straightConnector1">
          <a:avLst/>
        </a:prstGeom>
        <a:ln w="10160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206830</xdr:colOff>
      <xdr:row>7</xdr:row>
      <xdr:rowOff>142195</xdr:rowOff>
    </xdr:from>
    <xdr:to>
      <xdr:col>22</xdr:col>
      <xdr:colOff>707571</xdr:colOff>
      <xdr:row>15</xdr:row>
      <xdr:rowOff>77566</xdr:rowOff>
    </xdr:to>
    <xdr:cxnSp macro="">
      <xdr:nvCxnSpPr>
        <xdr:cNvPr id="41" name="40 Conector recto de flecha"/>
        <xdr:cNvCxnSpPr>
          <a:stCxn id="16" idx="3"/>
          <a:endCxn id="2" idx="1"/>
        </xdr:cNvCxnSpPr>
      </xdr:nvCxnSpPr>
      <xdr:spPr>
        <a:xfrm flipV="1">
          <a:off x="15637330" y="2142445"/>
          <a:ext cx="1262741" cy="1459371"/>
        </a:xfrm>
        <a:prstGeom prst="straightConnector1">
          <a:avLst/>
        </a:prstGeom>
        <a:ln w="5715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206830</xdr:colOff>
      <xdr:row>15</xdr:row>
      <xdr:rowOff>77566</xdr:rowOff>
    </xdr:from>
    <xdr:to>
      <xdr:col>22</xdr:col>
      <xdr:colOff>707572</xdr:colOff>
      <xdr:row>25</xdr:row>
      <xdr:rowOff>6805</xdr:rowOff>
    </xdr:to>
    <xdr:cxnSp macro="">
      <xdr:nvCxnSpPr>
        <xdr:cNvPr id="42" name="41 Conector recto de flecha"/>
        <xdr:cNvCxnSpPr>
          <a:stCxn id="16" idx="3"/>
          <a:endCxn id="7" idx="1"/>
        </xdr:cNvCxnSpPr>
      </xdr:nvCxnSpPr>
      <xdr:spPr>
        <a:xfrm>
          <a:off x="15637330" y="3601816"/>
          <a:ext cx="1262742" cy="1834239"/>
        </a:xfrm>
        <a:prstGeom prst="straightConnector1">
          <a:avLst/>
        </a:prstGeom>
        <a:ln w="101600">
          <a:solidFill>
            <a:schemeClr val="bg2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204107</xdr:colOff>
      <xdr:row>17</xdr:row>
      <xdr:rowOff>104775</xdr:rowOff>
    </xdr:from>
    <xdr:to>
      <xdr:col>22</xdr:col>
      <xdr:colOff>710293</xdr:colOff>
      <xdr:row>19</xdr:row>
      <xdr:rowOff>6810</xdr:rowOff>
    </xdr:to>
    <xdr:cxnSp macro="">
      <xdr:nvCxnSpPr>
        <xdr:cNvPr id="43" name="42 Conector recto de flecha"/>
        <xdr:cNvCxnSpPr>
          <a:stCxn id="17" idx="3"/>
          <a:endCxn id="4" idx="1"/>
        </xdr:cNvCxnSpPr>
      </xdr:nvCxnSpPr>
      <xdr:spPr>
        <a:xfrm flipV="1">
          <a:off x="15634607" y="4010025"/>
          <a:ext cx="1268186" cy="283035"/>
        </a:xfrm>
        <a:prstGeom prst="straightConnector1">
          <a:avLst/>
        </a:prstGeom>
        <a:ln w="28575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204107</xdr:colOff>
      <xdr:row>7</xdr:row>
      <xdr:rowOff>142195</xdr:rowOff>
    </xdr:from>
    <xdr:to>
      <xdr:col>22</xdr:col>
      <xdr:colOff>707571</xdr:colOff>
      <xdr:row>19</xdr:row>
      <xdr:rowOff>6810</xdr:rowOff>
    </xdr:to>
    <xdr:cxnSp macro="">
      <xdr:nvCxnSpPr>
        <xdr:cNvPr id="45" name="44 Conector recto"/>
        <xdr:cNvCxnSpPr>
          <a:stCxn id="17" idx="3"/>
          <a:endCxn id="2" idx="1"/>
        </xdr:cNvCxnSpPr>
      </xdr:nvCxnSpPr>
      <xdr:spPr>
        <a:xfrm flipV="1">
          <a:off x="15634607" y="2142445"/>
          <a:ext cx="1265464" cy="2150615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206829</xdr:colOff>
      <xdr:row>17</xdr:row>
      <xdr:rowOff>104775</xdr:rowOff>
    </xdr:from>
    <xdr:to>
      <xdr:col>22</xdr:col>
      <xdr:colOff>710293</xdr:colOff>
      <xdr:row>22</xdr:row>
      <xdr:rowOff>91174</xdr:rowOff>
    </xdr:to>
    <xdr:cxnSp macro="">
      <xdr:nvCxnSpPr>
        <xdr:cNvPr id="47" name="46 Conector recto de flecha"/>
        <xdr:cNvCxnSpPr>
          <a:stCxn id="18" idx="3"/>
          <a:endCxn id="4" idx="1"/>
        </xdr:cNvCxnSpPr>
      </xdr:nvCxnSpPr>
      <xdr:spPr>
        <a:xfrm flipV="1">
          <a:off x="15637329" y="4010025"/>
          <a:ext cx="1265464" cy="938899"/>
        </a:xfrm>
        <a:prstGeom prst="straightConnector1">
          <a:avLst/>
        </a:prstGeom>
        <a:ln w="101600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142195</xdr:rowOff>
    </xdr:from>
    <xdr:to>
      <xdr:col>25</xdr:col>
      <xdr:colOff>544285</xdr:colOff>
      <xdr:row>16</xdr:row>
      <xdr:rowOff>88451</xdr:rowOff>
    </xdr:to>
    <xdr:cxnSp macro="">
      <xdr:nvCxnSpPr>
        <xdr:cNvPr id="57" name="56 Conector recto"/>
        <xdr:cNvCxnSpPr>
          <a:stCxn id="2" idx="3"/>
          <a:endCxn id="20" idx="1"/>
        </xdr:cNvCxnSpPr>
      </xdr:nvCxnSpPr>
      <xdr:spPr>
        <a:xfrm>
          <a:off x="17866179" y="2142445"/>
          <a:ext cx="1156606" cy="1660756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142195</xdr:rowOff>
    </xdr:from>
    <xdr:to>
      <xdr:col>25</xdr:col>
      <xdr:colOff>544285</xdr:colOff>
      <xdr:row>19</xdr:row>
      <xdr:rowOff>170095</xdr:rowOff>
    </xdr:to>
    <xdr:cxnSp macro="">
      <xdr:nvCxnSpPr>
        <xdr:cNvPr id="62" name="61 Conector recto"/>
        <xdr:cNvCxnSpPr>
          <a:stCxn id="2" idx="3"/>
          <a:endCxn id="21" idx="1"/>
        </xdr:cNvCxnSpPr>
      </xdr:nvCxnSpPr>
      <xdr:spPr>
        <a:xfrm>
          <a:off x="17866179" y="2142445"/>
          <a:ext cx="1156606" cy="2313900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14</xdr:row>
      <xdr:rowOff>6804</xdr:rowOff>
    </xdr:from>
    <xdr:to>
      <xdr:col>25</xdr:col>
      <xdr:colOff>547008</xdr:colOff>
      <xdr:row>23</xdr:row>
      <xdr:rowOff>50351</xdr:rowOff>
    </xdr:to>
    <xdr:cxnSp macro="">
      <xdr:nvCxnSpPr>
        <xdr:cNvPr id="66" name="65 Conector recto"/>
        <xdr:cNvCxnSpPr>
          <a:stCxn id="5" idx="3"/>
          <a:endCxn id="23" idx="1"/>
        </xdr:cNvCxnSpPr>
      </xdr:nvCxnSpPr>
      <xdr:spPr>
        <a:xfrm>
          <a:off x="17866180" y="3340554"/>
          <a:ext cx="1159328" cy="1758047"/>
        </a:xfrm>
        <a:prstGeom prst="line">
          <a:avLst/>
        </a:prstGeom>
        <a:ln w="889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206829</xdr:colOff>
      <xdr:row>11</xdr:row>
      <xdr:rowOff>147979</xdr:rowOff>
    </xdr:from>
    <xdr:to>
      <xdr:col>22</xdr:col>
      <xdr:colOff>707572</xdr:colOff>
      <xdr:row>21</xdr:row>
      <xdr:rowOff>88447</xdr:rowOff>
    </xdr:to>
    <xdr:cxnSp macro="">
      <xdr:nvCxnSpPr>
        <xdr:cNvPr id="69" name="68 Conector recto"/>
        <xdr:cNvCxnSpPr>
          <a:endCxn id="6" idx="1"/>
        </xdr:cNvCxnSpPr>
      </xdr:nvCxnSpPr>
      <xdr:spPr>
        <a:xfrm>
          <a:off x="15637329" y="2898323"/>
          <a:ext cx="1262743" cy="1845468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206829</xdr:colOff>
      <xdr:row>8</xdr:row>
      <xdr:rowOff>159205</xdr:rowOff>
    </xdr:from>
    <xdr:to>
      <xdr:col>22</xdr:col>
      <xdr:colOff>707572</xdr:colOff>
      <xdr:row>25</xdr:row>
      <xdr:rowOff>6805</xdr:rowOff>
    </xdr:to>
    <xdr:cxnSp macro="">
      <xdr:nvCxnSpPr>
        <xdr:cNvPr id="70" name="69 Conector recto"/>
        <xdr:cNvCxnSpPr>
          <a:stCxn id="10" idx="3"/>
          <a:endCxn id="7" idx="1"/>
        </xdr:cNvCxnSpPr>
      </xdr:nvCxnSpPr>
      <xdr:spPr>
        <a:xfrm>
          <a:off x="15637329" y="2349955"/>
          <a:ext cx="1262743" cy="3086100"/>
        </a:xfrm>
        <a:prstGeom prst="line">
          <a:avLst/>
        </a:prstGeom>
        <a:ln w="571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152401</xdr:colOff>
      <xdr:row>9</xdr:row>
      <xdr:rowOff>159209</xdr:rowOff>
    </xdr:from>
    <xdr:to>
      <xdr:col>25</xdr:col>
      <xdr:colOff>533399</xdr:colOff>
      <xdr:row>17</xdr:row>
      <xdr:rowOff>104775</xdr:rowOff>
    </xdr:to>
    <xdr:cxnSp macro="">
      <xdr:nvCxnSpPr>
        <xdr:cNvPr id="80" name="79 Conector recto"/>
        <xdr:cNvCxnSpPr>
          <a:stCxn id="4" idx="3"/>
          <a:endCxn id="14" idx="1"/>
        </xdr:cNvCxnSpPr>
      </xdr:nvCxnSpPr>
      <xdr:spPr>
        <a:xfrm flipV="1">
          <a:off x="17868901" y="2540459"/>
          <a:ext cx="1142998" cy="1469566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149680</xdr:colOff>
      <xdr:row>16</xdr:row>
      <xdr:rowOff>88451</xdr:rowOff>
    </xdr:from>
    <xdr:to>
      <xdr:col>25</xdr:col>
      <xdr:colOff>544285</xdr:colOff>
      <xdr:row>21</xdr:row>
      <xdr:rowOff>88447</xdr:rowOff>
    </xdr:to>
    <xdr:cxnSp macro="">
      <xdr:nvCxnSpPr>
        <xdr:cNvPr id="82" name="81 Conector recto"/>
        <xdr:cNvCxnSpPr>
          <a:stCxn id="6" idx="3"/>
          <a:endCxn id="20" idx="1"/>
        </xdr:cNvCxnSpPr>
      </xdr:nvCxnSpPr>
      <xdr:spPr>
        <a:xfrm flipV="1">
          <a:off x="17866180" y="3803201"/>
          <a:ext cx="1156605" cy="952496"/>
        </a:xfrm>
        <a:prstGeom prst="line">
          <a:avLst/>
        </a:prstGeom>
        <a:ln w="952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761320</xdr:colOff>
      <xdr:row>24</xdr:row>
      <xdr:rowOff>76546</xdr:rowOff>
    </xdr:from>
    <xdr:to>
      <xdr:col>21</xdr:col>
      <xdr:colOff>203428</xdr:colOff>
      <xdr:row>27</xdr:row>
      <xdr:rowOff>62939</xdr:rowOff>
    </xdr:to>
    <xdr:sp macro="" textlink="">
      <xdr:nvSpPr>
        <xdr:cNvPr id="84" name="83 Rectángulo"/>
        <xdr:cNvSpPr/>
      </xdr:nvSpPr>
      <xdr:spPr>
        <a:xfrm>
          <a:off x="14667820" y="5315296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WB</a:t>
          </a:r>
        </a:p>
      </xdr:txBody>
    </xdr:sp>
    <xdr:clientData/>
  </xdr:twoCellAnchor>
  <xdr:twoCellAnchor>
    <xdr:from>
      <xdr:col>21</xdr:col>
      <xdr:colOff>203428</xdr:colOff>
      <xdr:row>21</xdr:row>
      <xdr:rowOff>88447</xdr:rowOff>
    </xdr:from>
    <xdr:to>
      <xdr:col>22</xdr:col>
      <xdr:colOff>707572</xdr:colOff>
      <xdr:row>25</xdr:row>
      <xdr:rowOff>164993</xdr:rowOff>
    </xdr:to>
    <xdr:cxnSp macro="">
      <xdr:nvCxnSpPr>
        <xdr:cNvPr id="86" name="85 Conector recto de flecha"/>
        <xdr:cNvCxnSpPr>
          <a:stCxn id="84" idx="3"/>
          <a:endCxn id="6" idx="1"/>
        </xdr:cNvCxnSpPr>
      </xdr:nvCxnSpPr>
      <xdr:spPr>
        <a:xfrm flipV="1">
          <a:off x="15633928" y="4755697"/>
          <a:ext cx="1266144" cy="838546"/>
        </a:xfrm>
        <a:prstGeom prst="straightConnector1">
          <a:avLst/>
        </a:prstGeom>
        <a:ln w="7620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203428</xdr:colOff>
      <xdr:row>17</xdr:row>
      <xdr:rowOff>104775</xdr:rowOff>
    </xdr:from>
    <xdr:to>
      <xdr:col>22</xdr:col>
      <xdr:colOff>710293</xdr:colOff>
      <xdr:row>25</xdr:row>
      <xdr:rowOff>164993</xdr:rowOff>
    </xdr:to>
    <xdr:cxnSp macro="">
      <xdr:nvCxnSpPr>
        <xdr:cNvPr id="89" name="88 Conector recto de flecha"/>
        <xdr:cNvCxnSpPr>
          <a:stCxn id="84" idx="3"/>
          <a:endCxn id="4" idx="1"/>
        </xdr:cNvCxnSpPr>
      </xdr:nvCxnSpPr>
      <xdr:spPr>
        <a:xfrm flipV="1">
          <a:off x="15633928" y="4010025"/>
          <a:ext cx="1268865" cy="1584218"/>
        </a:xfrm>
        <a:prstGeom prst="straightConnector1">
          <a:avLst/>
        </a:prstGeom>
        <a:ln w="28575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203428</xdr:colOff>
      <xdr:row>10</xdr:row>
      <xdr:rowOff>102054</xdr:rowOff>
    </xdr:from>
    <xdr:to>
      <xdr:col>22</xdr:col>
      <xdr:colOff>707571</xdr:colOff>
      <xdr:row>25</xdr:row>
      <xdr:rowOff>164993</xdr:rowOff>
    </xdr:to>
    <xdr:cxnSp macro="">
      <xdr:nvCxnSpPr>
        <xdr:cNvPr id="92" name="91 Conector recto de flecha"/>
        <xdr:cNvCxnSpPr>
          <a:stCxn id="84" idx="3"/>
          <a:endCxn id="3" idx="1"/>
        </xdr:cNvCxnSpPr>
      </xdr:nvCxnSpPr>
      <xdr:spPr>
        <a:xfrm flipV="1">
          <a:off x="15633928" y="2673804"/>
          <a:ext cx="1266143" cy="2920439"/>
        </a:xfrm>
        <a:prstGeom prst="straightConnector1">
          <a:avLst/>
        </a:prstGeom>
        <a:ln w="28575">
          <a:solidFill>
            <a:schemeClr val="accent5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203428</xdr:colOff>
      <xdr:row>7</xdr:row>
      <xdr:rowOff>142195</xdr:rowOff>
    </xdr:from>
    <xdr:to>
      <xdr:col>22</xdr:col>
      <xdr:colOff>707571</xdr:colOff>
      <xdr:row>25</xdr:row>
      <xdr:rowOff>164993</xdr:rowOff>
    </xdr:to>
    <xdr:cxnSp macro="">
      <xdr:nvCxnSpPr>
        <xdr:cNvPr id="96" name="95 Conector recto de flecha"/>
        <xdr:cNvCxnSpPr>
          <a:stCxn id="84" idx="3"/>
          <a:endCxn id="2" idx="1"/>
        </xdr:cNvCxnSpPr>
      </xdr:nvCxnSpPr>
      <xdr:spPr>
        <a:xfrm flipV="1">
          <a:off x="15633928" y="2142445"/>
          <a:ext cx="1266143" cy="3451798"/>
        </a:xfrm>
        <a:prstGeom prst="straightConnector1">
          <a:avLst/>
        </a:prstGeom>
        <a:ln w="1905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149679</xdr:colOff>
      <xdr:row>7</xdr:row>
      <xdr:rowOff>142195</xdr:rowOff>
    </xdr:from>
    <xdr:to>
      <xdr:col>25</xdr:col>
      <xdr:colOff>547008</xdr:colOff>
      <xdr:row>23</xdr:row>
      <xdr:rowOff>50351</xdr:rowOff>
    </xdr:to>
    <xdr:cxnSp macro="">
      <xdr:nvCxnSpPr>
        <xdr:cNvPr id="99" name="98 Conector recto"/>
        <xdr:cNvCxnSpPr>
          <a:stCxn id="2" idx="3"/>
          <a:endCxn id="23" idx="1"/>
        </xdr:cNvCxnSpPr>
      </xdr:nvCxnSpPr>
      <xdr:spPr>
        <a:xfrm>
          <a:off x="17866179" y="2142445"/>
          <a:ext cx="1159329" cy="2956156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353786</xdr:colOff>
      <xdr:row>1</xdr:row>
      <xdr:rowOff>108857</xdr:rowOff>
    </xdr:from>
    <xdr:to>
      <xdr:col>28</xdr:col>
      <xdr:colOff>408215</xdr:colOff>
      <xdr:row>5</xdr:row>
      <xdr:rowOff>0</xdr:rowOff>
    </xdr:to>
    <xdr:sp macro="" textlink="">
      <xdr:nvSpPr>
        <xdr:cNvPr id="44" name="43 CuadroTexto"/>
        <xdr:cNvSpPr txBox="1"/>
      </xdr:nvSpPr>
      <xdr:spPr>
        <a:xfrm>
          <a:off x="18832286" y="285750"/>
          <a:ext cx="2340429" cy="1333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B. Why Data Matters? (Part II)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Mapping chart showing organizations' first level data sources. Would suggest trusting percentages from the "Ag_3rdLevel"</a:t>
          </a:r>
          <a:r>
            <a:rPr lang="en-US" baseline="0"/>
            <a:t> sheet</a:t>
          </a:r>
          <a:r>
            <a:rPr lang="en-US"/>
            <a:t>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693963</xdr:colOff>
      <xdr:row>2</xdr:row>
      <xdr:rowOff>1138997</xdr:rowOff>
    </xdr:from>
    <xdr:to>
      <xdr:col>22</xdr:col>
      <xdr:colOff>136071</xdr:colOff>
      <xdr:row>5</xdr:row>
      <xdr:rowOff>136072</xdr:rowOff>
    </xdr:to>
    <xdr:sp macro="" textlink="">
      <xdr:nvSpPr>
        <xdr:cNvPr id="2" name="1 Rectángulo"/>
        <xdr:cNvSpPr/>
      </xdr:nvSpPr>
      <xdr:spPr>
        <a:xfrm>
          <a:off x="15933963" y="1519997"/>
          <a:ext cx="966108" cy="521075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In-House</a:t>
          </a:r>
        </a:p>
      </xdr:txBody>
    </xdr:sp>
    <xdr:clientData/>
  </xdr:twoCellAnchor>
  <xdr:twoCellAnchor>
    <xdr:from>
      <xdr:col>20</xdr:col>
      <xdr:colOff>707571</xdr:colOff>
      <xdr:row>6</xdr:row>
      <xdr:rowOff>27214</xdr:rowOff>
    </xdr:from>
    <xdr:to>
      <xdr:col>22</xdr:col>
      <xdr:colOff>149679</xdr:colOff>
      <xdr:row>9</xdr:row>
      <xdr:rowOff>13607</xdr:rowOff>
    </xdr:to>
    <xdr:sp macro="" textlink="">
      <xdr:nvSpPr>
        <xdr:cNvPr id="3" name="2 Rectángulo"/>
        <xdr:cNvSpPr/>
      </xdr:nvSpPr>
      <xdr:spPr>
        <a:xfrm>
          <a:off x="15947571" y="2122714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 cooperation with another organization</a:t>
          </a:r>
        </a:p>
      </xdr:txBody>
    </xdr:sp>
    <xdr:clientData/>
  </xdr:twoCellAnchor>
  <xdr:twoCellAnchor>
    <xdr:from>
      <xdr:col>20</xdr:col>
      <xdr:colOff>710293</xdr:colOff>
      <xdr:row>13</xdr:row>
      <xdr:rowOff>70757</xdr:rowOff>
    </xdr:from>
    <xdr:to>
      <xdr:col>22</xdr:col>
      <xdr:colOff>152401</xdr:colOff>
      <xdr:row>16</xdr:row>
      <xdr:rowOff>57150</xdr:rowOff>
    </xdr:to>
    <xdr:sp macro="" textlink="">
      <xdr:nvSpPr>
        <xdr:cNvPr id="4" name="3 Rectángulo"/>
        <xdr:cNvSpPr/>
      </xdr:nvSpPr>
      <xdr:spPr>
        <a:xfrm>
          <a:off x="15950293" y="3499757"/>
          <a:ext cx="966108" cy="557893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Country</a:t>
          </a:r>
          <a:r>
            <a:rPr lang="en-US" sz="1100" baseline="0">
              <a:solidFill>
                <a:sysClr val="windowText" lastClr="000000"/>
              </a:solidFill>
            </a:rPr>
            <a:t> Report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707572</xdr:colOff>
      <xdr:row>9</xdr:row>
      <xdr:rowOff>136071</xdr:rowOff>
    </xdr:from>
    <xdr:to>
      <xdr:col>22</xdr:col>
      <xdr:colOff>149680</xdr:colOff>
      <xdr:row>12</xdr:row>
      <xdr:rowOff>122464</xdr:rowOff>
    </xdr:to>
    <xdr:sp macro="" textlink="">
      <xdr:nvSpPr>
        <xdr:cNvPr id="5" name="4 Rectángulo"/>
        <xdr:cNvSpPr/>
      </xdr:nvSpPr>
      <xdr:spPr>
        <a:xfrm>
          <a:off x="15947572" y="2803071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Survey/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Census</a:t>
          </a:r>
        </a:p>
      </xdr:txBody>
    </xdr:sp>
    <xdr:clientData/>
  </xdr:twoCellAnchor>
  <xdr:twoCellAnchor>
    <xdr:from>
      <xdr:col>20</xdr:col>
      <xdr:colOff>734786</xdr:colOff>
      <xdr:row>16</xdr:row>
      <xdr:rowOff>176893</xdr:rowOff>
    </xdr:from>
    <xdr:to>
      <xdr:col>22</xdr:col>
      <xdr:colOff>176894</xdr:colOff>
      <xdr:row>19</xdr:row>
      <xdr:rowOff>163286</xdr:rowOff>
    </xdr:to>
    <xdr:sp macro="" textlink="">
      <xdr:nvSpPr>
        <xdr:cNvPr id="6" name="5 Rectángulo"/>
        <xdr:cNvSpPr/>
      </xdr:nvSpPr>
      <xdr:spPr>
        <a:xfrm>
          <a:off x="15974786" y="4177393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Other</a:t>
          </a:r>
          <a:r>
            <a:rPr lang="en-US" sz="1100" baseline="0">
              <a:solidFill>
                <a:sysClr val="windowText" lastClr="000000"/>
              </a:solidFill>
            </a:rPr>
            <a:t> Organization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721179</xdr:colOff>
      <xdr:row>20</xdr:row>
      <xdr:rowOff>122464</xdr:rowOff>
    </xdr:from>
    <xdr:to>
      <xdr:col>22</xdr:col>
      <xdr:colOff>163287</xdr:colOff>
      <xdr:row>23</xdr:row>
      <xdr:rowOff>108857</xdr:rowOff>
    </xdr:to>
    <xdr:sp macro="" textlink="">
      <xdr:nvSpPr>
        <xdr:cNvPr id="7" name="6 Rectángulo"/>
        <xdr:cNvSpPr/>
      </xdr:nvSpPr>
      <xdr:spPr>
        <a:xfrm>
          <a:off x="15961179" y="4884964"/>
          <a:ext cx="966108" cy="557893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 Specified</a:t>
          </a:r>
        </a:p>
      </xdr:txBody>
    </xdr:sp>
    <xdr:clientData/>
  </xdr:twoCellAnchor>
  <xdr:twoCellAnchor>
    <xdr:from>
      <xdr:col>18</xdr:col>
      <xdr:colOff>0</xdr:colOff>
      <xdr:row>3</xdr:row>
      <xdr:rowOff>258536</xdr:rowOff>
    </xdr:from>
    <xdr:to>
      <xdr:col>19</xdr:col>
      <xdr:colOff>204108</xdr:colOff>
      <xdr:row>3</xdr:row>
      <xdr:rowOff>816429</xdr:rowOff>
    </xdr:to>
    <xdr:sp macro="" textlink="">
      <xdr:nvSpPr>
        <xdr:cNvPr id="8" name="7 Rectángulo"/>
        <xdr:cNvSpPr/>
      </xdr:nvSpPr>
      <xdr:spPr>
        <a:xfrm>
          <a:off x="14668500" y="1992086"/>
          <a:ext cx="966108" cy="0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AfDB</a:t>
          </a:r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204108</xdr:colOff>
      <xdr:row>6</xdr:row>
      <xdr:rowOff>176893</xdr:rowOff>
    </xdr:to>
    <xdr:sp macro="" textlink="">
      <xdr:nvSpPr>
        <xdr:cNvPr id="9" name="8 Rectángulo"/>
        <xdr:cNvSpPr/>
      </xdr:nvSpPr>
      <xdr:spPr>
        <a:xfrm>
          <a:off x="14668500" y="1990725"/>
          <a:ext cx="966108" cy="557893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DANIDA</a:t>
          </a:r>
        </a:p>
      </xdr:txBody>
    </xdr:sp>
    <xdr:clientData/>
  </xdr:twoCellAnchor>
  <xdr:twoCellAnchor>
    <xdr:from>
      <xdr:col>18</xdr:col>
      <xdr:colOff>2721</xdr:colOff>
      <xdr:row>7</xdr:row>
      <xdr:rowOff>57150</xdr:rowOff>
    </xdr:from>
    <xdr:to>
      <xdr:col>19</xdr:col>
      <xdr:colOff>206829</xdr:colOff>
      <xdr:row>10</xdr:row>
      <xdr:rowOff>43543</xdr:rowOff>
    </xdr:to>
    <xdr:sp macro="" textlink="">
      <xdr:nvSpPr>
        <xdr:cNvPr id="10" name="9 Rectángulo"/>
        <xdr:cNvSpPr/>
      </xdr:nvSpPr>
      <xdr:spPr>
        <a:xfrm>
          <a:off x="14671221" y="2619375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DFATD</a:t>
          </a:r>
        </a:p>
      </xdr:txBody>
    </xdr:sp>
    <xdr:clientData/>
  </xdr:twoCellAnchor>
  <xdr:twoCellAnchor>
    <xdr:from>
      <xdr:col>18</xdr:col>
      <xdr:colOff>0</xdr:colOff>
      <xdr:row>10</xdr:row>
      <xdr:rowOff>95250</xdr:rowOff>
    </xdr:from>
    <xdr:to>
      <xdr:col>19</xdr:col>
      <xdr:colOff>204108</xdr:colOff>
      <xdr:row>13</xdr:row>
      <xdr:rowOff>81643</xdr:rowOff>
    </xdr:to>
    <xdr:sp macro="" textlink="">
      <xdr:nvSpPr>
        <xdr:cNvPr id="11" name="10 Rectángulo"/>
        <xdr:cNvSpPr/>
      </xdr:nvSpPr>
      <xdr:spPr>
        <a:xfrm>
          <a:off x="14668500" y="3228975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DFID</a:t>
          </a:r>
        </a:p>
      </xdr:txBody>
    </xdr:sp>
    <xdr:clientData/>
  </xdr:twoCellAnchor>
  <xdr:twoCellAnchor>
    <xdr:from>
      <xdr:col>23</xdr:col>
      <xdr:colOff>517070</xdr:colOff>
      <xdr:row>4</xdr:row>
      <xdr:rowOff>27215</xdr:rowOff>
    </xdr:from>
    <xdr:to>
      <xdr:col>24</xdr:col>
      <xdr:colOff>721178</xdr:colOff>
      <xdr:row>7</xdr:row>
      <xdr:rowOff>13608</xdr:rowOff>
    </xdr:to>
    <xdr:sp macro="" textlink="">
      <xdr:nvSpPr>
        <xdr:cNvPr id="13" name="12 Rectángulo"/>
        <xdr:cNvSpPr/>
      </xdr:nvSpPr>
      <xdr:spPr>
        <a:xfrm>
          <a:off x="18995570" y="2017940"/>
          <a:ext cx="966108" cy="557893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DHS/HIV</a:t>
          </a:r>
        </a:p>
      </xdr:txBody>
    </xdr:sp>
    <xdr:clientData/>
  </xdr:twoCellAnchor>
  <xdr:twoCellAnchor>
    <xdr:from>
      <xdr:col>23</xdr:col>
      <xdr:colOff>519792</xdr:colOff>
      <xdr:row>7</xdr:row>
      <xdr:rowOff>70758</xdr:rowOff>
    </xdr:from>
    <xdr:to>
      <xdr:col>24</xdr:col>
      <xdr:colOff>723900</xdr:colOff>
      <xdr:row>10</xdr:row>
      <xdr:rowOff>57151</xdr:rowOff>
    </xdr:to>
    <xdr:sp macro="" textlink="">
      <xdr:nvSpPr>
        <xdr:cNvPr id="14" name="13 Rectángulo"/>
        <xdr:cNvSpPr/>
      </xdr:nvSpPr>
      <xdr:spPr>
        <a:xfrm>
          <a:off x="18998292" y="2632983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FAO</a:t>
          </a:r>
        </a:p>
      </xdr:txBody>
    </xdr:sp>
    <xdr:clientData/>
  </xdr:twoCellAnchor>
  <xdr:twoCellAnchor>
    <xdr:from>
      <xdr:col>23</xdr:col>
      <xdr:colOff>517072</xdr:colOff>
      <xdr:row>10</xdr:row>
      <xdr:rowOff>108857</xdr:rowOff>
    </xdr:from>
    <xdr:to>
      <xdr:col>24</xdr:col>
      <xdr:colOff>721180</xdr:colOff>
      <xdr:row>13</xdr:row>
      <xdr:rowOff>95250</xdr:rowOff>
    </xdr:to>
    <xdr:sp macro="" textlink="">
      <xdr:nvSpPr>
        <xdr:cNvPr id="15" name="14 Rectángulo"/>
        <xdr:cNvSpPr/>
      </xdr:nvSpPr>
      <xdr:spPr>
        <a:xfrm>
          <a:off x="18995572" y="3242582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Global Fund</a:t>
          </a:r>
        </a:p>
      </xdr:txBody>
    </xdr:sp>
    <xdr:clientData/>
  </xdr:twoCellAnchor>
  <xdr:twoCellAnchor>
    <xdr:from>
      <xdr:col>18</xdr:col>
      <xdr:colOff>0</xdr:colOff>
      <xdr:row>13</xdr:row>
      <xdr:rowOff>138792</xdr:rowOff>
    </xdr:from>
    <xdr:to>
      <xdr:col>19</xdr:col>
      <xdr:colOff>193223</xdr:colOff>
      <xdr:row>16</xdr:row>
      <xdr:rowOff>125185</xdr:rowOff>
    </xdr:to>
    <xdr:sp macro="" textlink="">
      <xdr:nvSpPr>
        <xdr:cNvPr id="16" name="15 Rectángulo"/>
        <xdr:cNvSpPr/>
      </xdr:nvSpPr>
      <xdr:spPr>
        <a:xfrm>
          <a:off x="13716000" y="3567792"/>
          <a:ext cx="955223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MCC</a:t>
          </a:r>
        </a:p>
      </xdr:txBody>
    </xdr:sp>
    <xdr:clientData/>
  </xdr:twoCellAnchor>
  <xdr:twoCellAnchor>
    <xdr:from>
      <xdr:col>18</xdr:col>
      <xdr:colOff>0</xdr:colOff>
      <xdr:row>16</xdr:row>
      <xdr:rowOff>176894</xdr:rowOff>
    </xdr:from>
    <xdr:to>
      <xdr:col>19</xdr:col>
      <xdr:colOff>176893</xdr:colOff>
      <xdr:row>19</xdr:row>
      <xdr:rowOff>163287</xdr:rowOff>
    </xdr:to>
    <xdr:sp macro="" textlink="">
      <xdr:nvSpPr>
        <xdr:cNvPr id="17" name="16 Rectángulo"/>
        <xdr:cNvSpPr/>
      </xdr:nvSpPr>
      <xdr:spPr>
        <a:xfrm>
          <a:off x="14641285" y="4453619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PEPFAR</a:t>
          </a:r>
        </a:p>
      </xdr:txBody>
    </xdr:sp>
    <xdr:clientData/>
  </xdr:twoCellAnchor>
  <xdr:twoCellAnchor>
    <xdr:from>
      <xdr:col>18</xdr:col>
      <xdr:colOff>0</xdr:colOff>
      <xdr:row>20</xdr:row>
      <xdr:rowOff>29937</xdr:rowOff>
    </xdr:from>
    <xdr:to>
      <xdr:col>19</xdr:col>
      <xdr:colOff>179615</xdr:colOff>
      <xdr:row>23</xdr:row>
      <xdr:rowOff>16330</xdr:rowOff>
    </xdr:to>
    <xdr:sp macro="" textlink="">
      <xdr:nvSpPr>
        <xdr:cNvPr id="18" name="17 Rectángulo"/>
        <xdr:cNvSpPr/>
      </xdr:nvSpPr>
      <xdr:spPr>
        <a:xfrm>
          <a:off x="14644007" y="5068662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</a:t>
          </a:r>
        </a:p>
      </xdr:txBody>
    </xdr:sp>
    <xdr:clientData/>
  </xdr:twoCellAnchor>
  <xdr:twoCellAnchor>
    <xdr:from>
      <xdr:col>23</xdr:col>
      <xdr:colOff>522514</xdr:colOff>
      <xdr:row>13</xdr:row>
      <xdr:rowOff>155123</xdr:rowOff>
    </xdr:from>
    <xdr:to>
      <xdr:col>24</xdr:col>
      <xdr:colOff>726622</xdr:colOff>
      <xdr:row>16</xdr:row>
      <xdr:rowOff>141516</xdr:rowOff>
    </xdr:to>
    <xdr:sp macro="" textlink="">
      <xdr:nvSpPr>
        <xdr:cNvPr id="19" name="18 Rectángulo"/>
        <xdr:cNvSpPr/>
      </xdr:nvSpPr>
      <xdr:spPr>
        <a:xfrm>
          <a:off x="19001014" y="3860348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UNICEF</a:t>
          </a:r>
        </a:p>
      </xdr:txBody>
    </xdr:sp>
    <xdr:clientData/>
  </xdr:twoCellAnchor>
  <xdr:twoCellAnchor>
    <xdr:from>
      <xdr:col>23</xdr:col>
      <xdr:colOff>503464</xdr:colOff>
      <xdr:row>17</xdr:row>
      <xdr:rowOff>1</xdr:rowOff>
    </xdr:from>
    <xdr:to>
      <xdr:col>24</xdr:col>
      <xdr:colOff>707572</xdr:colOff>
      <xdr:row>19</xdr:row>
      <xdr:rowOff>176894</xdr:rowOff>
    </xdr:to>
    <xdr:sp macro="" textlink="">
      <xdr:nvSpPr>
        <xdr:cNvPr id="20" name="19 Rectángulo"/>
        <xdr:cNvSpPr/>
      </xdr:nvSpPr>
      <xdr:spPr>
        <a:xfrm>
          <a:off x="18981964" y="4467226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USAID</a:t>
          </a:r>
        </a:p>
      </xdr:txBody>
    </xdr:sp>
    <xdr:clientData/>
  </xdr:twoCellAnchor>
  <xdr:twoCellAnchor>
    <xdr:from>
      <xdr:col>23</xdr:col>
      <xdr:colOff>503464</xdr:colOff>
      <xdr:row>20</xdr:row>
      <xdr:rowOff>40824</xdr:rowOff>
    </xdr:from>
    <xdr:to>
      <xdr:col>24</xdr:col>
      <xdr:colOff>707572</xdr:colOff>
      <xdr:row>23</xdr:row>
      <xdr:rowOff>27217</xdr:rowOff>
    </xdr:to>
    <xdr:sp macro="" textlink="">
      <xdr:nvSpPr>
        <xdr:cNvPr id="21" name="20 Rectángulo"/>
        <xdr:cNvSpPr/>
      </xdr:nvSpPr>
      <xdr:spPr>
        <a:xfrm>
          <a:off x="18981964" y="5079549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WB</a:t>
          </a:r>
        </a:p>
      </xdr:txBody>
    </xdr:sp>
    <xdr:clientData/>
  </xdr:twoCellAnchor>
  <xdr:twoCellAnchor>
    <xdr:from>
      <xdr:col>18</xdr:col>
      <xdr:colOff>0</xdr:colOff>
      <xdr:row>23</xdr:row>
      <xdr:rowOff>68038</xdr:rowOff>
    </xdr:from>
    <xdr:to>
      <xdr:col>19</xdr:col>
      <xdr:colOff>176894</xdr:colOff>
      <xdr:row>26</xdr:row>
      <xdr:rowOff>54431</xdr:rowOff>
    </xdr:to>
    <xdr:sp macro="" textlink="">
      <xdr:nvSpPr>
        <xdr:cNvPr id="22" name="21 Rectángulo"/>
        <xdr:cNvSpPr/>
      </xdr:nvSpPr>
      <xdr:spPr>
        <a:xfrm>
          <a:off x="14641286" y="5678263"/>
          <a:ext cx="966108" cy="557893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WFP</a:t>
          </a:r>
        </a:p>
      </xdr:txBody>
    </xdr:sp>
    <xdr:clientData/>
  </xdr:twoCellAnchor>
  <xdr:twoCellAnchor>
    <xdr:from>
      <xdr:col>23</xdr:col>
      <xdr:colOff>519793</xdr:colOff>
      <xdr:row>23</xdr:row>
      <xdr:rowOff>84366</xdr:rowOff>
    </xdr:from>
    <xdr:to>
      <xdr:col>24</xdr:col>
      <xdr:colOff>723901</xdr:colOff>
      <xdr:row>26</xdr:row>
      <xdr:rowOff>70759</xdr:rowOff>
    </xdr:to>
    <xdr:sp macro="" textlink="">
      <xdr:nvSpPr>
        <xdr:cNvPr id="23" name="22 Rectángulo"/>
        <xdr:cNvSpPr/>
      </xdr:nvSpPr>
      <xdr:spPr>
        <a:xfrm>
          <a:off x="18998293" y="5694591"/>
          <a:ext cx="966108" cy="55789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WHO</a:t>
          </a:r>
        </a:p>
      </xdr:txBody>
    </xdr:sp>
    <xdr:clientData/>
  </xdr:twoCellAnchor>
  <xdr:twoCellAnchor>
    <xdr:from>
      <xdr:col>19</xdr:col>
      <xdr:colOff>204108</xdr:colOff>
      <xdr:row>2</xdr:row>
      <xdr:rowOff>1000125</xdr:rowOff>
    </xdr:from>
    <xdr:to>
      <xdr:col>20</xdr:col>
      <xdr:colOff>734786</xdr:colOff>
      <xdr:row>18</xdr:row>
      <xdr:rowOff>74840</xdr:rowOff>
    </xdr:to>
    <xdr:cxnSp macro="">
      <xdr:nvCxnSpPr>
        <xdr:cNvPr id="24" name="23 Conector recto de flecha"/>
        <xdr:cNvCxnSpPr>
          <a:stCxn id="69" idx="3"/>
          <a:endCxn id="6" idx="1"/>
        </xdr:cNvCxnSpPr>
      </xdr:nvCxnSpPr>
      <xdr:spPr>
        <a:xfrm>
          <a:off x="14682108" y="1381125"/>
          <a:ext cx="1292678" cy="3075215"/>
        </a:xfrm>
        <a:prstGeom prst="straightConnector1">
          <a:avLst/>
        </a:prstGeom>
        <a:ln w="7620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4</xdr:row>
      <xdr:rowOff>66035</xdr:rowOff>
    </xdr:from>
    <xdr:to>
      <xdr:col>20</xdr:col>
      <xdr:colOff>693963</xdr:colOff>
      <xdr:row>5</xdr:row>
      <xdr:rowOff>88447</xdr:rowOff>
    </xdr:to>
    <xdr:cxnSp macro="">
      <xdr:nvCxnSpPr>
        <xdr:cNvPr id="27" name="26 Conector recto"/>
        <xdr:cNvCxnSpPr>
          <a:stCxn id="9" idx="3"/>
          <a:endCxn id="2" idx="1"/>
        </xdr:cNvCxnSpPr>
      </xdr:nvCxnSpPr>
      <xdr:spPr>
        <a:xfrm flipV="1">
          <a:off x="14682108" y="1780535"/>
          <a:ext cx="1251855" cy="212912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206829</xdr:colOff>
      <xdr:row>4</xdr:row>
      <xdr:rowOff>66035</xdr:rowOff>
    </xdr:from>
    <xdr:to>
      <xdr:col>20</xdr:col>
      <xdr:colOff>693963</xdr:colOff>
      <xdr:row>8</xdr:row>
      <xdr:rowOff>145597</xdr:rowOff>
    </xdr:to>
    <xdr:cxnSp macro="">
      <xdr:nvCxnSpPr>
        <xdr:cNvPr id="28" name="27 Conector recto"/>
        <xdr:cNvCxnSpPr>
          <a:stCxn id="10" idx="3"/>
          <a:endCxn id="2" idx="1"/>
        </xdr:cNvCxnSpPr>
      </xdr:nvCxnSpPr>
      <xdr:spPr>
        <a:xfrm flipV="1">
          <a:off x="14684829" y="1780535"/>
          <a:ext cx="1249134" cy="841562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4</xdr:row>
      <xdr:rowOff>66035</xdr:rowOff>
    </xdr:from>
    <xdr:to>
      <xdr:col>20</xdr:col>
      <xdr:colOff>693963</xdr:colOff>
      <xdr:row>11</xdr:row>
      <xdr:rowOff>183697</xdr:rowOff>
    </xdr:to>
    <xdr:cxnSp macro="">
      <xdr:nvCxnSpPr>
        <xdr:cNvPr id="29" name="28 Conector recto de flecha"/>
        <xdr:cNvCxnSpPr>
          <a:stCxn id="11" idx="3"/>
          <a:endCxn id="2" idx="1"/>
        </xdr:cNvCxnSpPr>
      </xdr:nvCxnSpPr>
      <xdr:spPr>
        <a:xfrm flipV="1">
          <a:off x="14682108" y="1780535"/>
          <a:ext cx="1251855" cy="1451162"/>
        </a:xfrm>
        <a:prstGeom prst="straightConnector1">
          <a:avLst/>
        </a:prstGeom>
        <a:ln w="6350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11</xdr:row>
      <xdr:rowOff>183697</xdr:rowOff>
    </xdr:from>
    <xdr:to>
      <xdr:col>20</xdr:col>
      <xdr:colOff>710293</xdr:colOff>
      <xdr:row>14</xdr:row>
      <xdr:rowOff>159204</xdr:rowOff>
    </xdr:to>
    <xdr:cxnSp macro="">
      <xdr:nvCxnSpPr>
        <xdr:cNvPr id="30" name="29 Conector recto de flecha"/>
        <xdr:cNvCxnSpPr>
          <a:stCxn id="11" idx="3"/>
          <a:endCxn id="4" idx="1"/>
        </xdr:cNvCxnSpPr>
      </xdr:nvCxnSpPr>
      <xdr:spPr>
        <a:xfrm>
          <a:off x="14682108" y="3231697"/>
          <a:ext cx="1268185" cy="547007"/>
        </a:xfrm>
        <a:prstGeom prst="straightConnector1">
          <a:avLst/>
        </a:prstGeom>
        <a:ln w="57150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5</xdr:row>
      <xdr:rowOff>115662</xdr:rowOff>
    </xdr:from>
    <xdr:to>
      <xdr:col>23</xdr:col>
      <xdr:colOff>517070</xdr:colOff>
      <xdr:row>18</xdr:row>
      <xdr:rowOff>74840</xdr:rowOff>
    </xdr:to>
    <xdr:cxnSp macro="">
      <xdr:nvCxnSpPr>
        <xdr:cNvPr id="32" name="31 Conector recto"/>
        <xdr:cNvCxnSpPr>
          <a:stCxn id="13" idx="1"/>
          <a:endCxn id="6" idx="3"/>
        </xdr:cNvCxnSpPr>
      </xdr:nvCxnSpPr>
      <xdr:spPr>
        <a:xfrm flipH="1">
          <a:off x="16940894" y="2020662"/>
          <a:ext cx="1102176" cy="2435678"/>
        </a:xfrm>
        <a:prstGeom prst="line">
          <a:avLst/>
        </a:prstGeom>
        <a:ln w="952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5</xdr:row>
      <xdr:rowOff>115662</xdr:rowOff>
    </xdr:from>
    <xdr:to>
      <xdr:col>23</xdr:col>
      <xdr:colOff>517070</xdr:colOff>
      <xdr:row>7</xdr:row>
      <xdr:rowOff>115661</xdr:rowOff>
    </xdr:to>
    <xdr:cxnSp macro="">
      <xdr:nvCxnSpPr>
        <xdr:cNvPr id="33" name="32 Conector recto"/>
        <xdr:cNvCxnSpPr>
          <a:stCxn id="3" idx="3"/>
          <a:endCxn id="13" idx="1"/>
        </xdr:cNvCxnSpPr>
      </xdr:nvCxnSpPr>
      <xdr:spPr>
        <a:xfrm flipV="1">
          <a:off x="16913679" y="2020662"/>
          <a:ext cx="1129391" cy="380999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517070</xdr:colOff>
      <xdr:row>5</xdr:row>
      <xdr:rowOff>115662</xdr:rowOff>
    </xdr:to>
    <xdr:cxnSp macro="">
      <xdr:nvCxnSpPr>
        <xdr:cNvPr id="34" name="33 Conector recto"/>
        <xdr:cNvCxnSpPr>
          <a:stCxn id="2" idx="3"/>
          <a:endCxn id="13" idx="1"/>
        </xdr:cNvCxnSpPr>
      </xdr:nvCxnSpPr>
      <xdr:spPr>
        <a:xfrm>
          <a:off x="16900071" y="1780535"/>
          <a:ext cx="1142999" cy="240127"/>
        </a:xfrm>
        <a:prstGeom prst="line">
          <a:avLst/>
        </a:prstGeom>
        <a:ln w="635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8</xdr:row>
      <xdr:rowOff>159205</xdr:rowOff>
    </xdr:from>
    <xdr:to>
      <xdr:col>23</xdr:col>
      <xdr:colOff>519792</xdr:colOff>
      <xdr:row>18</xdr:row>
      <xdr:rowOff>74840</xdr:rowOff>
    </xdr:to>
    <xdr:cxnSp macro="">
      <xdr:nvCxnSpPr>
        <xdr:cNvPr id="35" name="34 Conector recto"/>
        <xdr:cNvCxnSpPr>
          <a:stCxn id="6" idx="3"/>
          <a:endCxn id="14" idx="1"/>
        </xdr:cNvCxnSpPr>
      </xdr:nvCxnSpPr>
      <xdr:spPr>
        <a:xfrm flipV="1">
          <a:off x="16940894" y="2635705"/>
          <a:ext cx="1104898" cy="1820635"/>
        </a:xfrm>
        <a:prstGeom prst="line">
          <a:avLst/>
        </a:prstGeom>
        <a:ln w="127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519792</xdr:colOff>
      <xdr:row>8</xdr:row>
      <xdr:rowOff>159205</xdr:rowOff>
    </xdr:to>
    <xdr:cxnSp macro="">
      <xdr:nvCxnSpPr>
        <xdr:cNvPr id="36" name="35 Conector recto de flecha"/>
        <xdr:cNvCxnSpPr>
          <a:stCxn id="2" idx="3"/>
          <a:endCxn id="14" idx="1"/>
        </xdr:cNvCxnSpPr>
      </xdr:nvCxnSpPr>
      <xdr:spPr>
        <a:xfrm>
          <a:off x="16900071" y="1780535"/>
          <a:ext cx="1145721" cy="855170"/>
        </a:xfrm>
        <a:prstGeom prst="straightConnector1">
          <a:avLst/>
        </a:prstGeom>
        <a:ln w="3175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7</xdr:row>
      <xdr:rowOff>115661</xdr:rowOff>
    </xdr:from>
    <xdr:to>
      <xdr:col>23</xdr:col>
      <xdr:colOff>519792</xdr:colOff>
      <xdr:row>8</xdr:row>
      <xdr:rowOff>159205</xdr:rowOff>
    </xdr:to>
    <xdr:cxnSp macro="">
      <xdr:nvCxnSpPr>
        <xdr:cNvPr id="37" name="36 Conector recto de flecha"/>
        <xdr:cNvCxnSpPr>
          <a:stCxn id="3" idx="3"/>
          <a:endCxn id="14" idx="1"/>
        </xdr:cNvCxnSpPr>
      </xdr:nvCxnSpPr>
      <xdr:spPr>
        <a:xfrm>
          <a:off x="16913679" y="2401661"/>
          <a:ext cx="1132113" cy="234044"/>
        </a:xfrm>
        <a:prstGeom prst="straightConnector1">
          <a:avLst/>
        </a:prstGeom>
        <a:ln w="127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149680</xdr:colOff>
      <xdr:row>8</xdr:row>
      <xdr:rowOff>159205</xdr:rowOff>
    </xdr:from>
    <xdr:to>
      <xdr:col>23</xdr:col>
      <xdr:colOff>519792</xdr:colOff>
      <xdr:row>11</xdr:row>
      <xdr:rowOff>34018</xdr:rowOff>
    </xdr:to>
    <xdr:cxnSp macro="">
      <xdr:nvCxnSpPr>
        <xdr:cNvPr id="38" name="37 Conector recto de flecha"/>
        <xdr:cNvCxnSpPr>
          <a:stCxn id="5" idx="3"/>
          <a:endCxn id="14" idx="1"/>
        </xdr:cNvCxnSpPr>
      </xdr:nvCxnSpPr>
      <xdr:spPr>
        <a:xfrm flipV="1">
          <a:off x="16913680" y="2635705"/>
          <a:ext cx="1132112" cy="446313"/>
        </a:xfrm>
        <a:prstGeom prst="straightConnector1">
          <a:avLst/>
        </a:prstGeom>
        <a:ln w="889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517072</xdr:colOff>
      <xdr:row>12</xdr:row>
      <xdr:rowOff>6804</xdr:rowOff>
    </xdr:to>
    <xdr:cxnSp macro="">
      <xdr:nvCxnSpPr>
        <xdr:cNvPr id="39" name="38 Conector recto de flecha"/>
        <xdr:cNvCxnSpPr>
          <a:stCxn id="2" idx="3"/>
          <a:endCxn id="15" idx="1"/>
        </xdr:cNvCxnSpPr>
      </xdr:nvCxnSpPr>
      <xdr:spPr>
        <a:xfrm>
          <a:off x="16900071" y="1780535"/>
          <a:ext cx="1143001" cy="1464769"/>
        </a:xfrm>
        <a:prstGeom prst="straightConnector1">
          <a:avLst/>
        </a:prstGeom>
        <a:ln w="7620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12</xdr:row>
      <xdr:rowOff>6804</xdr:rowOff>
    </xdr:from>
    <xdr:to>
      <xdr:col>23</xdr:col>
      <xdr:colOff>517072</xdr:colOff>
      <xdr:row>18</xdr:row>
      <xdr:rowOff>74840</xdr:rowOff>
    </xdr:to>
    <xdr:cxnSp macro="">
      <xdr:nvCxnSpPr>
        <xdr:cNvPr id="40" name="39 Conector recto"/>
        <xdr:cNvCxnSpPr>
          <a:stCxn id="6" idx="3"/>
          <a:endCxn id="15" idx="1"/>
        </xdr:cNvCxnSpPr>
      </xdr:nvCxnSpPr>
      <xdr:spPr>
        <a:xfrm flipV="1">
          <a:off x="16940894" y="3245304"/>
          <a:ext cx="1102178" cy="1211036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193223</xdr:colOff>
      <xdr:row>4</xdr:row>
      <xdr:rowOff>66035</xdr:rowOff>
    </xdr:from>
    <xdr:to>
      <xdr:col>20</xdr:col>
      <xdr:colOff>693963</xdr:colOff>
      <xdr:row>15</xdr:row>
      <xdr:rowOff>36739</xdr:rowOff>
    </xdr:to>
    <xdr:cxnSp macro="">
      <xdr:nvCxnSpPr>
        <xdr:cNvPr id="41" name="40 Conector recto de flecha"/>
        <xdr:cNvCxnSpPr>
          <a:stCxn id="16" idx="3"/>
          <a:endCxn id="2" idx="1"/>
        </xdr:cNvCxnSpPr>
      </xdr:nvCxnSpPr>
      <xdr:spPr>
        <a:xfrm flipV="1">
          <a:off x="14671223" y="1780535"/>
          <a:ext cx="1262740" cy="2066204"/>
        </a:xfrm>
        <a:prstGeom prst="straightConnector1">
          <a:avLst/>
        </a:prstGeom>
        <a:ln w="76200"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193223</xdr:colOff>
      <xdr:row>15</xdr:row>
      <xdr:rowOff>36739</xdr:rowOff>
    </xdr:from>
    <xdr:to>
      <xdr:col>20</xdr:col>
      <xdr:colOff>734786</xdr:colOff>
      <xdr:row>18</xdr:row>
      <xdr:rowOff>74840</xdr:rowOff>
    </xdr:to>
    <xdr:cxnSp macro="">
      <xdr:nvCxnSpPr>
        <xdr:cNvPr id="42" name="41 Conector recto de flecha"/>
        <xdr:cNvCxnSpPr>
          <a:stCxn id="16" idx="3"/>
          <a:endCxn id="6" idx="1"/>
        </xdr:cNvCxnSpPr>
      </xdr:nvCxnSpPr>
      <xdr:spPr>
        <a:xfrm>
          <a:off x="14671223" y="3846739"/>
          <a:ext cx="1303563" cy="609601"/>
        </a:xfrm>
        <a:prstGeom prst="straightConnector1">
          <a:avLst/>
        </a:prstGeom>
        <a:ln w="28575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176893</xdr:colOff>
      <xdr:row>18</xdr:row>
      <xdr:rowOff>74840</xdr:rowOff>
    </xdr:from>
    <xdr:to>
      <xdr:col>20</xdr:col>
      <xdr:colOff>734786</xdr:colOff>
      <xdr:row>18</xdr:row>
      <xdr:rowOff>74841</xdr:rowOff>
    </xdr:to>
    <xdr:cxnSp macro="">
      <xdr:nvCxnSpPr>
        <xdr:cNvPr id="43" name="42 Conector recto de flecha"/>
        <xdr:cNvCxnSpPr>
          <a:stCxn id="17" idx="3"/>
          <a:endCxn id="6" idx="1"/>
        </xdr:cNvCxnSpPr>
      </xdr:nvCxnSpPr>
      <xdr:spPr>
        <a:xfrm flipV="1">
          <a:off x="14654893" y="4456340"/>
          <a:ext cx="1319893" cy="1"/>
        </a:xfrm>
        <a:prstGeom prst="straightConnector1">
          <a:avLst/>
        </a:prstGeom>
        <a:ln w="7620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176893</xdr:colOff>
      <xdr:row>7</xdr:row>
      <xdr:rowOff>115661</xdr:rowOff>
    </xdr:from>
    <xdr:to>
      <xdr:col>20</xdr:col>
      <xdr:colOff>707571</xdr:colOff>
      <xdr:row>18</xdr:row>
      <xdr:rowOff>74841</xdr:rowOff>
    </xdr:to>
    <xdr:cxnSp macro="">
      <xdr:nvCxnSpPr>
        <xdr:cNvPr id="44" name="43 Conector recto"/>
        <xdr:cNvCxnSpPr>
          <a:stCxn id="17" idx="3"/>
          <a:endCxn id="3" idx="1"/>
        </xdr:cNvCxnSpPr>
      </xdr:nvCxnSpPr>
      <xdr:spPr>
        <a:xfrm flipV="1">
          <a:off x="14654893" y="2401661"/>
          <a:ext cx="1292678" cy="20546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176893</xdr:colOff>
      <xdr:row>4</xdr:row>
      <xdr:rowOff>66035</xdr:rowOff>
    </xdr:from>
    <xdr:to>
      <xdr:col>20</xdr:col>
      <xdr:colOff>693963</xdr:colOff>
      <xdr:row>18</xdr:row>
      <xdr:rowOff>74841</xdr:rowOff>
    </xdr:to>
    <xdr:cxnSp macro="">
      <xdr:nvCxnSpPr>
        <xdr:cNvPr id="45" name="44 Conector recto"/>
        <xdr:cNvCxnSpPr>
          <a:stCxn id="17" idx="3"/>
          <a:endCxn id="2" idx="1"/>
        </xdr:cNvCxnSpPr>
      </xdr:nvCxnSpPr>
      <xdr:spPr>
        <a:xfrm flipV="1">
          <a:off x="14654893" y="1780535"/>
          <a:ext cx="1279070" cy="2675806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179615</xdr:colOff>
      <xdr:row>11</xdr:row>
      <xdr:rowOff>34018</xdr:rowOff>
    </xdr:from>
    <xdr:to>
      <xdr:col>20</xdr:col>
      <xdr:colOff>707572</xdr:colOff>
      <xdr:row>21</xdr:row>
      <xdr:rowOff>118384</xdr:rowOff>
    </xdr:to>
    <xdr:cxnSp macro="">
      <xdr:nvCxnSpPr>
        <xdr:cNvPr id="46" name="45 Conector recto de flecha"/>
        <xdr:cNvCxnSpPr>
          <a:stCxn id="18" idx="3"/>
          <a:endCxn id="5" idx="1"/>
        </xdr:cNvCxnSpPr>
      </xdr:nvCxnSpPr>
      <xdr:spPr>
        <a:xfrm flipV="1">
          <a:off x="14657615" y="3082018"/>
          <a:ext cx="1289957" cy="1989366"/>
        </a:xfrm>
        <a:prstGeom prst="straightConnector1">
          <a:avLst/>
        </a:prstGeom>
        <a:ln w="762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182336</xdr:colOff>
      <xdr:row>14</xdr:row>
      <xdr:rowOff>159204</xdr:rowOff>
    </xdr:from>
    <xdr:to>
      <xdr:col>20</xdr:col>
      <xdr:colOff>710293</xdr:colOff>
      <xdr:row>21</xdr:row>
      <xdr:rowOff>175533</xdr:rowOff>
    </xdr:to>
    <xdr:cxnSp macro="">
      <xdr:nvCxnSpPr>
        <xdr:cNvPr id="47" name="46 Conector recto de flecha"/>
        <xdr:cNvCxnSpPr>
          <a:endCxn id="4" idx="1"/>
        </xdr:cNvCxnSpPr>
      </xdr:nvCxnSpPr>
      <xdr:spPr>
        <a:xfrm flipV="1">
          <a:off x="14660336" y="3778704"/>
          <a:ext cx="1289957" cy="1349829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517072</xdr:colOff>
      <xdr:row>26</xdr:row>
      <xdr:rowOff>149678</xdr:rowOff>
    </xdr:from>
    <xdr:to>
      <xdr:col>24</xdr:col>
      <xdr:colOff>721180</xdr:colOff>
      <xdr:row>29</xdr:row>
      <xdr:rowOff>136071</xdr:rowOff>
    </xdr:to>
    <xdr:sp macro="" textlink="">
      <xdr:nvSpPr>
        <xdr:cNvPr id="48" name="47 Rectángulo"/>
        <xdr:cNvSpPr/>
      </xdr:nvSpPr>
      <xdr:spPr>
        <a:xfrm>
          <a:off x="18995572" y="6331403"/>
          <a:ext cx="966108" cy="557893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UNDP</a:t>
          </a:r>
        </a:p>
      </xdr:txBody>
    </xdr:sp>
    <xdr:clientData/>
  </xdr:twoCellAnchor>
  <xdr:twoCellAnchor>
    <xdr:from>
      <xdr:col>22</xdr:col>
      <xdr:colOff>176894</xdr:colOff>
      <xdr:row>18</xdr:row>
      <xdr:rowOff>74840</xdr:rowOff>
    </xdr:from>
    <xdr:to>
      <xdr:col>23</xdr:col>
      <xdr:colOff>517072</xdr:colOff>
      <xdr:row>28</xdr:row>
      <xdr:rowOff>47625</xdr:rowOff>
    </xdr:to>
    <xdr:cxnSp macro="">
      <xdr:nvCxnSpPr>
        <xdr:cNvPr id="49" name="48 Conector recto"/>
        <xdr:cNvCxnSpPr>
          <a:stCxn id="6" idx="3"/>
          <a:endCxn id="48" idx="1"/>
        </xdr:cNvCxnSpPr>
      </xdr:nvCxnSpPr>
      <xdr:spPr>
        <a:xfrm>
          <a:off x="16940894" y="4456340"/>
          <a:ext cx="1102178" cy="1877785"/>
        </a:xfrm>
        <a:prstGeom prst="line">
          <a:avLst/>
        </a:prstGeom>
        <a:ln w="1016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7</xdr:row>
      <xdr:rowOff>115661</xdr:rowOff>
    </xdr:from>
    <xdr:to>
      <xdr:col>23</xdr:col>
      <xdr:colOff>517072</xdr:colOff>
      <xdr:row>28</xdr:row>
      <xdr:rowOff>47625</xdr:rowOff>
    </xdr:to>
    <xdr:cxnSp macro="">
      <xdr:nvCxnSpPr>
        <xdr:cNvPr id="50" name="49 Conector recto"/>
        <xdr:cNvCxnSpPr>
          <a:stCxn id="3" idx="3"/>
          <a:endCxn id="48" idx="1"/>
        </xdr:cNvCxnSpPr>
      </xdr:nvCxnSpPr>
      <xdr:spPr>
        <a:xfrm>
          <a:off x="16913679" y="2401661"/>
          <a:ext cx="1129393" cy="3932464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2</xdr:row>
      <xdr:rowOff>1000125</xdr:rowOff>
    </xdr:from>
    <xdr:to>
      <xdr:col>20</xdr:col>
      <xdr:colOff>721179</xdr:colOff>
      <xdr:row>22</xdr:row>
      <xdr:rowOff>20411</xdr:rowOff>
    </xdr:to>
    <xdr:cxnSp macro="">
      <xdr:nvCxnSpPr>
        <xdr:cNvPr id="51" name="50 Conector recto"/>
        <xdr:cNvCxnSpPr>
          <a:stCxn id="69" idx="3"/>
          <a:endCxn id="7" idx="1"/>
        </xdr:cNvCxnSpPr>
      </xdr:nvCxnSpPr>
      <xdr:spPr>
        <a:xfrm>
          <a:off x="14682108" y="1381125"/>
          <a:ext cx="1279071" cy="3782786"/>
        </a:xfrm>
        <a:prstGeom prst="line">
          <a:avLst/>
        </a:prstGeom>
        <a:ln w="381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522514</xdr:colOff>
      <xdr:row>15</xdr:row>
      <xdr:rowOff>53070</xdr:rowOff>
    </xdr:to>
    <xdr:cxnSp macro="">
      <xdr:nvCxnSpPr>
        <xdr:cNvPr id="52" name="51 Conector recto"/>
        <xdr:cNvCxnSpPr>
          <a:stCxn id="2" idx="3"/>
          <a:endCxn id="19" idx="1"/>
        </xdr:cNvCxnSpPr>
      </xdr:nvCxnSpPr>
      <xdr:spPr>
        <a:xfrm>
          <a:off x="16900071" y="1780535"/>
          <a:ext cx="1148443" cy="2082535"/>
        </a:xfrm>
        <a:prstGeom prst="line">
          <a:avLst/>
        </a:prstGeom>
        <a:ln w="95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11</xdr:row>
      <xdr:rowOff>183697</xdr:rowOff>
    </xdr:from>
    <xdr:to>
      <xdr:col>20</xdr:col>
      <xdr:colOff>721179</xdr:colOff>
      <xdr:row>22</xdr:row>
      <xdr:rowOff>20411</xdr:rowOff>
    </xdr:to>
    <xdr:cxnSp macro="">
      <xdr:nvCxnSpPr>
        <xdr:cNvPr id="53" name="52 Conector recto"/>
        <xdr:cNvCxnSpPr>
          <a:stCxn id="11" idx="3"/>
          <a:endCxn id="7" idx="1"/>
        </xdr:cNvCxnSpPr>
      </xdr:nvCxnSpPr>
      <xdr:spPr>
        <a:xfrm>
          <a:off x="14682108" y="3231697"/>
          <a:ext cx="1279071" cy="1932214"/>
        </a:xfrm>
        <a:prstGeom prst="line">
          <a:avLst/>
        </a:prstGeom>
        <a:ln w="127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7</xdr:row>
      <xdr:rowOff>115661</xdr:rowOff>
    </xdr:from>
    <xdr:to>
      <xdr:col>23</xdr:col>
      <xdr:colOff>522514</xdr:colOff>
      <xdr:row>15</xdr:row>
      <xdr:rowOff>53070</xdr:rowOff>
    </xdr:to>
    <xdr:cxnSp macro="">
      <xdr:nvCxnSpPr>
        <xdr:cNvPr id="54" name="53 Conector recto"/>
        <xdr:cNvCxnSpPr>
          <a:stCxn id="3" idx="3"/>
          <a:endCxn id="19" idx="1"/>
        </xdr:cNvCxnSpPr>
      </xdr:nvCxnSpPr>
      <xdr:spPr>
        <a:xfrm>
          <a:off x="16913679" y="2401661"/>
          <a:ext cx="1134835" cy="1461409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149680</xdr:colOff>
      <xdr:row>11</xdr:row>
      <xdr:rowOff>34018</xdr:rowOff>
    </xdr:from>
    <xdr:to>
      <xdr:col>23</xdr:col>
      <xdr:colOff>522514</xdr:colOff>
      <xdr:row>15</xdr:row>
      <xdr:rowOff>53070</xdr:rowOff>
    </xdr:to>
    <xdr:cxnSp macro="">
      <xdr:nvCxnSpPr>
        <xdr:cNvPr id="55" name="54 Conector recto de flecha"/>
        <xdr:cNvCxnSpPr>
          <a:stCxn id="5" idx="3"/>
          <a:endCxn id="19" idx="1"/>
        </xdr:cNvCxnSpPr>
      </xdr:nvCxnSpPr>
      <xdr:spPr>
        <a:xfrm>
          <a:off x="16913680" y="3082018"/>
          <a:ext cx="1134834" cy="781052"/>
        </a:xfrm>
        <a:prstGeom prst="straightConnector1">
          <a:avLst/>
        </a:prstGeom>
        <a:ln w="5715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15</xdr:row>
      <xdr:rowOff>53070</xdr:rowOff>
    </xdr:from>
    <xdr:to>
      <xdr:col>23</xdr:col>
      <xdr:colOff>522514</xdr:colOff>
      <xdr:row>18</xdr:row>
      <xdr:rowOff>74840</xdr:rowOff>
    </xdr:to>
    <xdr:cxnSp macro="">
      <xdr:nvCxnSpPr>
        <xdr:cNvPr id="56" name="55 Conector recto"/>
        <xdr:cNvCxnSpPr>
          <a:stCxn id="6" idx="3"/>
          <a:endCxn id="19" idx="1"/>
        </xdr:cNvCxnSpPr>
      </xdr:nvCxnSpPr>
      <xdr:spPr>
        <a:xfrm flipV="1">
          <a:off x="16940894" y="3863070"/>
          <a:ext cx="1107620" cy="593270"/>
        </a:xfrm>
        <a:prstGeom prst="line">
          <a:avLst/>
        </a:prstGeom>
        <a:ln w="381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503464</xdr:colOff>
      <xdr:row>18</xdr:row>
      <xdr:rowOff>88448</xdr:rowOff>
    </xdr:to>
    <xdr:cxnSp macro="">
      <xdr:nvCxnSpPr>
        <xdr:cNvPr id="57" name="56 Conector recto"/>
        <xdr:cNvCxnSpPr>
          <a:stCxn id="2" idx="3"/>
          <a:endCxn id="20" idx="1"/>
        </xdr:cNvCxnSpPr>
      </xdr:nvCxnSpPr>
      <xdr:spPr>
        <a:xfrm>
          <a:off x="16900071" y="1780535"/>
          <a:ext cx="1129393" cy="2689413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18</xdr:row>
      <xdr:rowOff>74840</xdr:rowOff>
    </xdr:from>
    <xdr:to>
      <xdr:col>23</xdr:col>
      <xdr:colOff>503464</xdr:colOff>
      <xdr:row>21</xdr:row>
      <xdr:rowOff>129271</xdr:rowOff>
    </xdr:to>
    <xdr:cxnSp macro="">
      <xdr:nvCxnSpPr>
        <xdr:cNvPr id="58" name="57 Conector recto"/>
        <xdr:cNvCxnSpPr>
          <a:stCxn id="6" idx="3"/>
          <a:endCxn id="21" idx="1"/>
        </xdr:cNvCxnSpPr>
      </xdr:nvCxnSpPr>
      <xdr:spPr>
        <a:xfrm>
          <a:off x="16940894" y="4456340"/>
          <a:ext cx="1088570" cy="625931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152401</xdr:colOff>
      <xdr:row>14</xdr:row>
      <xdr:rowOff>159204</xdr:rowOff>
    </xdr:from>
    <xdr:to>
      <xdr:col>23</xdr:col>
      <xdr:colOff>503464</xdr:colOff>
      <xdr:row>21</xdr:row>
      <xdr:rowOff>129271</xdr:rowOff>
    </xdr:to>
    <xdr:cxnSp macro="">
      <xdr:nvCxnSpPr>
        <xdr:cNvPr id="59" name="58 Conector recto"/>
        <xdr:cNvCxnSpPr>
          <a:stCxn id="4" idx="3"/>
          <a:endCxn id="21" idx="1"/>
        </xdr:cNvCxnSpPr>
      </xdr:nvCxnSpPr>
      <xdr:spPr>
        <a:xfrm>
          <a:off x="16916401" y="3778704"/>
          <a:ext cx="1113063" cy="1303567"/>
        </a:xfrm>
        <a:prstGeom prst="line">
          <a:avLst/>
        </a:prstGeom>
        <a:ln w="381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149680</xdr:colOff>
      <xdr:row>11</xdr:row>
      <xdr:rowOff>34018</xdr:rowOff>
    </xdr:from>
    <xdr:to>
      <xdr:col>23</xdr:col>
      <xdr:colOff>503464</xdr:colOff>
      <xdr:row>21</xdr:row>
      <xdr:rowOff>129271</xdr:rowOff>
    </xdr:to>
    <xdr:cxnSp macro="">
      <xdr:nvCxnSpPr>
        <xdr:cNvPr id="60" name="59 Conector recto"/>
        <xdr:cNvCxnSpPr>
          <a:stCxn id="5" idx="3"/>
          <a:endCxn id="21" idx="1"/>
        </xdr:cNvCxnSpPr>
      </xdr:nvCxnSpPr>
      <xdr:spPr>
        <a:xfrm>
          <a:off x="16913680" y="3082018"/>
          <a:ext cx="1115784" cy="2000253"/>
        </a:xfrm>
        <a:prstGeom prst="line">
          <a:avLst/>
        </a:prstGeom>
        <a:ln w="381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7</xdr:row>
      <xdr:rowOff>115661</xdr:rowOff>
    </xdr:from>
    <xdr:to>
      <xdr:col>23</xdr:col>
      <xdr:colOff>503464</xdr:colOff>
      <xdr:row>21</xdr:row>
      <xdr:rowOff>129271</xdr:rowOff>
    </xdr:to>
    <xdr:cxnSp macro="">
      <xdr:nvCxnSpPr>
        <xdr:cNvPr id="61" name="60 Conector recto"/>
        <xdr:cNvCxnSpPr>
          <a:stCxn id="3" idx="3"/>
          <a:endCxn id="21" idx="1"/>
        </xdr:cNvCxnSpPr>
      </xdr:nvCxnSpPr>
      <xdr:spPr>
        <a:xfrm>
          <a:off x="16913679" y="2401661"/>
          <a:ext cx="1115785" cy="26806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4</xdr:row>
      <xdr:rowOff>66035</xdr:rowOff>
    </xdr:from>
    <xdr:to>
      <xdr:col>23</xdr:col>
      <xdr:colOff>503464</xdr:colOff>
      <xdr:row>21</xdr:row>
      <xdr:rowOff>129271</xdr:rowOff>
    </xdr:to>
    <xdr:cxnSp macro="">
      <xdr:nvCxnSpPr>
        <xdr:cNvPr id="62" name="61 Conector recto"/>
        <xdr:cNvCxnSpPr>
          <a:stCxn id="2" idx="3"/>
          <a:endCxn id="21" idx="1"/>
        </xdr:cNvCxnSpPr>
      </xdr:nvCxnSpPr>
      <xdr:spPr>
        <a:xfrm>
          <a:off x="16900071" y="1780535"/>
          <a:ext cx="1129393" cy="3301736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176894</xdr:colOff>
      <xdr:row>11</xdr:row>
      <xdr:rowOff>34018</xdr:rowOff>
    </xdr:from>
    <xdr:to>
      <xdr:col>20</xdr:col>
      <xdr:colOff>707572</xdr:colOff>
      <xdr:row>24</xdr:row>
      <xdr:rowOff>156485</xdr:rowOff>
    </xdr:to>
    <xdr:cxnSp macro="">
      <xdr:nvCxnSpPr>
        <xdr:cNvPr id="63" name="62 Conector recto de flecha"/>
        <xdr:cNvCxnSpPr>
          <a:stCxn id="22" idx="3"/>
          <a:endCxn id="5" idx="1"/>
        </xdr:cNvCxnSpPr>
      </xdr:nvCxnSpPr>
      <xdr:spPr>
        <a:xfrm flipV="1">
          <a:off x="14654894" y="3082018"/>
          <a:ext cx="1292678" cy="2598967"/>
        </a:xfrm>
        <a:prstGeom prst="straightConnector1">
          <a:avLst/>
        </a:prstGeom>
        <a:ln w="88900">
          <a:solidFill>
            <a:schemeClr val="accent3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176894</xdr:colOff>
      <xdr:row>14</xdr:row>
      <xdr:rowOff>159204</xdr:rowOff>
    </xdr:from>
    <xdr:to>
      <xdr:col>20</xdr:col>
      <xdr:colOff>710293</xdr:colOff>
      <xdr:row>24</xdr:row>
      <xdr:rowOff>156485</xdr:rowOff>
    </xdr:to>
    <xdr:cxnSp macro="">
      <xdr:nvCxnSpPr>
        <xdr:cNvPr id="64" name="63 Conector recto de flecha"/>
        <xdr:cNvCxnSpPr>
          <a:stCxn id="22" idx="3"/>
          <a:endCxn id="4" idx="1"/>
        </xdr:cNvCxnSpPr>
      </xdr:nvCxnSpPr>
      <xdr:spPr>
        <a:xfrm flipV="1">
          <a:off x="14654894" y="3778704"/>
          <a:ext cx="1295399" cy="1902281"/>
        </a:xfrm>
        <a:prstGeom prst="straightConnector1">
          <a:avLst/>
        </a:prstGeom>
        <a:ln w="28575">
          <a:solidFill>
            <a:schemeClr val="accent4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176894</xdr:colOff>
      <xdr:row>18</xdr:row>
      <xdr:rowOff>74840</xdr:rowOff>
    </xdr:from>
    <xdr:to>
      <xdr:col>20</xdr:col>
      <xdr:colOff>734786</xdr:colOff>
      <xdr:row>24</xdr:row>
      <xdr:rowOff>156485</xdr:rowOff>
    </xdr:to>
    <xdr:cxnSp macro="">
      <xdr:nvCxnSpPr>
        <xdr:cNvPr id="65" name="64 Conector recto de flecha"/>
        <xdr:cNvCxnSpPr>
          <a:stCxn id="22" idx="3"/>
          <a:endCxn id="6" idx="1"/>
        </xdr:cNvCxnSpPr>
      </xdr:nvCxnSpPr>
      <xdr:spPr>
        <a:xfrm flipV="1">
          <a:off x="14654894" y="4456340"/>
          <a:ext cx="1319892" cy="1224645"/>
        </a:xfrm>
        <a:prstGeom prst="straightConnector1">
          <a:avLst/>
        </a:prstGeom>
        <a:ln w="19050">
          <a:solidFill>
            <a:schemeClr val="accent6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149680</xdr:colOff>
      <xdr:row>11</xdr:row>
      <xdr:rowOff>34018</xdr:rowOff>
    </xdr:from>
    <xdr:to>
      <xdr:col>23</xdr:col>
      <xdr:colOff>519793</xdr:colOff>
      <xdr:row>24</xdr:row>
      <xdr:rowOff>172813</xdr:rowOff>
    </xdr:to>
    <xdr:cxnSp macro="">
      <xdr:nvCxnSpPr>
        <xdr:cNvPr id="66" name="65 Conector recto"/>
        <xdr:cNvCxnSpPr>
          <a:stCxn id="5" idx="3"/>
          <a:endCxn id="23" idx="1"/>
        </xdr:cNvCxnSpPr>
      </xdr:nvCxnSpPr>
      <xdr:spPr>
        <a:xfrm>
          <a:off x="16913680" y="3082018"/>
          <a:ext cx="1132113" cy="2615295"/>
        </a:xfrm>
        <a:prstGeom prst="line">
          <a:avLst/>
        </a:prstGeom>
        <a:ln w="7620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152401</xdr:colOff>
      <xdr:row>14</xdr:row>
      <xdr:rowOff>159204</xdr:rowOff>
    </xdr:from>
    <xdr:to>
      <xdr:col>23</xdr:col>
      <xdr:colOff>519793</xdr:colOff>
      <xdr:row>24</xdr:row>
      <xdr:rowOff>172813</xdr:rowOff>
    </xdr:to>
    <xdr:cxnSp macro="">
      <xdr:nvCxnSpPr>
        <xdr:cNvPr id="67" name="66 Conector recto"/>
        <xdr:cNvCxnSpPr>
          <a:stCxn id="4" idx="3"/>
          <a:endCxn id="23" idx="1"/>
        </xdr:cNvCxnSpPr>
      </xdr:nvCxnSpPr>
      <xdr:spPr>
        <a:xfrm>
          <a:off x="16916401" y="3778704"/>
          <a:ext cx="1129392" cy="1918609"/>
        </a:xfrm>
        <a:prstGeom prst="line">
          <a:avLst/>
        </a:prstGeom>
        <a:ln w="762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176894</xdr:colOff>
      <xdr:row>18</xdr:row>
      <xdr:rowOff>74840</xdr:rowOff>
    </xdr:from>
    <xdr:to>
      <xdr:col>23</xdr:col>
      <xdr:colOff>519793</xdr:colOff>
      <xdr:row>24</xdr:row>
      <xdr:rowOff>172813</xdr:rowOff>
    </xdr:to>
    <xdr:cxnSp macro="">
      <xdr:nvCxnSpPr>
        <xdr:cNvPr id="68" name="67 Conector recto"/>
        <xdr:cNvCxnSpPr>
          <a:stCxn id="6" idx="3"/>
          <a:endCxn id="23" idx="1"/>
        </xdr:cNvCxnSpPr>
      </xdr:nvCxnSpPr>
      <xdr:spPr>
        <a:xfrm>
          <a:off x="16940894" y="4456340"/>
          <a:ext cx="1104899" cy="1240973"/>
        </a:xfrm>
        <a:prstGeom prst="line">
          <a:avLst/>
        </a:prstGeom>
        <a:ln w="952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721178</xdr:rowOff>
    </xdr:from>
    <xdr:to>
      <xdr:col>19</xdr:col>
      <xdr:colOff>204108</xdr:colOff>
      <xdr:row>3</xdr:row>
      <xdr:rowOff>136071</xdr:rowOff>
    </xdr:to>
    <xdr:sp macro="" textlink="">
      <xdr:nvSpPr>
        <xdr:cNvPr id="69" name="68 Rectángulo"/>
        <xdr:cNvSpPr/>
      </xdr:nvSpPr>
      <xdr:spPr>
        <a:xfrm>
          <a:off x="13716000" y="1102178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AfDB</a:t>
          </a:r>
        </a:p>
      </xdr:txBody>
    </xdr:sp>
    <xdr:clientData/>
  </xdr:twoCellAnchor>
  <xdr:twoCellAnchor>
    <xdr:from>
      <xdr:col>18</xdr:col>
      <xdr:colOff>0</xdr:colOff>
      <xdr:row>26</xdr:row>
      <xdr:rowOff>122464</xdr:rowOff>
    </xdr:from>
    <xdr:to>
      <xdr:col>19</xdr:col>
      <xdr:colOff>176894</xdr:colOff>
      <xdr:row>29</xdr:row>
      <xdr:rowOff>108857</xdr:rowOff>
    </xdr:to>
    <xdr:sp macro="" textlink="">
      <xdr:nvSpPr>
        <xdr:cNvPr id="70" name="69 Rectángulo"/>
        <xdr:cNvSpPr/>
      </xdr:nvSpPr>
      <xdr:spPr>
        <a:xfrm>
          <a:off x="13716000" y="6027964"/>
          <a:ext cx="938894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IFAD</a:t>
          </a:r>
        </a:p>
      </xdr:txBody>
    </xdr:sp>
    <xdr:clientData/>
  </xdr:twoCellAnchor>
  <xdr:twoCellAnchor>
    <xdr:from>
      <xdr:col>23</xdr:col>
      <xdr:colOff>517071</xdr:colOff>
      <xdr:row>2</xdr:row>
      <xdr:rowOff>748392</xdr:rowOff>
    </xdr:from>
    <xdr:to>
      <xdr:col>24</xdr:col>
      <xdr:colOff>721179</xdr:colOff>
      <xdr:row>3</xdr:row>
      <xdr:rowOff>163285</xdr:rowOff>
    </xdr:to>
    <xdr:sp macro="" textlink="">
      <xdr:nvSpPr>
        <xdr:cNvPr id="71" name="70 Rectángulo"/>
        <xdr:cNvSpPr/>
      </xdr:nvSpPr>
      <xdr:spPr>
        <a:xfrm>
          <a:off x="18043071" y="1129392"/>
          <a:ext cx="966108" cy="557893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DHS</a:t>
          </a:r>
        </a:p>
      </xdr:txBody>
    </xdr:sp>
    <xdr:clientData/>
  </xdr:twoCellAnchor>
  <xdr:twoCellAnchor>
    <xdr:from>
      <xdr:col>19</xdr:col>
      <xdr:colOff>204108</xdr:colOff>
      <xdr:row>2</xdr:row>
      <xdr:rowOff>1000125</xdr:rowOff>
    </xdr:from>
    <xdr:to>
      <xdr:col>20</xdr:col>
      <xdr:colOff>707572</xdr:colOff>
      <xdr:row>11</xdr:row>
      <xdr:rowOff>34018</xdr:rowOff>
    </xdr:to>
    <xdr:cxnSp macro="">
      <xdr:nvCxnSpPr>
        <xdr:cNvPr id="73" name="72 Conector recto"/>
        <xdr:cNvCxnSpPr>
          <a:stCxn id="69" idx="3"/>
          <a:endCxn id="5" idx="1"/>
        </xdr:cNvCxnSpPr>
      </xdr:nvCxnSpPr>
      <xdr:spPr>
        <a:xfrm>
          <a:off x="14682108" y="1381125"/>
          <a:ext cx="1265464" cy="1700893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2</xdr:row>
      <xdr:rowOff>1000125</xdr:rowOff>
    </xdr:from>
    <xdr:to>
      <xdr:col>20</xdr:col>
      <xdr:colOff>710293</xdr:colOff>
      <xdr:row>14</xdr:row>
      <xdr:rowOff>159204</xdr:rowOff>
    </xdr:to>
    <xdr:cxnSp macro="">
      <xdr:nvCxnSpPr>
        <xdr:cNvPr id="76" name="75 Conector recto"/>
        <xdr:cNvCxnSpPr>
          <a:stCxn id="69" idx="3"/>
          <a:endCxn id="4" idx="1"/>
        </xdr:cNvCxnSpPr>
      </xdr:nvCxnSpPr>
      <xdr:spPr>
        <a:xfrm>
          <a:off x="14682108" y="1381125"/>
          <a:ext cx="1268185" cy="2397579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204108</xdr:colOff>
      <xdr:row>5</xdr:row>
      <xdr:rowOff>88447</xdr:rowOff>
    </xdr:from>
    <xdr:to>
      <xdr:col>20</xdr:col>
      <xdr:colOff>707571</xdr:colOff>
      <xdr:row>7</xdr:row>
      <xdr:rowOff>115661</xdr:rowOff>
    </xdr:to>
    <xdr:cxnSp macro="">
      <xdr:nvCxnSpPr>
        <xdr:cNvPr id="81" name="80 Conector recto"/>
        <xdr:cNvCxnSpPr>
          <a:stCxn id="9" idx="3"/>
          <a:endCxn id="3" idx="1"/>
        </xdr:cNvCxnSpPr>
      </xdr:nvCxnSpPr>
      <xdr:spPr>
        <a:xfrm>
          <a:off x="14682108" y="1993447"/>
          <a:ext cx="1265463" cy="408214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206829</xdr:colOff>
      <xdr:row>8</xdr:row>
      <xdr:rowOff>145597</xdr:rowOff>
    </xdr:from>
    <xdr:to>
      <xdr:col>20</xdr:col>
      <xdr:colOff>721179</xdr:colOff>
      <xdr:row>22</xdr:row>
      <xdr:rowOff>20411</xdr:rowOff>
    </xdr:to>
    <xdr:cxnSp macro="">
      <xdr:nvCxnSpPr>
        <xdr:cNvPr id="84" name="83 Conector recto"/>
        <xdr:cNvCxnSpPr>
          <a:stCxn id="10" idx="3"/>
          <a:endCxn id="7" idx="1"/>
        </xdr:cNvCxnSpPr>
      </xdr:nvCxnSpPr>
      <xdr:spPr>
        <a:xfrm>
          <a:off x="14684829" y="2622097"/>
          <a:ext cx="1276350" cy="2541814"/>
        </a:xfrm>
        <a:prstGeom prst="line">
          <a:avLst/>
        </a:prstGeom>
        <a:ln w="3810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136071</xdr:colOff>
      <xdr:row>2</xdr:row>
      <xdr:rowOff>1027339</xdr:rowOff>
    </xdr:from>
    <xdr:to>
      <xdr:col>23</xdr:col>
      <xdr:colOff>517071</xdr:colOff>
      <xdr:row>4</xdr:row>
      <xdr:rowOff>66035</xdr:rowOff>
    </xdr:to>
    <xdr:cxnSp macro="">
      <xdr:nvCxnSpPr>
        <xdr:cNvPr id="87" name="86 Conector recto"/>
        <xdr:cNvCxnSpPr>
          <a:stCxn id="2" idx="3"/>
          <a:endCxn id="71" idx="1"/>
        </xdr:cNvCxnSpPr>
      </xdr:nvCxnSpPr>
      <xdr:spPr>
        <a:xfrm flipV="1">
          <a:off x="16900071" y="1408339"/>
          <a:ext cx="1143000" cy="372196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152401</xdr:colOff>
      <xdr:row>8</xdr:row>
      <xdr:rowOff>159205</xdr:rowOff>
    </xdr:from>
    <xdr:to>
      <xdr:col>23</xdr:col>
      <xdr:colOff>519792</xdr:colOff>
      <xdr:row>14</xdr:row>
      <xdr:rowOff>159204</xdr:rowOff>
    </xdr:to>
    <xdr:cxnSp macro="">
      <xdr:nvCxnSpPr>
        <xdr:cNvPr id="111" name="110 Conector recto"/>
        <xdr:cNvCxnSpPr>
          <a:stCxn id="4" idx="3"/>
          <a:endCxn id="14" idx="1"/>
        </xdr:cNvCxnSpPr>
      </xdr:nvCxnSpPr>
      <xdr:spPr>
        <a:xfrm flipV="1">
          <a:off x="16916401" y="2635705"/>
          <a:ext cx="1129391" cy="1142999"/>
        </a:xfrm>
        <a:prstGeom prst="line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176894</xdr:colOff>
      <xdr:row>4</xdr:row>
      <xdr:rowOff>66035</xdr:rowOff>
    </xdr:from>
    <xdr:to>
      <xdr:col>20</xdr:col>
      <xdr:colOff>693963</xdr:colOff>
      <xdr:row>24</xdr:row>
      <xdr:rowOff>156485</xdr:rowOff>
    </xdr:to>
    <xdr:cxnSp macro="">
      <xdr:nvCxnSpPr>
        <xdr:cNvPr id="116" name="115 Conector recto"/>
        <xdr:cNvCxnSpPr>
          <a:stCxn id="22" idx="3"/>
          <a:endCxn id="2" idx="1"/>
        </xdr:cNvCxnSpPr>
      </xdr:nvCxnSpPr>
      <xdr:spPr>
        <a:xfrm flipV="1">
          <a:off x="14654894" y="1780535"/>
          <a:ext cx="1279069" cy="3900450"/>
        </a:xfrm>
        <a:prstGeom prst="line">
          <a:avLst/>
        </a:prstGeom>
        <a:ln w="127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176894</xdr:colOff>
      <xdr:row>4</xdr:row>
      <xdr:rowOff>66035</xdr:rowOff>
    </xdr:from>
    <xdr:to>
      <xdr:col>20</xdr:col>
      <xdr:colOff>693963</xdr:colOff>
      <xdr:row>28</xdr:row>
      <xdr:rowOff>20411</xdr:rowOff>
    </xdr:to>
    <xdr:cxnSp macro="">
      <xdr:nvCxnSpPr>
        <xdr:cNvPr id="119" name="118 Conector recto"/>
        <xdr:cNvCxnSpPr>
          <a:stCxn id="2" idx="1"/>
          <a:endCxn id="70" idx="3"/>
        </xdr:cNvCxnSpPr>
      </xdr:nvCxnSpPr>
      <xdr:spPr>
        <a:xfrm flipH="1">
          <a:off x="14654894" y="1780535"/>
          <a:ext cx="1279069" cy="4526376"/>
        </a:xfrm>
        <a:prstGeom prst="line">
          <a:avLst/>
        </a:prstGeom>
        <a:ln w="1016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408214</xdr:colOff>
      <xdr:row>2</xdr:row>
      <xdr:rowOff>340179</xdr:rowOff>
    </xdr:from>
    <xdr:to>
      <xdr:col>28</xdr:col>
      <xdr:colOff>462643</xdr:colOff>
      <xdr:row>5</xdr:row>
      <xdr:rowOff>149679</xdr:rowOff>
    </xdr:to>
    <xdr:sp macro="" textlink="">
      <xdr:nvSpPr>
        <xdr:cNvPr id="77" name="76 CuadroTexto"/>
        <xdr:cNvSpPr txBox="1"/>
      </xdr:nvSpPr>
      <xdr:spPr>
        <a:xfrm>
          <a:off x="19458214" y="721179"/>
          <a:ext cx="2340429" cy="1333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B. Why Data Matters? (Part II)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Mapping chart showing organizations' first level data sources. Would suggest trusting percentages from the "Health_3rdLevel" and "Ag_3rdLevel"</a:t>
          </a:r>
          <a:r>
            <a:rPr lang="en-US"/>
            <a:t>  sheets.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52263</xdr:colOff>
      <xdr:row>6</xdr:row>
      <xdr:rowOff>181843</xdr:rowOff>
    </xdr:from>
    <xdr:to>
      <xdr:col>7</xdr:col>
      <xdr:colOff>571500</xdr:colOff>
      <xdr:row>35</xdr:row>
      <xdr:rowOff>166689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92778</xdr:colOff>
      <xdr:row>7</xdr:row>
      <xdr:rowOff>3711</xdr:rowOff>
    </xdr:from>
    <xdr:to>
      <xdr:col>15</xdr:col>
      <xdr:colOff>558204</xdr:colOff>
      <xdr:row>36</xdr:row>
      <xdr:rowOff>3711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119062</xdr:colOff>
      <xdr:row>7</xdr:row>
      <xdr:rowOff>47625</xdr:rowOff>
    </xdr:from>
    <xdr:to>
      <xdr:col>23</xdr:col>
      <xdr:colOff>584488</xdr:colOff>
      <xdr:row>36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</xdr:colOff>
      <xdr:row>7</xdr:row>
      <xdr:rowOff>71437</xdr:rowOff>
    </xdr:from>
    <xdr:to>
      <xdr:col>31</xdr:col>
      <xdr:colOff>489238</xdr:colOff>
      <xdr:row>36</xdr:row>
      <xdr:rowOff>71437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119062</xdr:colOff>
      <xdr:row>37</xdr:row>
      <xdr:rowOff>142875</xdr:rowOff>
    </xdr:from>
    <xdr:to>
      <xdr:col>7</xdr:col>
      <xdr:colOff>584488</xdr:colOff>
      <xdr:row>66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119063</xdr:colOff>
      <xdr:row>38</xdr:row>
      <xdr:rowOff>23813</xdr:rowOff>
    </xdr:from>
    <xdr:to>
      <xdr:col>15</xdr:col>
      <xdr:colOff>584489</xdr:colOff>
      <xdr:row>67</xdr:row>
      <xdr:rowOff>23813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142875</xdr:colOff>
      <xdr:row>38</xdr:row>
      <xdr:rowOff>95250</xdr:rowOff>
    </xdr:from>
    <xdr:to>
      <xdr:col>23</xdr:col>
      <xdr:colOff>608301</xdr:colOff>
      <xdr:row>67</xdr:row>
      <xdr:rowOff>95250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95250</xdr:colOff>
      <xdr:row>38</xdr:row>
      <xdr:rowOff>95250</xdr:rowOff>
    </xdr:from>
    <xdr:to>
      <xdr:col>31</xdr:col>
      <xdr:colOff>560676</xdr:colOff>
      <xdr:row>67</xdr:row>
      <xdr:rowOff>95250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39</xdr:col>
      <xdr:colOff>465426</xdr:colOff>
      <xdr:row>36</xdr:row>
      <xdr:rowOff>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39</xdr:row>
      <xdr:rowOff>0</xdr:rowOff>
    </xdr:from>
    <xdr:to>
      <xdr:col>39</xdr:col>
      <xdr:colOff>465426</xdr:colOff>
      <xdr:row>68</xdr:row>
      <xdr:rowOff>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465426</xdr:colOff>
      <xdr:row>97</xdr:row>
      <xdr:rowOff>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465426</xdr:colOff>
      <xdr:row>97</xdr:row>
      <xdr:rowOff>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71438</xdr:colOff>
      <xdr:row>68</xdr:row>
      <xdr:rowOff>95250</xdr:rowOff>
    </xdr:from>
    <xdr:to>
      <xdr:col>23</xdr:col>
      <xdr:colOff>536864</xdr:colOff>
      <xdr:row>97</xdr:row>
      <xdr:rowOff>95250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69</xdr:row>
      <xdr:rowOff>0</xdr:rowOff>
    </xdr:from>
    <xdr:to>
      <xdr:col>31</xdr:col>
      <xdr:colOff>465426</xdr:colOff>
      <xdr:row>98</xdr:row>
      <xdr:rowOff>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39</xdr:col>
      <xdr:colOff>465426</xdr:colOff>
      <xdr:row>98</xdr:row>
      <xdr:rowOff>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7</xdr:col>
      <xdr:colOff>465426</xdr:colOff>
      <xdr:row>127</xdr:row>
      <xdr:rowOff>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98</xdr:row>
      <xdr:rowOff>34636</xdr:rowOff>
    </xdr:from>
    <xdr:to>
      <xdr:col>15</xdr:col>
      <xdr:colOff>465426</xdr:colOff>
      <xdr:row>127</xdr:row>
      <xdr:rowOff>34636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465426</xdr:colOff>
      <xdr:row>127</xdr:row>
      <xdr:rowOff>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98</xdr:row>
      <xdr:rowOff>69273</xdr:rowOff>
    </xdr:from>
    <xdr:to>
      <xdr:col>31</xdr:col>
      <xdr:colOff>465426</xdr:colOff>
      <xdr:row>127</xdr:row>
      <xdr:rowOff>69273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258535</xdr:colOff>
      <xdr:row>0</xdr:row>
      <xdr:rowOff>163287</xdr:rowOff>
    </xdr:from>
    <xdr:to>
      <xdr:col>4</xdr:col>
      <xdr:colOff>598714</xdr:colOff>
      <xdr:row>5</xdr:row>
      <xdr:rowOff>0</xdr:rowOff>
    </xdr:to>
    <xdr:sp macro="" textlink="">
      <xdr:nvSpPr>
        <xdr:cNvPr id="21" name="20 CuadroTexto"/>
        <xdr:cNvSpPr txBox="1"/>
      </xdr:nvSpPr>
      <xdr:spPr>
        <a:xfrm>
          <a:off x="258535" y="163287"/>
          <a:ext cx="3388179" cy="78921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B. Why Data Matters? (Part III)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Multi-dimensional pie charts showing first and second level of health data sources by organization.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Chart should come up after the user clicks an organization in the "Mapping" stage. 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171450</xdr:rowOff>
    </xdr:from>
    <xdr:to>
      <xdr:col>7</xdr:col>
      <xdr:colOff>747837</xdr:colOff>
      <xdr:row>34</xdr:row>
      <xdr:rowOff>156296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258536</xdr:colOff>
      <xdr:row>6</xdr:row>
      <xdr:rowOff>27214</xdr:rowOff>
    </xdr:from>
    <xdr:to>
      <xdr:col>16</xdr:col>
      <xdr:colOff>15773</xdr:colOff>
      <xdr:row>35</xdr:row>
      <xdr:rowOff>12060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176893</xdr:colOff>
      <xdr:row>6</xdr:row>
      <xdr:rowOff>40822</xdr:rowOff>
    </xdr:from>
    <xdr:to>
      <xdr:col>23</xdr:col>
      <xdr:colOff>696130</xdr:colOff>
      <xdr:row>35</xdr:row>
      <xdr:rowOff>25668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311729</xdr:colOff>
      <xdr:row>35</xdr:row>
      <xdr:rowOff>155864</xdr:rowOff>
    </xdr:from>
    <xdr:to>
      <xdr:col>8</xdr:col>
      <xdr:colOff>68966</xdr:colOff>
      <xdr:row>64</xdr:row>
      <xdr:rowOff>140710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156882</xdr:rowOff>
    </xdr:from>
    <xdr:to>
      <xdr:col>16</xdr:col>
      <xdr:colOff>138237</xdr:colOff>
      <xdr:row>64</xdr:row>
      <xdr:rowOff>141728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398318</xdr:colOff>
      <xdr:row>36</xdr:row>
      <xdr:rowOff>17319</xdr:rowOff>
    </xdr:from>
    <xdr:to>
      <xdr:col>24</xdr:col>
      <xdr:colOff>155555</xdr:colOff>
      <xdr:row>65</xdr:row>
      <xdr:rowOff>2165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329045</xdr:colOff>
      <xdr:row>66</xdr:row>
      <xdr:rowOff>34636</xdr:rowOff>
    </xdr:from>
    <xdr:to>
      <xdr:col>16</xdr:col>
      <xdr:colOff>86282</xdr:colOff>
      <xdr:row>95</xdr:row>
      <xdr:rowOff>19482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294409</xdr:colOff>
      <xdr:row>65</xdr:row>
      <xdr:rowOff>155864</xdr:rowOff>
    </xdr:from>
    <xdr:to>
      <xdr:col>8</xdr:col>
      <xdr:colOff>51646</xdr:colOff>
      <xdr:row>94</xdr:row>
      <xdr:rowOff>140710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415636</xdr:colOff>
      <xdr:row>66</xdr:row>
      <xdr:rowOff>69273</xdr:rowOff>
    </xdr:from>
    <xdr:to>
      <xdr:col>24</xdr:col>
      <xdr:colOff>172873</xdr:colOff>
      <xdr:row>95</xdr:row>
      <xdr:rowOff>54119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294409</xdr:colOff>
      <xdr:row>96</xdr:row>
      <xdr:rowOff>0</xdr:rowOff>
    </xdr:from>
    <xdr:to>
      <xdr:col>8</xdr:col>
      <xdr:colOff>51646</xdr:colOff>
      <xdr:row>124</xdr:row>
      <xdr:rowOff>175346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155863</xdr:colOff>
      <xdr:row>96</xdr:row>
      <xdr:rowOff>69273</xdr:rowOff>
    </xdr:from>
    <xdr:to>
      <xdr:col>15</xdr:col>
      <xdr:colOff>675100</xdr:colOff>
      <xdr:row>125</xdr:row>
      <xdr:rowOff>54119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130969</xdr:colOff>
      <xdr:row>0</xdr:row>
      <xdr:rowOff>119063</xdr:rowOff>
    </xdr:from>
    <xdr:to>
      <xdr:col>4</xdr:col>
      <xdr:colOff>471148</xdr:colOff>
      <xdr:row>4</xdr:row>
      <xdr:rowOff>178595</xdr:rowOff>
    </xdr:to>
    <xdr:sp macro="" textlink="">
      <xdr:nvSpPr>
        <xdr:cNvPr id="13" name="12 CuadroTexto"/>
        <xdr:cNvSpPr txBox="1"/>
      </xdr:nvSpPr>
      <xdr:spPr>
        <a:xfrm>
          <a:off x="130969" y="119063"/>
          <a:ext cx="3388179" cy="82153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B. Why Data Matters? (Part III)</a:t>
          </a: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Multi-dimensional pie charts showing first and second level of agricultural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data sources by organization.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Chart should come up after the user clicks an organization in the "Mapping" stage. 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K4:BW38" totalsRowShown="0" headerRowDxfId="48" headerRowBorderDxfId="47" tableBorderDxfId="46" totalsRowBorderDxfId="45">
  <autoFilter ref="K4:BW38">
    <filterColumn colId="3"/>
    <filterColumn colId="4"/>
    <filterColumn colId="5"/>
    <filterColumn colId="6"/>
    <filterColumn colId="7"/>
    <filterColumn colId="8"/>
    <filterColumn colId="9"/>
    <filterColumn colId="11"/>
    <filterColumn colId="12"/>
    <filterColumn colId="15"/>
    <filterColumn colId="16"/>
    <filterColumn colId="17"/>
    <filterColumn colId="18"/>
    <filterColumn colId="19"/>
    <filterColumn colId="22"/>
    <filterColumn colId="23"/>
    <filterColumn colId="24"/>
    <filterColumn colId="30"/>
    <filterColumn colId="31"/>
    <filterColumn colId="32"/>
    <filterColumn colId="33"/>
    <filterColumn colId="34"/>
    <filterColumn colId="35"/>
    <filterColumn colId="39"/>
    <filterColumn colId="40"/>
    <filterColumn colId="41"/>
    <filterColumn colId="42"/>
    <filterColumn colId="47"/>
    <filterColumn colId="48"/>
    <filterColumn colId="49"/>
    <filterColumn colId="55"/>
    <filterColumn colId="56"/>
    <filterColumn colId="58"/>
    <filterColumn colId="59"/>
    <filterColumn colId="60"/>
    <filterColumn colId="61"/>
    <filterColumn colId="62"/>
    <filterColumn colId="63"/>
  </autoFilter>
  <tableColumns count="65">
    <tableColumn id="1" name="Organization" dataDxfId="44"/>
    <tableColumn id="2" name="In-house" dataDxfId="43"/>
    <tableColumn id="3" name="In Cooperation" dataDxfId="42"/>
    <tableColumn id="29" name="UNDP/UNDESA" dataDxfId="41"/>
    <tableColumn id="36" name="UNAIDS/WHO/UNICEF" dataDxfId="40"/>
    <tableColumn id="39" name="WHO/UNICEF" dataDxfId="39"/>
    <tableColumn id="62" name="WB/WHO" dataDxfId="38"/>
    <tableColumn id="38" name="WHO/UNICEF/UNFPA/WB" dataDxfId="37"/>
    <tableColumn id="61" name="UNICEF/WB/WHO" dataDxfId="36"/>
    <tableColumn id="63" name="UNICEF/WHO/WB/UNDESA" dataDxfId="35"/>
    <tableColumn id="4" name="Survey/_x000a_Census" dataDxfId="34"/>
    <tableColumn id="66" name="Agricultural Census" dataDxfId="33"/>
    <tableColumn id="40" name="Community Informants" dataDxfId="32"/>
    <tableColumn id="5" name="DHS  or other National Surveys_x000a_(WHO/UNICEF)" dataDxfId="31"/>
    <tableColumn id="6" name="DHS/UNAIDS" dataDxfId="30"/>
    <tableColumn id="41" name="Health agents"/>
    <tableColumn id="42" name="Health Survey"/>
    <tableColumn id="43" name="Health survey/ Key Informants"/>
    <tableColumn id="44" name="SQUEC"/>
    <tableColumn id="50" name="UN"/>
    <tableColumn id="7" name="Compiled by UNPD" dataDxfId="29"/>
    <tableColumn id="8" name="UNPD/UNFPA" dataDxfId="28"/>
    <tableColumn id="51" name="WHO"/>
    <tableColumn id="52" name="WHO/UN"/>
    <tableColumn id="53" name="WHO/WB"/>
    <tableColumn id="9" name="WHO/UNAIDS" dataDxfId="27"/>
    <tableColumn id="10" name="WHO/UNICEF/_x000a_UNFPA/WB" dataDxfId="26"/>
    <tableColumn id="11" name="Country Report" dataDxfId="25"/>
    <tableColumn id="12" name="FAO" dataDxfId="24"/>
    <tableColumn id="13" name="WHO2" dataDxfId="23"/>
    <tableColumn id="57" name="UN3"/>
    <tableColumn id="56" name="UNAIDS"/>
    <tableColumn id="55" name="WHO/UN2"/>
    <tableColumn id="54" name="WHO/UN/OECD"/>
    <tableColumn id="59" name="WHO/UNICEF/UN/WB"/>
    <tableColumn id="58" name="WHO/UNICEF3"/>
    <tableColumn id="14" name="WHO/UNAIDS/_x000a_UNICEF" dataDxfId="22"/>
    <tableColumn id="15" name="Other Organization" dataDxfId="21"/>
    <tableColumn id="16" name="FAO2" dataDxfId="20"/>
    <tableColumn id="60" name="FAO/UN"/>
    <tableColumn id="64" name="International Diabetes Federation" dataDxfId="19"/>
    <tableColumn id="35" name="PMTCT" dataDxfId="18"/>
    <tableColumn id="31" name="UN2" dataDxfId="17"/>
    <tableColumn id="17" name="UNPD2" dataDxfId="16"/>
    <tableColumn id="18" name="UNAIDS2" dataDxfId="15"/>
    <tableColumn id="19" name="UNAIDS/WHO" dataDxfId="14"/>
    <tableColumn id="20" name="UNDP" dataDxfId="13"/>
    <tableColumn id="30" name="UNDESA" dataDxfId="12"/>
    <tableColumn id="32" name="UNESCO" dataDxfId="11"/>
    <tableColumn id="33" name="UNICEF" dataDxfId="10"/>
    <tableColumn id="21" name="UNPD/ADB" dataDxfId="9"/>
    <tableColumn id="22" name="WB" dataDxfId="8"/>
    <tableColumn id="23" name="WHO4" dataDxfId="7"/>
    <tableColumn id="24" name="WHO/UNICEF2" dataDxfId="6"/>
    <tableColumn id="25" name="WHO/UNICEF/WB" dataDxfId="5"/>
    <tableColumn id="37" name="WHO/UNICEF/UNFPA/WB2" dataDxfId="4"/>
    <tableColumn id="65" name="WHO/Stevens Ga, Finucane MM" dataDxfId="3"/>
    <tableColumn id="26" name="Columbia University" dataDxfId="2"/>
    <tableColumn id="34" name="Gallup" dataDxfId="1"/>
    <tableColumn id="49" name="EFSA/PDM/FSOM"/>
    <tableColumn id="48" name="FCS"/>
    <tableColumn id="47" name="Food aid providers"/>
    <tableColumn id="46" name="HDDS/FANTA"/>
    <tableColumn id="45" name="SPR"/>
    <tableColumn id="27" name="Not Specifi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P11"/>
  <sheetViews>
    <sheetView workbookViewId="0"/>
  </sheetViews>
  <sheetFormatPr baseColWidth="10" defaultRowHeight="15"/>
  <cols>
    <col min="6" max="6" width="11.42578125" customWidth="1"/>
  </cols>
  <sheetData>
    <row r="10" spans="3:16" ht="18.75">
      <c r="C10" s="36" t="s">
        <v>0</v>
      </c>
      <c r="D10" s="36"/>
      <c r="I10" s="36" t="s">
        <v>1</v>
      </c>
      <c r="J10" s="36"/>
    </row>
    <row r="11" spans="3:16" ht="18.75">
      <c r="P11" s="1" t="s">
        <v>2</v>
      </c>
    </row>
  </sheetData>
  <mergeCells count="2">
    <mergeCell ref="C10:D10"/>
    <mergeCell ref="I10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A21"/>
  <sheetViews>
    <sheetView showGridLines="0" topLeftCell="K4" zoomScale="70" zoomScaleNormal="70" workbookViewId="0">
      <selection activeCell="AE10" sqref="AE10"/>
    </sheetView>
  </sheetViews>
  <sheetFormatPr baseColWidth="10" defaultRowHeight="15"/>
  <cols>
    <col min="1" max="1" width="2.85546875" customWidth="1"/>
  </cols>
  <sheetData>
    <row r="1" spans="2:27" ht="13.5" customHeight="1"/>
    <row r="2" spans="2:27">
      <c r="B2" s="38" t="s">
        <v>3</v>
      </c>
      <c r="C2" s="38"/>
      <c r="D2" s="38"/>
      <c r="E2" s="38"/>
      <c r="F2" s="38"/>
      <c r="G2" s="38"/>
      <c r="H2" s="38"/>
      <c r="I2" s="38"/>
      <c r="J2" s="2"/>
      <c r="K2" s="38" t="s">
        <v>3</v>
      </c>
      <c r="L2" s="38"/>
      <c r="M2" s="38"/>
      <c r="N2" s="38"/>
      <c r="O2" s="38"/>
      <c r="P2" s="38"/>
      <c r="Q2" s="38"/>
      <c r="R2" s="38"/>
    </row>
    <row r="3" spans="2:27">
      <c r="B3" s="39" t="s">
        <v>4</v>
      </c>
      <c r="C3" s="41" t="s">
        <v>29</v>
      </c>
      <c r="D3" s="41"/>
      <c r="E3" s="41"/>
      <c r="F3" s="41"/>
      <c r="G3" s="41"/>
      <c r="H3" s="41"/>
      <c r="I3" s="41"/>
      <c r="J3" s="2"/>
      <c r="K3" s="39" t="s">
        <v>4</v>
      </c>
      <c r="L3" s="41" t="s">
        <v>30</v>
      </c>
      <c r="M3" s="41"/>
      <c r="N3" s="41"/>
      <c r="O3" s="41"/>
      <c r="P3" s="41"/>
      <c r="Q3" s="41"/>
      <c r="R3" s="41"/>
    </row>
    <row r="4" spans="2:27" ht="68.25" customHeight="1">
      <c r="B4" s="40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7" t="s">
        <v>10</v>
      </c>
      <c r="I4" s="7" t="s">
        <v>11</v>
      </c>
      <c r="J4" s="2"/>
      <c r="K4" s="40"/>
      <c r="L4" s="6" t="s">
        <v>5</v>
      </c>
      <c r="M4" s="6" t="s">
        <v>6</v>
      </c>
      <c r="N4" s="6" t="s">
        <v>7</v>
      </c>
      <c r="O4" s="6" t="s">
        <v>8</v>
      </c>
      <c r="P4" s="6" t="s">
        <v>9</v>
      </c>
      <c r="Q4" s="7" t="s">
        <v>10</v>
      </c>
      <c r="R4" s="7" t="s">
        <v>11</v>
      </c>
      <c r="U4" s="37" t="s">
        <v>31</v>
      </c>
      <c r="V4" s="37"/>
      <c r="W4" s="37"/>
      <c r="X4" s="37"/>
      <c r="Y4" s="37"/>
      <c r="Z4" s="37"/>
      <c r="AA4" s="37"/>
    </row>
    <row r="5" spans="2:27">
      <c r="B5" s="3" t="s">
        <v>12</v>
      </c>
      <c r="C5" s="4"/>
      <c r="D5" s="4"/>
      <c r="E5" s="4">
        <v>3</v>
      </c>
      <c r="F5" s="4">
        <v>4</v>
      </c>
      <c r="G5" s="4">
        <v>37</v>
      </c>
      <c r="H5" s="4">
        <v>4</v>
      </c>
      <c r="I5" s="4">
        <v>48</v>
      </c>
      <c r="J5" s="2"/>
      <c r="K5" s="3" t="s">
        <v>12</v>
      </c>
      <c r="L5" s="8">
        <f>C5/$I$5</f>
        <v>0</v>
      </c>
      <c r="M5" s="8">
        <f t="shared" ref="M5:R5" si="0">D5/$I$5</f>
        <v>0</v>
      </c>
      <c r="N5" s="8">
        <f t="shared" si="0"/>
        <v>6.25E-2</v>
      </c>
      <c r="O5" s="8">
        <f t="shared" si="0"/>
        <v>8.3333333333333329E-2</v>
      </c>
      <c r="P5" s="9">
        <f t="shared" si="0"/>
        <v>0.77083333333333337</v>
      </c>
      <c r="Q5" s="8">
        <f t="shared" si="0"/>
        <v>8.3333333333333329E-2</v>
      </c>
      <c r="R5" s="8">
        <f t="shared" si="0"/>
        <v>1</v>
      </c>
    </row>
    <row r="6" spans="2:27">
      <c r="B6" s="3" t="s">
        <v>13</v>
      </c>
      <c r="C6" s="4">
        <v>9</v>
      </c>
      <c r="D6" s="4"/>
      <c r="E6" s="4"/>
      <c r="F6" s="4"/>
      <c r="G6" s="4"/>
      <c r="H6" s="4"/>
      <c r="I6" s="4">
        <v>9</v>
      </c>
      <c r="J6" s="2"/>
      <c r="K6" s="3" t="s">
        <v>13</v>
      </c>
      <c r="L6" s="9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1</v>
      </c>
    </row>
    <row r="7" spans="2:27">
      <c r="B7" s="3" t="s">
        <v>14</v>
      </c>
      <c r="C7" s="4">
        <v>13</v>
      </c>
      <c r="D7" s="4"/>
      <c r="E7" s="4"/>
      <c r="F7" s="4"/>
      <c r="G7" s="4"/>
      <c r="H7" s="4"/>
      <c r="I7" s="4">
        <v>13</v>
      </c>
      <c r="J7" s="2"/>
      <c r="K7" s="3" t="s">
        <v>14</v>
      </c>
      <c r="L7" s="9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</row>
    <row r="8" spans="2:27">
      <c r="B8" s="5" t="s">
        <v>15</v>
      </c>
      <c r="C8" s="10">
        <v>31</v>
      </c>
      <c r="D8" s="10"/>
      <c r="E8" s="10"/>
      <c r="F8" s="10">
        <v>28</v>
      </c>
      <c r="G8" s="10"/>
      <c r="H8" s="10">
        <v>1</v>
      </c>
      <c r="I8" s="10">
        <v>60</v>
      </c>
      <c r="J8" s="2"/>
      <c r="K8" s="3" t="s">
        <v>15</v>
      </c>
      <c r="L8" s="9">
        <v>0.51666666666666672</v>
      </c>
      <c r="M8" s="8">
        <v>0</v>
      </c>
      <c r="N8" s="8">
        <v>0</v>
      </c>
      <c r="O8" s="8">
        <v>0.46666666666666667</v>
      </c>
      <c r="P8" s="8">
        <v>0</v>
      </c>
      <c r="Q8" s="8">
        <v>1.6666666666666666E-2</v>
      </c>
      <c r="R8" s="8">
        <v>1</v>
      </c>
      <c r="X8" s="2"/>
    </row>
    <row r="9" spans="2:27">
      <c r="B9" s="3" t="s">
        <v>16</v>
      </c>
      <c r="C9" s="4">
        <v>103</v>
      </c>
      <c r="D9" s="4"/>
      <c r="E9" s="4"/>
      <c r="F9" s="4"/>
      <c r="G9" s="4"/>
      <c r="H9" s="4"/>
      <c r="I9" s="4">
        <v>103</v>
      </c>
      <c r="J9" s="2"/>
      <c r="K9" s="3" t="s">
        <v>16</v>
      </c>
      <c r="L9" s="9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</row>
    <row r="10" spans="2:27">
      <c r="B10" s="3" t="s">
        <v>17</v>
      </c>
      <c r="C10" s="4">
        <v>52</v>
      </c>
      <c r="D10" s="4"/>
      <c r="E10" s="4"/>
      <c r="F10" s="4"/>
      <c r="G10" s="4">
        <v>1</v>
      </c>
      <c r="H10" s="4"/>
      <c r="I10" s="4">
        <v>52</v>
      </c>
      <c r="J10" s="2"/>
      <c r="K10" s="3" t="s">
        <v>17</v>
      </c>
      <c r="L10" s="9">
        <v>1</v>
      </c>
      <c r="M10" s="8">
        <v>0</v>
      </c>
      <c r="N10" s="8">
        <v>0</v>
      </c>
      <c r="O10" s="8">
        <v>0</v>
      </c>
      <c r="P10" s="8">
        <v>1.9230769230769232E-2</v>
      </c>
      <c r="Q10" s="8">
        <v>0</v>
      </c>
      <c r="R10" s="8">
        <v>1</v>
      </c>
      <c r="X10" s="2"/>
    </row>
    <row r="11" spans="2:27">
      <c r="B11" s="3" t="s">
        <v>18</v>
      </c>
      <c r="C11" s="4">
        <v>1</v>
      </c>
      <c r="D11" s="4">
        <v>6</v>
      </c>
      <c r="E11" s="4">
        <v>4</v>
      </c>
      <c r="F11" s="4"/>
      <c r="G11" s="4">
        <v>9</v>
      </c>
      <c r="H11" s="4"/>
      <c r="I11" s="4">
        <v>20</v>
      </c>
      <c r="J11" s="2"/>
      <c r="K11" s="3" t="s">
        <v>18</v>
      </c>
      <c r="L11" s="8">
        <v>0.05</v>
      </c>
      <c r="M11" s="8">
        <v>0.3</v>
      </c>
      <c r="N11" s="8">
        <v>0.2</v>
      </c>
      <c r="O11" s="8">
        <v>0</v>
      </c>
      <c r="P11" s="9">
        <v>0.45</v>
      </c>
      <c r="Q11" s="8">
        <v>0</v>
      </c>
      <c r="R11" s="8">
        <v>1</v>
      </c>
    </row>
    <row r="12" spans="2:27">
      <c r="B12" s="3" t="s">
        <v>19</v>
      </c>
      <c r="C12" s="4">
        <v>14</v>
      </c>
      <c r="D12" s="4"/>
      <c r="E12" s="4"/>
      <c r="F12" s="4"/>
      <c r="G12" s="4">
        <v>6</v>
      </c>
      <c r="H12" s="4"/>
      <c r="I12" s="4">
        <v>20</v>
      </c>
      <c r="J12" s="2"/>
      <c r="K12" s="3" t="s">
        <v>19</v>
      </c>
      <c r="L12" s="9">
        <v>0.7</v>
      </c>
      <c r="M12" s="8">
        <v>0</v>
      </c>
      <c r="N12" s="8">
        <v>0</v>
      </c>
      <c r="O12" s="8">
        <v>0</v>
      </c>
      <c r="P12" s="8">
        <v>0.3</v>
      </c>
      <c r="Q12" s="8">
        <v>0</v>
      </c>
      <c r="R12" s="8">
        <v>1</v>
      </c>
    </row>
    <row r="13" spans="2:27">
      <c r="B13" s="3" t="s">
        <v>20</v>
      </c>
      <c r="C13" s="4">
        <v>3</v>
      </c>
      <c r="D13" s="4"/>
      <c r="E13" s="4"/>
      <c r="F13" s="4"/>
      <c r="G13" s="4">
        <v>3</v>
      </c>
      <c r="H13" s="4"/>
      <c r="I13" s="4">
        <v>6</v>
      </c>
      <c r="J13" s="2"/>
      <c r="K13" s="3" t="s">
        <v>20</v>
      </c>
      <c r="L13" s="9">
        <v>0.5</v>
      </c>
      <c r="M13" s="8">
        <v>0</v>
      </c>
      <c r="N13" s="8">
        <v>0</v>
      </c>
      <c r="O13" s="8">
        <v>0</v>
      </c>
      <c r="P13" s="9">
        <v>0.5</v>
      </c>
      <c r="Q13" s="8">
        <v>0</v>
      </c>
      <c r="R13" s="8">
        <v>1</v>
      </c>
      <c r="U13" s="2"/>
    </row>
    <row r="14" spans="2:27">
      <c r="B14" s="3" t="s">
        <v>21</v>
      </c>
      <c r="C14" s="4">
        <v>6</v>
      </c>
      <c r="D14" s="4">
        <v>2</v>
      </c>
      <c r="E14" s="4"/>
      <c r="F14" s="4"/>
      <c r="G14" s="4">
        <v>34</v>
      </c>
      <c r="H14" s="4"/>
      <c r="I14" s="4">
        <v>42</v>
      </c>
      <c r="J14" s="2"/>
      <c r="K14" s="3" t="s">
        <v>21</v>
      </c>
      <c r="L14" s="8">
        <v>0.14285714285714285</v>
      </c>
      <c r="M14" s="8">
        <v>4.7619047619047616E-2</v>
      </c>
      <c r="N14" s="8">
        <v>0</v>
      </c>
      <c r="O14" s="8">
        <v>0</v>
      </c>
      <c r="P14" s="9">
        <v>0.80952380952380953</v>
      </c>
      <c r="Q14" s="8">
        <v>0</v>
      </c>
      <c r="R14" s="8">
        <v>1</v>
      </c>
    </row>
    <row r="15" spans="2:27">
      <c r="B15" s="3" t="s">
        <v>22</v>
      </c>
      <c r="C15" s="4"/>
      <c r="D15" s="4"/>
      <c r="E15" s="4">
        <v>17</v>
      </c>
      <c r="F15" s="4">
        <v>5</v>
      </c>
      <c r="G15" s="4"/>
      <c r="H15" s="4"/>
      <c r="I15" s="4">
        <v>22</v>
      </c>
      <c r="J15" s="2"/>
      <c r="K15" s="3" t="s">
        <v>22</v>
      </c>
      <c r="L15" s="8">
        <v>0</v>
      </c>
      <c r="M15" s="8">
        <v>0</v>
      </c>
      <c r="N15" s="9">
        <f>17/22</f>
        <v>0.77272727272727271</v>
      </c>
      <c r="O15" s="8">
        <f>5/22</f>
        <v>0.22727272727272727</v>
      </c>
      <c r="P15" s="11">
        <v>0</v>
      </c>
      <c r="Q15" s="8">
        <v>0</v>
      </c>
      <c r="R15" s="8">
        <v>1</v>
      </c>
      <c r="U15" s="2"/>
    </row>
    <row r="16" spans="2:27">
      <c r="B16" s="3" t="s">
        <v>23</v>
      </c>
      <c r="C16" s="4"/>
      <c r="D16" s="4">
        <v>1</v>
      </c>
      <c r="E16" s="4"/>
      <c r="F16" s="4"/>
      <c r="G16" s="4">
        <v>21</v>
      </c>
      <c r="H16" s="4"/>
      <c r="I16" s="4">
        <v>22</v>
      </c>
      <c r="J16" s="2"/>
      <c r="K16" s="3" t="s">
        <v>23</v>
      </c>
      <c r="L16" s="8">
        <v>0</v>
      </c>
      <c r="M16" s="8">
        <v>4.5454545454545456E-2</v>
      </c>
      <c r="N16" s="8">
        <v>0</v>
      </c>
      <c r="O16" s="8">
        <v>0</v>
      </c>
      <c r="P16" s="9">
        <v>0.95454545454545459</v>
      </c>
      <c r="Q16" s="8">
        <v>0</v>
      </c>
      <c r="R16" s="8">
        <v>1</v>
      </c>
    </row>
    <row r="17" spans="2:21">
      <c r="B17" s="3" t="s">
        <v>24</v>
      </c>
      <c r="C17" s="4">
        <v>8</v>
      </c>
      <c r="D17" s="4">
        <v>54</v>
      </c>
      <c r="E17" s="4">
        <v>59</v>
      </c>
      <c r="F17" s="4"/>
      <c r="G17" s="4">
        <v>43</v>
      </c>
      <c r="H17" s="4"/>
      <c r="I17" s="4">
        <v>164</v>
      </c>
      <c r="J17" s="2"/>
      <c r="K17" s="3" t="s">
        <v>24</v>
      </c>
      <c r="L17" s="8">
        <v>4.878048780487805E-2</v>
      </c>
      <c r="M17" s="8">
        <v>0.32926829268292684</v>
      </c>
      <c r="N17" s="9">
        <v>0.3597560975609756</v>
      </c>
      <c r="O17" s="8">
        <v>0</v>
      </c>
      <c r="P17" s="11">
        <v>0.26219512195121952</v>
      </c>
      <c r="Q17" s="8">
        <v>0</v>
      </c>
      <c r="R17" s="8">
        <v>1</v>
      </c>
      <c r="U17" s="2"/>
    </row>
    <row r="18" spans="2:21">
      <c r="B18" s="3" t="s">
        <v>25</v>
      </c>
      <c r="C18" s="4">
        <v>16</v>
      </c>
      <c r="D18" s="4"/>
      <c r="E18" s="4"/>
      <c r="F18" s="4"/>
      <c r="G18" s="4"/>
      <c r="H18" s="4"/>
      <c r="I18" s="4">
        <v>16</v>
      </c>
      <c r="J18" s="2"/>
      <c r="K18" s="3" t="s">
        <v>25</v>
      </c>
      <c r="L18" s="9">
        <v>1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</v>
      </c>
    </row>
    <row r="19" spans="2:21">
      <c r="B19" s="5" t="s">
        <v>26</v>
      </c>
      <c r="C19" s="10">
        <v>3</v>
      </c>
      <c r="D19" s="10">
        <v>3</v>
      </c>
      <c r="E19" s="10">
        <v>5</v>
      </c>
      <c r="F19" s="10">
        <v>6</v>
      </c>
      <c r="G19" s="10">
        <v>18</v>
      </c>
      <c r="H19" s="10"/>
      <c r="I19" s="10">
        <v>35</v>
      </c>
      <c r="J19" s="2"/>
      <c r="K19" s="3" t="s">
        <v>26</v>
      </c>
      <c r="L19" s="8">
        <v>8.5714285714285715E-2</v>
      </c>
      <c r="M19" s="8">
        <v>8.5714285714285715E-2</v>
      </c>
      <c r="N19" s="8">
        <v>0.14285714285714285</v>
      </c>
      <c r="O19" s="8">
        <v>0.17142857142857143</v>
      </c>
      <c r="P19" s="9">
        <v>0.51428571428571423</v>
      </c>
      <c r="Q19" s="8">
        <v>0</v>
      </c>
      <c r="R19" s="8">
        <v>1</v>
      </c>
      <c r="U19" s="2"/>
    </row>
    <row r="20" spans="2:21">
      <c r="B20" s="5" t="s">
        <v>27</v>
      </c>
      <c r="C20" s="10"/>
      <c r="D20" s="10"/>
      <c r="E20" s="10">
        <v>31</v>
      </c>
      <c r="F20" s="10">
        <v>9</v>
      </c>
      <c r="G20" s="10">
        <v>7</v>
      </c>
      <c r="H20" s="10"/>
      <c r="I20" s="10">
        <v>47</v>
      </c>
      <c r="J20" s="2"/>
      <c r="K20" s="3" t="s">
        <v>27</v>
      </c>
      <c r="L20" s="8">
        <v>0</v>
      </c>
      <c r="M20" s="8">
        <v>0</v>
      </c>
      <c r="N20" s="9">
        <v>0.65957446808510634</v>
      </c>
      <c r="O20" s="8">
        <v>0.19148936170212766</v>
      </c>
      <c r="P20" s="8">
        <v>0.14893617021276595</v>
      </c>
      <c r="Q20" s="8">
        <v>0</v>
      </c>
      <c r="R20" s="8">
        <v>0.99999999999999989</v>
      </c>
    </row>
    <row r="21" spans="2:21">
      <c r="B21" s="5" t="s">
        <v>28</v>
      </c>
      <c r="C21" s="10"/>
      <c r="D21" s="5"/>
      <c r="E21" s="10">
        <v>50</v>
      </c>
      <c r="F21" s="10">
        <v>42</v>
      </c>
      <c r="G21" s="10">
        <v>2</v>
      </c>
      <c r="H21" s="10"/>
      <c r="I21" s="10">
        <v>94</v>
      </c>
      <c r="J21" s="2"/>
      <c r="K21" s="5" t="s">
        <v>28</v>
      </c>
      <c r="L21" s="8">
        <v>0</v>
      </c>
      <c r="M21" s="8">
        <v>0</v>
      </c>
      <c r="N21" s="9">
        <v>0.53191489361702127</v>
      </c>
      <c r="O21" s="9">
        <v>0.44680851063829785</v>
      </c>
      <c r="P21" s="8">
        <v>2.1276595744680851E-2</v>
      </c>
      <c r="Q21" s="8">
        <v>0</v>
      </c>
      <c r="R21" s="8">
        <v>1</v>
      </c>
    </row>
  </sheetData>
  <mergeCells count="7">
    <mergeCell ref="U4:AA4"/>
    <mergeCell ref="K2:R2"/>
    <mergeCell ref="K3:K4"/>
    <mergeCell ref="L3:R3"/>
    <mergeCell ref="C3:I3"/>
    <mergeCell ref="B2:I2"/>
    <mergeCell ref="B3:B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A15"/>
  <sheetViews>
    <sheetView showGridLines="0" topLeftCell="M1" zoomScale="70" zoomScaleNormal="70" workbookViewId="0">
      <selection activeCell="AD4" sqref="AD4"/>
    </sheetView>
  </sheetViews>
  <sheetFormatPr baseColWidth="10" defaultRowHeight="15"/>
  <cols>
    <col min="1" max="1" width="2.85546875" style="2" customWidth="1"/>
    <col min="2" max="16384" width="11.42578125" style="2"/>
  </cols>
  <sheetData>
    <row r="1" spans="2:27" ht="13.5" customHeight="1"/>
    <row r="2" spans="2:27">
      <c r="B2" s="38" t="s">
        <v>33</v>
      </c>
      <c r="C2" s="38"/>
      <c r="D2" s="38"/>
      <c r="E2" s="38"/>
      <c r="F2" s="38"/>
      <c r="G2" s="38"/>
      <c r="H2" s="38"/>
      <c r="I2" s="38"/>
      <c r="K2" s="38" t="s">
        <v>33</v>
      </c>
      <c r="L2" s="38"/>
      <c r="M2" s="38"/>
      <c r="N2" s="38"/>
      <c r="O2" s="38"/>
      <c r="P2" s="38"/>
      <c r="Q2" s="38"/>
      <c r="R2" s="38"/>
    </row>
    <row r="3" spans="2:27">
      <c r="B3" s="39" t="s">
        <v>4</v>
      </c>
      <c r="C3" s="41" t="s">
        <v>29</v>
      </c>
      <c r="D3" s="41"/>
      <c r="E3" s="41"/>
      <c r="F3" s="41"/>
      <c r="G3" s="41"/>
      <c r="H3" s="41"/>
      <c r="I3" s="41"/>
      <c r="K3" s="39" t="s">
        <v>4</v>
      </c>
      <c r="L3" s="41" t="s">
        <v>30</v>
      </c>
      <c r="M3" s="41"/>
      <c r="N3" s="41"/>
      <c r="O3" s="41"/>
      <c r="P3" s="41"/>
      <c r="Q3" s="41"/>
      <c r="R3" s="41"/>
    </row>
    <row r="4" spans="2:27" ht="68.25" customHeight="1">
      <c r="B4" s="40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7" t="s">
        <v>10</v>
      </c>
      <c r="I4" s="7" t="s">
        <v>11</v>
      </c>
      <c r="K4" s="40"/>
      <c r="L4" s="6" t="s">
        <v>5</v>
      </c>
      <c r="M4" s="6" t="s">
        <v>6</v>
      </c>
      <c r="N4" s="6" t="s">
        <v>7</v>
      </c>
      <c r="O4" s="6" t="s">
        <v>8</v>
      </c>
      <c r="P4" s="6" t="s">
        <v>9</v>
      </c>
      <c r="Q4" s="7" t="s">
        <v>10</v>
      </c>
      <c r="R4" s="7" t="s">
        <v>11</v>
      </c>
    </row>
    <row r="5" spans="2:27">
      <c r="B5" s="3" t="s">
        <v>12</v>
      </c>
      <c r="C5" s="4"/>
      <c r="D5" s="4"/>
      <c r="E5" s="4"/>
      <c r="F5" s="4">
        <v>4</v>
      </c>
      <c r="G5" s="4">
        <v>24</v>
      </c>
      <c r="H5" s="4">
        <v>27</v>
      </c>
      <c r="I5" s="4">
        <f>SUM(C5:H5)</f>
        <v>55</v>
      </c>
      <c r="K5" s="3" t="s">
        <v>12</v>
      </c>
      <c r="L5" s="11">
        <f>C5/$I$5</f>
        <v>0</v>
      </c>
      <c r="M5" s="11">
        <f t="shared" ref="M5:Q5" si="0">D5/$I$5</f>
        <v>0</v>
      </c>
      <c r="N5" s="11">
        <f t="shared" si="0"/>
        <v>0</v>
      </c>
      <c r="O5" s="11">
        <f t="shared" si="0"/>
        <v>7.2727272727272724E-2</v>
      </c>
      <c r="P5" s="11">
        <f t="shared" si="0"/>
        <v>0.43636363636363634</v>
      </c>
      <c r="Q5" s="9">
        <f t="shared" si="0"/>
        <v>0.49090909090909091</v>
      </c>
      <c r="R5" s="8">
        <f>SUM(L5:Q5)</f>
        <v>1</v>
      </c>
      <c r="U5" s="37" t="s">
        <v>32</v>
      </c>
      <c r="V5" s="37"/>
      <c r="W5" s="37"/>
      <c r="X5" s="37"/>
      <c r="Y5" s="37"/>
      <c r="Z5" s="37"/>
      <c r="AA5" s="37"/>
    </row>
    <row r="6" spans="2:27">
      <c r="B6" s="3" t="s">
        <v>13</v>
      </c>
      <c r="C6" s="4"/>
      <c r="D6" s="4">
        <v>12</v>
      </c>
      <c r="E6" s="4"/>
      <c r="F6" s="4"/>
      <c r="G6" s="4"/>
      <c r="H6" s="4"/>
      <c r="I6" s="4">
        <f t="shared" ref="I6:I8" si="1">SUM(C6:H6)</f>
        <v>12</v>
      </c>
      <c r="K6" s="3" t="s">
        <v>13</v>
      </c>
      <c r="L6" s="11">
        <f>C6/$I$6</f>
        <v>0</v>
      </c>
      <c r="M6" s="9">
        <f t="shared" ref="M6:Q6" si="2">D6/$I$6</f>
        <v>1</v>
      </c>
      <c r="N6" s="11">
        <f t="shared" si="2"/>
        <v>0</v>
      </c>
      <c r="O6" s="11">
        <f t="shared" si="2"/>
        <v>0</v>
      </c>
      <c r="P6" s="11">
        <f t="shared" si="2"/>
        <v>0</v>
      </c>
      <c r="Q6" s="11">
        <f t="shared" si="2"/>
        <v>0</v>
      </c>
      <c r="R6" s="8">
        <f t="shared" ref="R6:R15" si="3">SUM(L6:Q6)</f>
        <v>1</v>
      </c>
    </row>
    <row r="7" spans="2:27">
      <c r="B7" s="3" t="s">
        <v>14</v>
      </c>
      <c r="C7" s="4">
        <v>2</v>
      </c>
      <c r="D7" s="4"/>
      <c r="E7" s="4"/>
      <c r="F7" s="4"/>
      <c r="G7" s="4"/>
      <c r="H7" s="4">
        <v>6</v>
      </c>
      <c r="I7" s="4">
        <f t="shared" si="1"/>
        <v>8</v>
      </c>
      <c r="K7" s="3" t="s">
        <v>14</v>
      </c>
      <c r="L7" s="11">
        <f>C7/$I$7</f>
        <v>0.25</v>
      </c>
      <c r="M7" s="11">
        <f t="shared" ref="M7:Q7" si="4">D7/$I$7</f>
        <v>0</v>
      </c>
      <c r="N7" s="11">
        <f t="shared" si="4"/>
        <v>0</v>
      </c>
      <c r="O7" s="11">
        <f t="shared" si="4"/>
        <v>0</v>
      </c>
      <c r="P7" s="11">
        <f t="shared" si="4"/>
        <v>0</v>
      </c>
      <c r="Q7" s="9">
        <f t="shared" si="4"/>
        <v>0.75</v>
      </c>
      <c r="R7" s="8">
        <f t="shared" si="3"/>
        <v>1</v>
      </c>
    </row>
    <row r="8" spans="2:27">
      <c r="B8" s="5" t="s">
        <v>15</v>
      </c>
      <c r="C8" s="10">
        <v>3</v>
      </c>
      <c r="D8" s="10"/>
      <c r="E8" s="10"/>
      <c r="F8" s="10">
        <v>1</v>
      </c>
      <c r="G8" s="10"/>
      <c r="H8" s="10"/>
      <c r="I8" s="4">
        <f t="shared" si="1"/>
        <v>4</v>
      </c>
      <c r="K8" s="5" t="s">
        <v>15</v>
      </c>
      <c r="L8" s="9">
        <f>C8/$I$8</f>
        <v>0.75</v>
      </c>
      <c r="M8" s="11">
        <f t="shared" ref="M8:Q8" si="5">D8/$I$8</f>
        <v>0</v>
      </c>
      <c r="N8" s="11">
        <f t="shared" si="5"/>
        <v>0</v>
      </c>
      <c r="O8" s="11">
        <f t="shared" si="5"/>
        <v>0.25</v>
      </c>
      <c r="P8" s="11">
        <f t="shared" si="5"/>
        <v>0</v>
      </c>
      <c r="Q8" s="11">
        <f t="shared" si="5"/>
        <v>0</v>
      </c>
      <c r="R8" s="8">
        <f t="shared" si="3"/>
        <v>1</v>
      </c>
    </row>
    <row r="9" spans="2:27">
      <c r="B9" s="3" t="s">
        <v>18</v>
      </c>
      <c r="C9" s="4"/>
      <c r="D9" s="4">
        <v>13</v>
      </c>
      <c r="E9" s="4">
        <v>226</v>
      </c>
      <c r="F9" s="4">
        <v>22</v>
      </c>
      <c r="G9" s="4">
        <v>14</v>
      </c>
      <c r="H9" s="4"/>
      <c r="I9" s="4">
        <f>SUM(C9:H9)</f>
        <v>275</v>
      </c>
      <c r="K9" s="3" t="s">
        <v>18</v>
      </c>
      <c r="L9" s="11">
        <f>C9/$I$9</f>
        <v>0</v>
      </c>
      <c r="M9" s="11">
        <f t="shared" ref="M9:Q9" si="6">D9/$I$9</f>
        <v>4.7272727272727272E-2</v>
      </c>
      <c r="N9" s="9">
        <f t="shared" si="6"/>
        <v>0.82181818181818178</v>
      </c>
      <c r="O9" s="11">
        <f t="shared" si="6"/>
        <v>0.08</v>
      </c>
      <c r="P9" s="11">
        <f t="shared" si="6"/>
        <v>5.0909090909090911E-2</v>
      </c>
      <c r="Q9" s="11">
        <f t="shared" si="6"/>
        <v>0</v>
      </c>
      <c r="R9" s="8">
        <f t="shared" si="3"/>
        <v>0.99999999999999989</v>
      </c>
    </row>
    <row r="10" spans="2:27">
      <c r="B10" s="3" t="s">
        <v>34</v>
      </c>
      <c r="C10" s="4">
        <v>6</v>
      </c>
      <c r="D10" s="4"/>
      <c r="E10" s="4"/>
      <c r="F10" s="4"/>
      <c r="G10" s="4"/>
      <c r="H10" s="4"/>
      <c r="I10" s="4">
        <f t="shared" ref="I10:I15" si="7">SUM(C10:H10)</f>
        <v>6</v>
      </c>
      <c r="K10" s="3" t="s">
        <v>34</v>
      </c>
      <c r="L10" s="9">
        <f>C10/$I$10</f>
        <v>1</v>
      </c>
      <c r="M10" s="11">
        <f t="shared" ref="M10:Q10" si="8">D10/$I$10</f>
        <v>0</v>
      </c>
      <c r="N10" s="11">
        <f t="shared" si="8"/>
        <v>0</v>
      </c>
      <c r="O10" s="11">
        <f t="shared" si="8"/>
        <v>0</v>
      </c>
      <c r="P10" s="11">
        <f t="shared" si="8"/>
        <v>0</v>
      </c>
      <c r="Q10" s="11">
        <f t="shared" si="8"/>
        <v>0</v>
      </c>
      <c r="R10" s="8">
        <f t="shared" si="3"/>
        <v>1</v>
      </c>
    </row>
    <row r="11" spans="2:27">
      <c r="B11" s="3" t="s">
        <v>20</v>
      </c>
      <c r="C11" s="4">
        <v>24</v>
      </c>
      <c r="D11" s="4"/>
      <c r="E11" s="4"/>
      <c r="F11" s="4"/>
      <c r="G11" s="4">
        <v>1</v>
      </c>
      <c r="H11" s="4"/>
      <c r="I11" s="4">
        <f t="shared" si="7"/>
        <v>25</v>
      </c>
      <c r="K11" s="3" t="s">
        <v>20</v>
      </c>
      <c r="L11" s="9">
        <f>C11/$I$11</f>
        <v>0.96</v>
      </c>
      <c r="M11" s="11">
        <f t="shared" ref="M11:P11" si="9">D11/$I$11</f>
        <v>0</v>
      </c>
      <c r="N11" s="11">
        <f t="shared" si="9"/>
        <v>0</v>
      </c>
      <c r="O11" s="11">
        <f t="shared" si="9"/>
        <v>0</v>
      </c>
      <c r="P11" s="11">
        <f t="shared" si="9"/>
        <v>0.04</v>
      </c>
      <c r="Q11" s="11">
        <f>H11/$I$11</f>
        <v>0</v>
      </c>
      <c r="R11" s="8">
        <f t="shared" si="3"/>
        <v>1</v>
      </c>
    </row>
    <row r="12" spans="2:27">
      <c r="B12" s="3" t="s">
        <v>22</v>
      </c>
      <c r="C12" s="4"/>
      <c r="D12" s="4"/>
      <c r="E12" s="4"/>
      <c r="F12" s="4">
        <v>1</v>
      </c>
      <c r="G12" s="4"/>
      <c r="H12" s="4"/>
      <c r="I12" s="4">
        <f t="shared" si="7"/>
        <v>1</v>
      </c>
      <c r="K12" s="3" t="s">
        <v>22</v>
      </c>
      <c r="L12" s="11">
        <f>C12/$I$12</f>
        <v>0</v>
      </c>
      <c r="M12" s="11">
        <f t="shared" ref="M12:Q12" si="10">D12/$I$12</f>
        <v>0</v>
      </c>
      <c r="N12" s="11">
        <f t="shared" si="10"/>
        <v>0</v>
      </c>
      <c r="O12" s="9">
        <f t="shared" si="10"/>
        <v>1</v>
      </c>
      <c r="P12" s="11">
        <f t="shared" si="10"/>
        <v>0</v>
      </c>
      <c r="Q12" s="11">
        <f t="shared" si="10"/>
        <v>0</v>
      </c>
      <c r="R12" s="8">
        <f t="shared" si="3"/>
        <v>1</v>
      </c>
    </row>
    <row r="13" spans="2:27">
      <c r="B13" s="3" t="s">
        <v>25</v>
      </c>
      <c r="C13" s="4">
        <v>19</v>
      </c>
      <c r="D13" s="4"/>
      <c r="E13" s="4"/>
      <c r="F13" s="4"/>
      <c r="G13" s="4"/>
      <c r="H13" s="4"/>
      <c r="I13" s="4">
        <f t="shared" si="7"/>
        <v>19</v>
      </c>
      <c r="K13" s="3" t="s">
        <v>25</v>
      </c>
      <c r="L13" s="9">
        <f>C13/$I$13</f>
        <v>1</v>
      </c>
      <c r="M13" s="11">
        <f t="shared" ref="M13:P13" si="11">D13/$I$13</f>
        <v>0</v>
      </c>
      <c r="N13" s="11">
        <f t="shared" si="11"/>
        <v>0</v>
      </c>
      <c r="O13" s="11">
        <f t="shared" si="11"/>
        <v>0</v>
      </c>
      <c r="P13" s="11">
        <f t="shared" si="11"/>
        <v>0</v>
      </c>
      <c r="Q13" s="11">
        <f>H13/$I$13</f>
        <v>0</v>
      </c>
      <c r="R13" s="8">
        <f t="shared" si="3"/>
        <v>1</v>
      </c>
    </row>
    <row r="14" spans="2:27">
      <c r="B14" s="5" t="s">
        <v>26</v>
      </c>
      <c r="C14" s="10">
        <v>2</v>
      </c>
      <c r="D14" s="10">
        <v>3</v>
      </c>
      <c r="E14" s="10"/>
      <c r="F14" s="10">
        <v>2</v>
      </c>
      <c r="G14" s="10">
        <v>16</v>
      </c>
      <c r="H14" s="10"/>
      <c r="I14" s="4">
        <f t="shared" si="7"/>
        <v>23</v>
      </c>
      <c r="K14" s="5" t="s">
        <v>26</v>
      </c>
      <c r="L14" s="11">
        <f>C14/$I$14</f>
        <v>8.6956521739130432E-2</v>
      </c>
      <c r="M14" s="11">
        <f t="shared" ref="M14:Q14" si="12">D14/$I$14</f>
        <v>0.13043478260869565</v>
      </c>
      <c r="N14" s="11">
        <f t="shared" si="12"/>
        <v>0</v>
      </c>
      <c r="O14" s="11">
        <f t="shared" si="12"/>
        <v>8.6956521739130432E-2</v>
      </c>
      <c r="P14" s="9">
        <f t="shared" si="12"/>
        <v>0.69565217391304346</v>
      </c>
      <c r="Q14" s="11">
        <f t="shared" si="12"/>
        <v>0</v>
      </c>
      <c r="R14" s="8">
        <f t="shared" si="3"/>
        <v>1</v>
      </c>
    </row>
    <row r="15" spans="2:27">
      <c r="B15" s="5" t="s">
        <v>27</v>
      </c>
      <c r="C15" s="10">
        <v>4</v>
      </c>
      <c r="D15" s="10"/>
      <c r="E15" s="10">
        <v>6</v>
      </c>
      <c r="F15" s="10"/>
      <c r="G15" s="10"/>
      <c r="H15" s="10"/>
      <c r="I15" s="4">
        <f t="shared" si="7"/>
        <v>10</v>
      </c>
      <c r="K15" s="5" t="s">
        <v>27</v>
      </c>
      <c r="L15" s="11">
        <f>C15/$I$15</f>
        <v>0.4</v>
      </c>
      <c r="M15" s="11">
        <f t="shared" ref="M15:Q15" si="13">D15/$I$15</f>
        <v>0</v>
      </c>
      <c r="N15" s="9">
        <f t="shared" si="13"/>
        <v>0.6</v>
      </c>
      <c r="O15" s="11">
        <f t="shared" si="13"/>
        <v>0</v>
      </c>
      <c r="P15" s="11">
        <f t="shared" si="13"/>
        <v>0</v>
      </c>
      <c r="Q15" s="11">
        <f t="shared" si="13"/>
        <v>0</v>
      </c>
      <c r="R15" s="8">
        <f t="shared" si="3"/>
        <v>1</v>
      </c>
    </row>
  </sheetData>
  <mergeCells count="7">
    <mergeCell ref="U5:AA5"/>
    <mergeCell ref="B2:I2"/>
    <mergeCell ref="K2:R2"/>
    <mergeCell ref="B3:B4"/>
    <mergeCell ref="C3:I3"/>
    <mergeCell ref="K3:K4"/>
    <mergeCell ref="L3:R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5"/>
  <sheetViews>
    <sheetView showGridLines="0" tabSelected="1" topLeftCell="M1" zoomScale="70" zoomScaleNormal="70" workbookViewId="0">
      <selection activeCell="AB9" sqref="AB9"/>
    </sheetView>
  </sheetViews>
  <sheetFormatPr baseColWidth="10" defaultRowHeight="15"/>
  <sheetData>
    <row r="1" spans="1:26">
      <c r="A1" s="38" t="s">
        <v>35</v>
      </c>
      <c r="B1" s="38"/>
      <c r="C1" s="38"/>
      <c r="D1" s="38"/>
      <c r="E1" s="38"/>
      <c r="F1" s="38"/>
      <c r="G1" s="38"/>
      <c r="H1" s="38"/>
      <c r="J1" s="38" t="s">
        <v>35</v>
      </c>
      <c r="K1" s="38"/>
      <c r="L1" s="38"/>
      <c r="M1" s="38"/>
      <c r="N1" s="38"/>
      <c r="O1" s="38"/>
      <c r="P1" s="38"/>
      <c r="Q1" s="38"/>
      <c r="S1" s="2"/>
      <c r="T1" s="2"/>
      <c r="U1" s="2"/>
      <c r="V1" s="2"/>
      <c r="W1" s="2"/>
      <c r="X1" s="2"/>
      <c r="Y1" s="2"/>
      <c r="Z1" s="2"/>
    </row>
    <row r="2" spans="1:26">
      <c r="A2" s="39" t="s">
        <v>4</v>
      </c>
      <c r="B2" s="41" t="s">
        <v>29</v>
      </c>
      <c r="C2" s="41"/>
      <c r="D2" s="41"/>
      <c r="E2" s="41"/>
      <c r="F2" s="41"/>
      <c r="G2" s="41"/>
      <c r="H2" s="41"/>
      <c r="J2" s="39" t="s">
        <v>4</v>
      </c>
      <c r="K2" s="41" t="s">
        <v>30</v>
      </c>
      <c r="L2" s="41"/>
      <c r="M2" s="41"/>
      <c r="N2" s="41"/>
      <c r="O2" s="41"/>
      <c r="P2" s="41"/>
      <c r="Q2" s="41"/>
      <c r="S2" s="12"/>
      <c r="T2" s="12"/>
      <c r="U2" s="12"/>
      <c r="V2" s="12" t="s">
        <v>36</v>
      </c>
      <c r="W2" s="12"/>
      <c r="X2" s="12"/>
      <c r="Y2" s="12"/>
      <c r="Z2" s="2"/>
    </row>
    <row r="3" spans="1:26" ht="90">
      <c r="A3" s="40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7" t="s">
        <v>11</v>
      </c>
      <c r="J3" s="40"/>
      <c r="K3" s="6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7" t="s">
        <v>10</v>
      </c>
      <c r="Q3" s="7" t="s">
        <v>11</v>
      </c>
      <c r="S3" s="2"/>
      <c r="T3" s="2"/>
      <c r="U3" s="2"/>
      <c r="W3" s="2"/>
      <c r="X3" s="2"/>
      <c r="Y3" s="2"/>
      <c r="Z3" s="2"/>
    </row>
    <row r="4" spans="1:26">
      <c r="A4" s="3" t="s">
        <v>12</v>
      </c>
      <c r="B4" s="4">
        <f>'H_Data Collection_MARK'!C5+'A_Data Collection_MARK'!C5</f>
        <v>0</v>
      </c>
      <c r="C4" s="4">
        <f>'H_Data Collection_MARK'!D5+'A_Data Collection_MARK'!D5</f>
        <v>0</v>
      </c>
      <c r="D4" s="4">
        <f>'H_Data Collection_MARK'!E5+'A_Data Collection_MARK'!E5</f>
        <v>3</v>
      </c>
      <c r="E4" s="4">
        <f>'H_Data Collection_MARK'!F5+'A_Data Collection_MARK'!F5</f>
        <v>8</v>
      </c>
      <c r="F4" s="4">
        <f>'H_Data Collection_MARK'!G5+'A_Data Collection_MARK'!G5</f>
        <v>61</v>
      </c>
      <c r="G4" s="4">
        <f>'H_Data Collection_MARK'!H5+'A_Data Collection_MARK'!H5</f>
        <v>31</v>
      </c>
      <c r="H4" s="4">
        <f>SUM(B4:G4)</f>
        <v>103</v>
      </c>
      <c r="J4" s="5" t="s">
        <v>12</v>
      </c>
      <c r="K4" s="13">
        <f t="shared" ref="K4:P4" si="0">B4/$H$4</f>
        <v>0</v>
      </c>
      <c r="L4" s="13">
        <f t="shared" si="0"/>
        <v>0</v>
      </c>
      <c r="M4" s="13">
        <f t="shared" si="0"/>
        <v>2.9126213592233011E-2</v>
      </c>
      <c r="N4" s="13">
        <f t="shared" si="0"/>
        <v>7.7669902912621352E-2</v>
      </c>
      <c r="O4" s="14">
        <f t="shared" si="0"/>
        <v>0.59223300970873782</v>
      </c>
      <c r="P4" s="13">
        <f t="shared" si="0"/>
        <v>0.30097087378640774</v>
      </c>
      <c r="Q4" s="11">
        <f>SUM(K4:P4)</f>
        <v>0.99999999999999989</v>
      </c>
      <c r="S4" s="2"/>
      <c r="T4" s="2"/>
      <c r="U4" s="2"/>
      <c r="V4" s="2"/>
      <c r="W4" s="2"/>
      <c r="X4" s="2"/>
      <c r="Y4" s="2"/>
      <c r="Z4" s="2"/>
    </row>
    <row r="5" spans="1:26">
      <c r="A5" s="3" t="s">
        <v>13</v>
      </c>
      <c r="B5" s="4">
        <f>'A_Data Collection_MARK'!C6+'H_Data Collection_MARK'!C6</f>
        <v>9</v>
      </c>
      <c r="C5" s="4">
        <f>'A_Data Collection_MARK'!D6+'H_Data Collection_MARK'!D6</f>
        <v>12</v>
      </c>
      <c r="D5" s="4">
        <f>'A_Data Collection_MARK'!E6+'H_Data Collection_MARK'!E6</f>
        <v>0</v>
      </c>
      <c r="E5" s="4">
        <f>'A_Data Collection_MARK'!F6+'H_Data Collection_MARK'!F6</f>
        <v>0</v>
      </c>
      <c r="F5" s="4">
        <f>'A_Data Collection_MARK'!G6+'H_Data Collection_MARK'!G6</f>
        <v>0</v>
      </c>
      <c r="G5" s="4">
        <f>'A_Data Collection_MARK'!H6+'H_Data Collection_MARK'!H6</f>
        <v>0</v>
      </c>
      <c r="H5" s="4">
        <f t="shared" ref="H5:H21" si="1">SUM(B5:G5)</f>
        <v>21</v>
      </c>
      <c r="J5" s="5" t="s">
        <v>13</v>
      </c>
      <c r="K5" s="13">
        <f t="shared" ref="K5:P5" si="2">B5/$H$5</f>
        <v>0.42857142857142855</v>
      </c>
      <c r="L5" s="14">
        <f t="shared" si="2"/>
        <v>0.5714285714285714</v>
      </c>
      <c r="M5" s="13">
        <f t="shared" si="2"/>
        <v>0</v>
      </c>
      <c r="N5" s="13">
        <f t="shared" si="2"/>
        <v>0</v>
      </c>
      <c r="O5" s="13">
        <f t="shared" si="2"/>
        <v>0</v>
      </c>
      <c r="P5" s="13">
        <f t="shared" si="2"/>
        <v>0</v>
      </c>
      <c r="Q5" s="11">
        <f t="shared" ref="Q5:Q21" si="3">SUM(K5:P5)</f>
        <v>1</v>
      </c>
      <c r="S5" s="2"/>
      <c r="T5" s="2"/>
      <c r="U5" s="2"/>
      <c r="V5" s="2"/>
      <c r="W5" s="2"/>
      <c r="X5" s="2"/>
      <c r="Y5" s="2"/>
      <c r="Z5" s="2"/>
    </row>
    <row r="6" spans="1:26">
      <c r="A6" s="3" t="s">
        <v>14</v>
      </c>
      <c r="B6" s="4">
        <f>'H_Data Collection_MARK'!C7+'A_Data Collection_MARK'!C7</f>
        <v>15</v>
      </c>
      <c r="C6" s="4">
        <f>'H_Data Collection_MARK'!D7+'A_Data Collection_MARK'!D7</f>
        <v>0</v>
      </c>
      <c r="D6" s="4">
        <f>'H_Data Collection_MARK'!E7+'A_Data Collection_MARK'!E7</f>
        <v>0</v>
      </c>
      <c r="E6" s="4">
        <f>'H_Data Collection_MARK'!F7+'A_Data Collection_MARK'!F7</f>
        <v>0</v>
      </c>
      <c r="F6" s="4">
        <f>'H_Data Collection_MARK'!G7+'A_Data Collection_MARK'!G7</f>
        <v>0</v>
      </c>
      <c r="G6" s="4">
        <f>'H_Data Collection_MARK'!H7+'A_Data Collection_MARK'!H7</f>
        <v>6</v>
      </c>
      <c r="H6" s="4">
        <f t="shared" si="1"/>
        <v>21</v>
      </c>
      <c r="J6" s="5" t="s">
        <v>14</v>
      </c>
      <c r="K6" s="14">
        <f t="shared" ref="K6:P6" si="4">B6/$H$6</f>
        <v>0.7142857142857143</v>
      </c>
      <c r="L6" s="13">
        <f t="shared" si="4"/>
        <v>0</v>
      </c>
      <c r="M6" s="13">
        <f t="shared" si="4"/>
        <v>0</v>
      </c>
      <c r="N6" s="13">
        <f t="shared" si="4"/>
        <v>0</v>
      </c>
      <c r="O6" s="13">
        <f t="shared" si="4"/>
        <v>0</v>
      </c>
      <c r="P6" s="13">
        <f t="shared" si="4"/>
        <v>0.2857142857142857</v>
      </c>
      <c r="Q6" s="11">
        <f t="shared" si="3"/>
        <v>1</v>
      </c>
      <c r="S6" s="2"/>
      <c r="T6" s="2"/>
      <c r="U6" s="2"/>
      <c r="V6" s="2"/>
      <c r="W6" s="2"/>
      <c r="X6" s="2"/>
      <c r="Y6" s="2"/>
      <c r="Z6" s="2"/>
    </row>
    <row r="7" spans="1:26">
      <c r="A7" s="5" t="s">
        <v>15</v>
      </c>
      <c r="B7" s="10">
        <f>'H_Data Collection_MARK'!C8+'A_Data Collection_MARK'!C8</f>
        <v>34</v>
      </c>
      <c r="C7" s="10">
        <f>'H_Data Collection_MARK'!D8+'A_Data Collection_MARK'!D8</f>
        <v>0</v>
      </c>
      <c r="D7" s="10">
        <f>'H_Data Collection_MARK'!E8+'A_Data Collection_MARK'!E8</f>
        <v>0</v>
      </c>
      <c r="E7" s="10">
        <f>'H_Data Collection_MARK'!F8+'A_Data Collection_MARK'!F8</f>
        <v>29</v>
      </c>
      <c r="F7" s="10">
        <f>'H_Data Collection_MARK'!G8+'A_Data Collection_MARK'!G8</f>
        <v>0</v>
      </c>
      <c r="G7" s="10">
        <f>'H_Data Collection_MARK'!H8+'A_Data Collection_MARK'!H8</f>
        <v>1</v>
      </c>
      <c r="H7" s="4">
        <f t="shared" si="1"/>
        <v>64</v>
      </c>
      <c r="J7" s="5" t="s">
        <v>15</v>
      </c>
      <c r="K7" s="14">
        <f t="shared" ref="K7:P7" si="5">B7/$H$7</f>
        <v>0.53125</v>
      </c>
      <c r="L7" s="13">
        <f t="shared" si="5"/>
        <v>0</v>
      </c>
      <c r="M7" s="13">
        <f t="shared" si="5"/>
        <v>0</v>
      </c>
      <c r="N7" s="13">
        <f t="shared" si="5"/>
        <v>0.453125</v>
      </c>
      <c r="O7" s="13">
        <f t="shared" si="5"/>
        <v>0</v>
      </c>
      <c r="P7" s="13">
        <f t="shared" si="5"/>
        <v>1.5625E-2</v>
      </c>
      <c r="Q7" s="11">
        <f t="shared" si="3"/>
        <v>1</v>
      </c>
      <c r="S7" s="2"/>
      <c r="T7" s="2"/>
      <c r="U7" s="2"/>
      <c r="V7" s="2"/>
      <c r="W7" s="2"/>
      <c r="X7" s="2"/>
      <c r="Y7" s="2"/>
      <c r="Z7" s="2"/>
    </row>
    <row r="8" spans="1:26">
      <c r="A8" s="3" t="s">
        <v>16</v>
      </c>
      <c r="B8" s="4">
        <f>'H_Data Collection_MARK'!C9</f>
        <v>103</v>
      </c>
      <c r="C8" s="4">
        <f>'H_Data Collection_MARK'!D9</f>
        <v>0</v>
      </c>
      <c r="D8" s="4">
        <f>'H_Data Collection_MARK'!E9</f>
        <v>0</v>
      </c>
      <c r="E8" s="4">
        <f>'H_Data Collection_MARK'!F9</f>
        <v>0</v>
      </c>
      <c r="F8" s="4">
        <f>'H_Data Collection_MARK'!G9</f>
        <v>0</v>
      </c>
      <c r="G8" s="4">
        <f>'H_Data Collection_MARK'!H9</f>
        <v>0</v>
      </c>
      <c r="H8" s="4">
        <f t="shared" si="1"/>
        <v>103</v>
      </c>
      <c r="J8" s="5" t="s">
        <v>16</v>
      </c>
      <c r="K8" s="14">
        <f t="shared" ref="K8:P8" si="6">B8/$H$8</f>
        <v>1</v>
      </c>
      <c r="L8" s="13">
        <f t="shared" si="6"/>
        <v>0</v>
      </c>
      <c r="M8" s="13">
        <f t="shared" si="6"/>
        <v>0</v>
      </c>
      <c r="N8" s="13">
        <f t="shared" si="6"/>
        <v>0</v>
      </c>
      <c r="O8" s="13">
        <f t="shared" si="6"/>
        <v>0</v>
      </c>
      <c r="P8" s="13">
        <f t="shared" si="6"/>
        <v>0</v>
      </c>
      <c r="Q8" s="11">
        <f t="shared" si="3"/>
        <v>1</v>
      </c>
      <c r="S8" s="2"/>
      <c r="T8" s="2"/>
      <c r="U8" s="2"/>
      <c r="V8" s="2"/>
      <c r="W8" s="2"/>
      <c r="X8" s="2"/>
      <c r="Y8" s="2"/>
      <c r="Z8" s="2"/>
    </row>
    <row r="9" spans="1:26">
      <c r="A9" s="3" t="s">
        <v>17</v>
      </c>
      <c r="B9" s="4">
        <f>'H_Data Collection_MARK'!C10</f>
        <v>52</v>
      </c>
      <c r="C9" s="4">
        <f>'H_Data Collection_MARK'!D10</f>
        <v>0</v>
      </c>
      <c r="D9" s="4">
        <f>'H_Data Collection_MARK'!E10</f>
        <v>0</v>
      </c>
      <c r="E9" s="4">
        <f>'H_Data Collection_MARK'!F10</f>
        <v>0</v>
      </c>
      <c r="F9" s="4">
        <f>'H_Data Collection_MARK'!G10</f>
        <v>1</v>
      </c>
      <c r="G9" s="4">
        <f>'H_Data Collection_MARK'!H10</f>
        <v>0</v>
      </c>
      <c r="H9" s="4">
        <f t="shared" si="1"/>
        <v>53</v>
      </c>
      <c r="J9" s="5" t="s">
        <v>17</v>
      </c>
      <c r="K9" s="13">
        <f t="shared" ref="K9:P9" si="7">B9/$H$9</f>
        <v>0.98113207547169812</v>
      </c>
      <c r="L9" s="14">
        <f t="shared" si="7"/>
        <v>0</v>
      </c>
      <c r="M9" s="13">
        <f t="shared" si="7"/>
        <v>0</v>
      </c>
      <c r="N9" s="13">
        <f t="shared" si="7"/>
        <v>0</v>
      </c>
      <c r="O9" s="13">
        <f t="shared" si="7"/>
        <v>1.8867924528301886E-2</v>
      </c>
      <c r="P9" s="13">
        <f t="shared" si="7"/>
        <v>0</v>
      </c>
      <c r="Q9" s="11">
        <f t="shared" si="3"/>
        <v>1</v>
      </c>
      <c r="S9" s="2"/>
      <c r="T9" s="2"/>
      <c r="U9" s="2"/>
      <c r="V9" s="2"/>
      <c r="W9" s="2"/>
      <c r="X9" s="2"/>
      <c r="Y9" s="2"/>
      <c r="Z9" s="2"/>
    </row>
    <row r="10" spans="1:26">
      <c r="A10" s="3" t="s">
        <v>18</v>
      </c>
      <c r="B10" s="4">
        <f>'H_Data Collection_MARK'!C11+'A_Data Collection_MARK'!C9</f>
        <v>1</v>
      </c>
      <c r="C10" s="4">
        <f>'H_Data Collection_MARK'!D11+'A_Data Collection_MARK'!D9</f>
        <v>19</v>
      </c>
      <c r="D10" s="4">
        <f>'H_Data Collection_MARK'!E11+'A_Data Collection_MARK'!E9</f>
        <v>230</v>
      </c>
      <c r="E10" s="4">
        <f>'H_Data Collection_MARK'!F11+'A_Data Collection_MARK'!F9</f>
        <v>22</v>
      </c>
      <c r="F10" s="4">
        <f>'H_Data Collection_MARK'!G11+'A_Data Collection_MARK'!G9</f>
        <v>23</v>
      </c>
      <c r="G10" s="4">
        <f>'H_Data Collection_MARK'!H11+'A_Data Collection_MARK'!H9</f>
        <v>0</v>
      </c>
      <c r="H10" s="4">
        <f t="shared" si="1"/>
        <v>295</v>
      </c>
      <c r="J10" s="5" t="s">
        <v>18</v>
      </c>
      <c r="K10" s="13">
        <f t="shared" ref="K10:P10" si="8">B10/$H$10</f>
        <v>3.3898305084745762E-3</v>
      </c>
      <c r="L10" s="13">
        <f t="shared" si="8"/>
        <v>6.4406779661016947E-2</v>
      </c>
      <c r="M10" s="14">
        <f t="shared" si="8"/>
        <v>0.77966101694915257</v>
      </c>
      <c r="N10" s="13">
        <f t="shared" si="8"/>
        <v>7.4576271186440682E-2</v>
      </c>
      <c r="O10" s="13">
        <f t="shared" si="8"/>
        <v>7.796610169491526E-2</v>
      </c>
      <c r="P10" s="13">
        <f t="shared" si="8"/>
        <v>0</v>
      </c>
      <c r="Q10" s="11">
        <f t="shared" si="3"/>
        <v>1.0000000000000002</v>
      </c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19</v>
      </c>
      <c r="B11" s="4">
        <f>'H_Data Collection_MARK'!C12</f>
        <v>14</v>
      </c>
      <c r="C11" s="4">
        <f>'H_Data Collection_MARK'!D12</f>
        <v>0</v>
      </c>
      <c r="D11" s="4">
        <f>'H_Data Collection_MARK'!E12</f>
        <v>0</v>
      </c>
      <c r="E11" s="4">
        <f>'H_Data Collection_MARK'!F12</f>
        <v>0</v>
      </c>
      <c r="F11" s="4">
        <f>'H_Data Collection_MARK'!G12</f>
        <v>6</v>
      </c>
      <c r="G11" s="4">
        <f>'H_Data Collection_MARK'!H12</f>
        <v>0</v>
      </c>
      <c r="H11" s="4">
        <f t="shared" si="1"/>
        <v>20</v>
      </c>
      <c r="J11" s="5" t="s">
        <v>19</v>
      </c>
      <c r="K11" s="14">
        <f>B11/$H$11</f>
        <v>0.7</v>
      </c>
      <c r="L11" s="13">
        <f t="shared" ref="L11:P11" si="9">C11/$H$11</f>
        <v>0</v>
      </c>
      <c r="M11" s="13">
        <f t="shared" si="9"/>
        <v>0</v>
      </c>
      <c r="N11" s="13">
        <f t="shared" si="9"/>
        <v>0</v>
      </c>
      <c r="O11" s="13">
        <f t="shared" si="9"/>
        <v>0.3</v>
      </c>
      <c r="P11" s="13">
        <f t="shared" si="9"/>
        <v>0</v>
      </c>
      <c r="Q11" s="11">
        <f t="shared" si="3"/>
        <v>1</v>
      </c>
      <c r="S11" s="2"/>
      <c r="T11" s="2"/>
      <c r="U11" s="2"/>
      <c r="V11" s="2"/>
      <c r="W11" s="2"/>
      <c r="X11" s="2"/>
      <c r="Y11" s="2"/>
      <c r="Z11" s="2"/>
    </row>
    <row r="12" spans="1:26" s="2" customFormat="1">
      <c r="A12" s="3" t="s">
        <v>34</v>
      </c>
      <c r="B12" s="4">
        <f>'A_Data Collection_MARK'!C10</f>
        <v>6</v>
      </c>
      <c r="C12" s="4">
        <f>'A_Data Collection_MARK'!D10</f>
        <v>0</v>
      </c>
      <c r="D12" s="4">
        <f>'A_Data Collection_MARK'!E10</f>
        <v>0</v>
      </c>
      <c r="E12" s="4">
        <f>'A_Data Collection_MARK'!F10</f>
        <v>0</v>
      </c>
      <c r="F12" s="4">
        <f>'A_Data Collection_MARK'!G10</f>
        <v>0</v>
      </c>
      <c r="G12" s="4">
        <f>'A_Data Collection_MARK'!H10</f>
        <v>0</v>
      </c>
      <c r="H12" s="4">
        <f t="shared" si="1"/>
        <v>6</v>
      </c>
      <c r="J12" s="5" t="s">
        <v>34</v>
      </c>
      <c r="K12" s="14">
        <f t="shared" ref="K12:P12" si="10">B12/$H$12</f>
        <v>1</v>
      </c>
      <c r="L12" s="13">
        <f t="shared" si="10"/>
        <v>0</v>
      </c>
      <c r="M12" s="13">
        <f t="shared" si="10"/>
        <v>0</v>
      </c>
      <c r="N12" s="13">
        <f t="shared" si="10"/>
        <v>0</v>
      </c>
      <c r="O12" s="13">
        <f t="shared" si="10"/>
        <v>0</v>
      </c>
      <c r="P12" s="13">
        <f t="shared" si="10"/>
        <v>0</v>
      </c>
      <c r="Q12" s="11">
        <f t="shared" si="3"/>
        <v>1</v>
      </c>
    </row>
    <row r="13" spans="1:26">
      <c r="A13" s="3" t="s">
        <v>20</v>
      </c>
      <c r="B13" s="4">
        <f>'H_Data Collection_MARK'!C13+'A_Data Collection_MARK'!C11</f>
        <v>27</v>
      </c>
      <c r="C13" s="4">
        <f>'H_Data Collection_MARK'!D13+'A_Data Collection_MARK'!D11</f>
        <v>0</v>
      </c>
      <c r="D13" s="4">
        <f>'H_Data Collection_MARK'!E13+'A_Data Collection_MARK'!E11</f>
        <v>0</v>
      </c>
      <c r="E13" s="4">
        <f>'H_Data Collection_MARK'!F13+'A_Data Collection_MARK'!F11</f>
        <v>0</v>
      </c>
      <c r="F13" s="4">
        <f>'H_Data Collection_MARK'!G13+'A_Data Collection_MARK'!G11</f>
        <v>4</v>
      </c>
      <c r="G13" s="4">
        <f>'H_Data Collection_MARK'!H13+'A_Data Collection_MARK'!H11</f>
        <v>0</v>
      </c>
      <c r="H13" s="4">
        <f t="shared" si="1"/>
        <v>31</v>
      </c>
      <c r="J13" s="5" t="s">
        <v>20</v>
      </c>
      <c r="K13" s="14">
        <f t="shared" ref="K13:P13" si="11">B13/$H$13</f>
        <v>0.87096774193548387</v>
      </c>
      <c r="L13" s="13">
        <f t="shared" si="11"/>
        <v>0</v>
      </c>
      <c r="M13" s="13">
        <f t="shared" si="11"/>
        <v>0</v>
      </c>
      <c r="N13" s="13">
        <f t="shared" si="11"/>
        <v>0</v>
      </c>
      <c r="O13" s="13">
        <f t="shared" si="11"/>
        <v>0.12903225806451613</v>
      </c>
      <c r="P13" s="13">
        <f t="shared" si="11"/>
        <v>0</v>
      </c>
      <c r="Q13" s="11">
        <f t="shared" si="3"/>
        <v>1</v>
      </c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21</v>
      </c>
      <c r="B14" s="4">
        <f>'H_Data Collection_MARK'!C14</f>
        <v>6</v>
      </c>
      <c r="C14" s="4">
        <f>'H_Data Collection_MARK'!D14</f>
        <v>2</v>
      </c>
      <c r="D14" s="4">
        <f>'H_Data Collection_MARK'!E14</f>
        <v>0</v>
      </c>
      <c r="E14" s="4">
        <f>'H_Data Collection_MARK'!F14</f>
        <v>0</v>
      </c>
      <c r="F14" s="4">
        <f>'H_Data Collection_MARK'!G14</f>
        <v>34</v>
      </c>
      <c r="G14" s="4">
        <f>'H_Data Collection_MARK'!H14</f>
        <v>0</v>
      </c>
      <c r="H14" s="4">
        <f t="shared" si="1"/>
        <v>42</v>
      </c>
      <c r="J14" s="5" t="s">
        <v>21</v>
      </c>
      <c r="K14" s="13">
        <f t="shared" ref="K14:P14" si="12">B14/$H$14</f>
        <v>0.14285714285714285</v>
      </c>
      <c r="L14" s="13">
        <f t="shared" si="12"/>
        <v>4.7619047619047616E-2</v>
      </c>
      <c r="M14" s="13">
        <f t="shared" si="12"/>
        <v>0</v>
      </c>
      <c r="N14" s="13">
        <f t="shared" si="12"/>
        <v>0</v>
      </c>
      <c r="O14" s="14">
        <f t="shared" si="12"/>
        <v>0.80952380952380953</v>
      </c>
      <c r="P14" s="13">
        <f t="shared" si="12"/>
        <v>0</v>
      </c>
      <c r="Q14" s="11">
        <f t="shared" si="3"/>
        <v>1</v>
      </c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22</v>
      </c>
      <c r="B15" s="4">
        <f>'H_Data Collection_MARK'!C15+'A_Data Collection_MARK'!C12</f>
        <v>0</v>
      </c>
      <c r="C15" s="4">
        <f>'H_Data Collection_MARK'!D15+'A_Data Collection_MARK'!D12</f>
        <v>0</v>
      </c>
      <c r="D15" s="4">
        <f>'H_Data Collection_MARK'!E15+'A_Data Collection_MARK'!E12</f>
        <v>17</v>
      </c>
      <c r="E15" s="4">
        <f>'H_Data Collection_MARK'!F15+'A_Data Collection_MARK'!F12</f>
        <v>6</v>
      </c>
      <c r="F15" s="4">
        <f>'H_Data Collection_MARK'!G15+'A_Data Collection_MARK'!G12</f>
        <v>0</v>
      </c>
      <c r="G15" s="4">
        <f>'H_Data Collection_MARK'!H15+'A_Data Collection_MARK'!H12</f>
        <v>0</v>
      </c>
      <c r="H15" s="4">
        <f t="shared" si="1"/>
        <v>23</v>
      </c>
      <c r="J15" s="5" t="s">
        <v>22</v>
      </c>
      <c r="K15" s="13">
        <f t="shared" ref="K15:P15" si="13">B15/$H$15</f>
        <v>0</v>
      </c>
      <c r="L15" s="13">
        <f t="shared" si="13"/>
        <v>0</v>
      </c>
      <c r="M15" s="14">
        <f t="shared" si="13"/>
        <v>0.73913043478260865</v>
      </c>
      <c r="N15" s="13">
        <f t="shared" si="13"/>
        <v>0.2608695652173913</v>
      </c>
      <c r="O15" s="13">
        <f t="shared" si="13"/>
        <v>0</v>
      </c>
      <c r="P15" s="13">
        <f t="shared" si="13"/>
        <v>0</v>
      </c>
      <c r="Q15" s="11">
        <f t="shared" si="3"/>
        <v>1</v>
      </c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23</v>
      </c>
      <c r="B16" s="4">
        <f>'H_Data Collection_MARK'!C16</f>
        <v>0</v>
      </c>
      <c r="C16" s="4">
        <f>'H_Data Collection_MARK'!D16</f>
        <v>1</v>
      </c>
      <c r="D16" s="4">
        <f>'H_Data Collection_MARK'!E16</f>
        <v>0</v>
      </c>
      <c r="E16" s="4">
        <f>'H_Data Collection_MARK'!F16</f>
        <v>0</v>
      </c>
      <c r="F16" s="4">
        <f>'H_Data Collection_MARK'!G16</f>
        <v>21</v>
      </c>
      <c r="G16" s="4">
        <f>'H_Data Collection_MARK'!H16</f>
        <v>0</v>
      </c>
      <c r="H16" s="4">
        <f t="shared" si="1"/>
        <v>22</v>
      </c>
      <c r="J16" s="5" t="s">
        <v>23</v>
      </c>
      <c r="K16" s="13">
        <f t="shared" ref="K16:P16" si="14">B16/$H$16</f>
        <v>0</v>
      </c>
      <c r="L16" s="13">
        <f t="shared" si="14"/>
        <v>4.5454545454545456E-2</v>
      </c>
      <c r="M16" s="13">
        <f t="shared" si="14"/>
        <v>0</v>
      </c>
      <c r="N16" s="13">
        <f t="shared" si="14"/>
        <v>0</v>
      </c>
      <c r="O16" s="14">
        <f t="shared" si="14"/>
        <v>0.95454545454545459</v>
      </c>
      <c r="P16" s="13">
        <f t="shared" si="14"/>
        <v>0</v>
      </c>
      <c r="Q16" s="11">
        <f t="shared" si="3"/>
        <v>1</v>
      </c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24</v>
      </c>
      <c r="B17" s="4">
        <f>'H_Data Collection_MARK'!C17</f>
        <v>8</v>
      </c>
      <c r="C17" s="4">
        <f>'H_Data Collection_MARK'!D17</f>
        <v>54</v>
      </c>
      <c r="D17" s="4">
        <f>'H_Data Collection_MARK'!E17</f>
        <v>59</v>
      </c>
      <c r="E17" s="4">
        <f>'H_Data Collection_MARK'!F17</f>
        <v>0</v>
      </c>
      <c r="F17" s="4">
        <f>'H_Data Collection_MARK'!G17</f>
        <v>43</v>
      </c>
      <c r="G17" s="4">
        <f>'H_Data Collection_MARK'!H17</f>
        <v>0</v>
      </c>
      <c r="H17" s="4">
        <f t="shared" si="1"/>
        <v>164</v>
      </c>
      <c r="J17" s="5" t="s">
        <v>24</v>
      </c>
      <c r="K17" s="13">
        <f t="shared" ref="K17:P17" si="15">B17/$H$17</f>
        <v>4.878048780487805E-2</v>
      </c>
      <c r="L17" s="13">
        <f t="shared" si="15"/>
        <v>0.32926829268292684</v>
      </c>
      <c r="M17" s="14">
        <f t="shared" si="15"/>
        <v>0.3597560975609756</v>
      </c>
      <c r="N17" s="13">
        <f t="shared" si="15"/>
        <v>0</v>
      </c>
      <c r="O17" s="13">
        <f t="shared" si="15"/>
        <v>0.26219512195121952</v>
      </c>
      <c r="P17" s="13">
        <f t="shared" si="15"/>
        <v>0</v>
      </c>
      <c r="Q17" s="11">
        <f t="shared" si="3"/>
        <v>1</v>
      </c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</v>
      </c>
      <c r="B18" s="4">
        <f>'H_Data Collection_MARK'!C18+'A_Data Collection_MARK'!C13</f>
        <v>35</v>
      </c>
      <c r="C18" s="4">
        <f>'H_Data Collection_MARK'!D18+'A_Data Collection_MARK'!D13</f>
        <v>0</v>
      </c>
      <c r="D18" s="4">
        <f>'H_Data Collection_MARK'!E18+'A_Data Collection_MARK'!E13</f>
        <v>0</v>
      </c>
      <c r="E18" s="4">
        <f>'H_Data Collection_MARK'!F18+'A_Data Collection_MARK'!F13</f>
        <v>0</v>
      </c>
      <c r="F18" s="4">
        <f>'H_Data Collection_MARK'!G18+'A_Data Collection_MARK'!G13</f>
        <v>0</v>
      </c>
      <c r="G18" s="4">
        <f>'H_Data Collection_MARK'!H18+'A_Data Collection_MARK'!H13</f>
        <v>0</v>
      </c>
      <c r="H18" s="4">
        <f t="shared" si="1"/>
        <v>35</v>
      </c>
      <c r="J18" s="5" t="s">
        <v>25</v>
      </c>
      <c r="K18" s="14">
        <f t="shared" ref="K18:P18" si="16">B18/$H$18</f>
        <v>1</v>
      </c>
      <c r="L18" s="13">
        <f t="shared" si="16"/>
        <v>0</v>
      </c>
      <c r="M18" s="13">
        <f t="shared" si="16"/>
        <v>0</v>
      </c>
      <c r="N18" s="13">
        <f t="shared" si="16"/>
        <v>0</v>
      </c>
      <c r="O18" s="13">
        <f t="shared" si="16"/>
        <v>0</v>
      </c>
      <c r="P18" s="13">
        <f t="shared" si="16"/>
        <v>0</v>
      </c>
      <c r="Q18" s="11">
        <f t="shared" si="3"/>
        <v>1</v>
      </c>
      <c r="S18" s="2"/>
      <c r="T18" s="2"/>
      <c r="U18" s="2"/>
      <c r="V18" s="2"/>
      <c r="W18" s="2"/>
      <c r="X18" s="2"/>
      <c r="Y18" s="2"/>
      <c r="Z18" s="2"/>
    </row>
    <row r="19" spans="1:26">
      <c r="A19" s="5" t="s">
        <v>26</v>
      </c>
      <c r="B19" s="10">
        <f>'H_Data Collection_MARK'!C19+'A_Data Collection_MARK'!C14</f>
        <v>5</v>
      </c>
      <c r="C19" s="10">
        <f>'H_Data Collection_MARK'!D19+'A_Data Collection_MARK'!D14</f>
        <v>6</v>
      </c>
      <c r="D19" s="10">
        <f>'H_Data Collection_MARK'!E19+'A_Data Collection_MARK'!E14</f>
        <v>5</v>
      </c>
      <c r="E19" s="10">
        <f>'H_Data Collection_MARK'!F19+'A_Data Collection_MARK'!F14</f>
        <v>8</v>
      </c>
      <c r="F19" s="10">
        <f>'H_Data Collection_MARK'!G19+'A_Data Collection_MARK'!G14</f>
        <v>34</v>
      </c>
      <c r="G19" s="10">
        <f>'H_Data Collection_MARK'!H19+'A_Data Collection_MARK'!H14</f>
        <v>0</v>
      </c>
      <c r="H19" s="4">
        <f t="shared" si="1"/>
        <v>58</v>
      </c>
      <c r="J19" s="5" t="s">
        <v>26</v>
      </c>
      <c r="K19" s="13">
        <f t="shared" ref="K19:P19" si="17">B19/$H$19</f>
        <v>8.6206896551724144E-2</v>
      </c>
      <c r="L19" s="13">
        <f t="shared" si="17"/>
        <v>0.10344827586206896</v>
      </c>
      <c r="M19" s="13">
        <f t="shared" si="17"/>
        <v>8.6206896551724144E-2</v>
      </c>
      <c r="N19" s="13">
        <f t="shared" si="17"/>
        <v>0.13793103448275862</v>
      </c>
      <c r="O19" s="14">
        <f t="shared" si="17"/>
        <v>0.58620689655172409</v>
      </c>
      <c r="P19" s="13">
        <f t="shared" si="17"/>
        <v>0</v>
      </c>
      <c r="Q19" s="11">
        <f t="shared" si="3"/>
        <v>1</v>
      </c>
      <c r="S19" s="2"/>
      <c r="T19" s="2"/>
      <c r="U19" s="2"/>
      <c r="V19" s="2"/>
      <c r="W19" s="2"/>
      <c r="X19" s="2"/>
      <c r="Y19" s="2"/>
      <c r="Z19" s="2"/>
    </row>
    <row r="20" spans="1:26">
      <c r="A20" s="5" t="s">
        <v>27</v>
      </c>
      <c r="B20" s="10">
        <f>'H_Data Collection_MARK'!C20+'A_Data Collection_MARK'!C15</f>
        <v>4</v>
      </c>
      <c r="C20" s="10">
        <f>'H_Data Collection_MARK'!D20+'A_Data Collection_MARK'!D15</f>
        <v>0</v>
      </c>
      <c r="D20" s="10">
        <f>'H_Data Collection_MARK'!E20+'A_Data Collection_MARK'!E15</f>
        <v>37</v>
      </c>
      <c r="E20" s="10">
        <f>'H_Data Collection_MARK'!F20+'A_Data Collection_MARK'!F15</f>
        <v>9</v>
      </c>
      <c r="F20" s="10">
        <f>'H_Data Collection_MARK'!G20+'A_Data Collection_MARK'!G15</f>
        <v>7</v>
      </c>
      <c r="G20" s="10">
        <f>'H_Data Collection_MARK'!H20+'A_Data Collection_MARK'!H15</f>
        <v>0</v>
      </c>
      <c r="H20" s="4">
        <f t="shared" si="1"/>
        <v>57</v>
      </c>
      <c r="J20" s="5" t="s">
        <v>27</v>
      </c>
      <c r="K20" s="13">
        <f t="shared" ref="K20:P20" si="18">B20/$H$20</f>
        <v>7.0175438596491224E-2</v>
      </c>
      <c r="L20" s="13">
        <f t="shared" si="18"/>
        <v>0</v>
      </c>
      <c r="M20" s="14">
        <f t="shared" si="18"/>
        <v>0.64912280701754388</v>
      </c>
      <c r="N20" s="13">
        <f t="shared" si="18"/>
        <v>0.15789473684210525</v>
      </c>
      <c r="O20" s="13">
        <f t="shared" si="18"/>
        <v>0.12280701754385964</v>
      </c>
      <c r="P20" s="13">
        <f t="shared" si="18"/>
        <v>0</v>
      </c>
      <c r="Q20" s="11">
        <f t="shared" si="3"/>
        <v>1</v>
      </c>
      <c r="S20" s="2"/>
      <c r="T20" s="2"/>
      <c r="U20" s="2"/>
      <c r="V20" s="2"/>
      <c r="W20" s="2"/>
      <c r="X20" s="2"/>
      <c r="Y20" s="2"/>
      <c r="Z20" s="2"/>
    </row>
    <row r="21" spans="1:26">
      <c r="A21" s="5" t="s">
        <v>28</v>
      </c>
      <c r="B21" s="10">
        <f>'H_Data Collection_MARK'!C21</f>
        <v>0</v>
      </c>
      <c r="C21" s="10">
        <f>'H_Data Collection_MARK'!D21</f>
        <v>0</v>
      </c>
      <c r="D21" s="10">
        <f>'H_Data Collection_MARK'!E21</f>
        <v>50</v>
      </c>
      <c r="E21" s="10">
        <f>'H_Data Collection_MARK'!F21</f>
        <v>42</v>
      </c>
      <c r="F21" s="10">
        <f>'H_Data Collection_MARK'!G21</f>
        <v>2</v>
      </c>
      <c r="G21" s="10">
        <f>'H_Data Collection_MARK'!H21</f>
        <v>0</v>
      </c>
      <c r="H21" s="4">
        <f t="shared" si="1"/>
        <v>94</v>
      </c>
      <c r="J21" s="5" t="s">
        <v>28</v>
      </c>
      <c r="K21" s="13">
        <f t="shared" ref="K21:P21" si="19">B21/$H$21</f>
        <v>0</v>
      </c>
      <c r="L21" s="13">
        <f t="shared" si="19"/>
        <v>0</v>
      </c>
      <c r="M21" s="14">
        <f t="shared" si="19"/>
        <v>0.53191489361702127</v>
      </c>
      <c r="N21" s="13">
        <f t="shared" si="19"/>
        <v>0.44680851063829785</v>
      </c>
      <c r="O21" s="13">
        <f t="shared" si="19"/>
        <v>2.1276595744680851E-2</v>
      </c>
      <c r="P21" s="13">
        <f t="shared" si="19"/>
        <v>0</v>
      </c>
      <c r="Q21" s="11">
        <f t="shared" si="3"/>
        <v>1</v>
      </c>
      <c r="S21" s="2"/>
      <c r="T21" s="2"/>
      <c r="U21" s="2"/>
      <c r="V21" s="2"/>
      <c r="W21" s="2"/>
      <c r="X21" s="2"/>
      <c r="Y21" s="2"/>
      <c r="Z21" s="2"/>
    </row>
    <row r="22" spans="1:26">
      <c r="S22" s="2"/>
      <c r="T22" s="2"/>
      <c r="U22" s="2"/>
      <c r="V22" s="2"/>
      <c r="W22" s="2"/>
      <c r="X22" s="2"/>
      <c r="Y22" s="2"/>
      <c r="Z22" s="2"/>
    </row>
    <row r="23" spans="1:26">
      <c r="S23" s="2"/>
      <c r="T23" s="2"/>
      <c r="U23" s="2"/>
      <c r="V23" s="2"/>
      <c r="W23" s="2"/>
      <c r="X23" s="2"/>
      <c r="Y23" s="2"/>
      <c r="Z23" s="2"/>
    </row>
    <row r="24" spans="1:26">
      <c r="S24" s="2"/>
      <c r="T24" s="2"/>
      <c r="U24" s="2"/>
      <c r="V24" s="2"/>
      <c r="W24" s="2"/>
      <c r="X24" s="2"/>
      <c r="Y24" s="2"/>
      <c r="Z24" s="2"/>
    </row>
    <row r="25" spans="1:26">
      <c r="S25" s="2"/>
      <c r="T25" s="2"/>
      <c r="U25" s="2"/>
      <c r="V25" s="2"/>
      <c r="W25" s="2"/>
      <c r="X25" s="2"/>
      <c r="Y25" s="2"/>
      <c r="Z25" s="2"/>
    </row>
    <row r="26" spans="1:26">
      <c r="S26" s="2"/>
      <c r="T26" s="2"/>
      <c r="U26" s="2"/>
      <c r="V26" s="2"/>
      <c r="W26" s="2"/>
      <c r="X26" s="2"/>
      <c r="Y26" s="2"/>
      <c r="Z26" s="2"/>
    </row>
    <row r="27" spans="1:26">
      <c r="S27" s="2"/>
      <c r="T27" s="2"/>
      <c r="U27" s="2"/>
      <c r="V27" s="2"/>
      <c r="W27" s="2"/>
      <c r="X27" s="2"/>
      <c r="Y27" s="2"/>
      <c r="Z27" s="2"/>
    </row>
    <row r="28" spans="1:26">
      <c r="S28" s="2"/>
      <c r="T28" s="2"/>
      <c r="U28" s="2"/>
      <c r="V28" s="2"/>
      <c r="W28" s="2"/>
      <c r="X28" s="2"/>
      <c r="Y28" s="2"/>
      <c r="Z28" s="2"/>
    </row>
    <row r="29" spans="1:26">
      <c r="S29" s="2"/>
      <c r="T29" s="2"/>
      <c r="U29" s="2"/>
      <c r="V29" s="2"/>
      <c r="W29" s="2"/>
      <c r="X29" s="2"/>
      <c r="Y29" s="2"/>
      <c r="Z29" s="2"/>
    </row>
    <row r="30" spans="1:26">
      <c r="Z30" s="2"/>
    </row>
    <row r="32" spans="1:26">
      <c r="S32" s="2"/>
      <c r="T32" s="2"/>
      <c r="U32" s="2"/>
      <c r="V32" s="2"/>
      <c r="W32" s="2"/>
      <c r="X32" s="2"/>
      <c r="Y32" s="2"/>
      <c r="Z32" s="2"/>
    </row>
    <row r="33" spans="19:26">
      <c r="S33" s="2"/>
      <c r="T33" s="2"/>
      <c r="U33" s="2"/>
      <c r="V33" s="2"/>
      <c r="W33" s="2"/>
      <c r="X33" s="2"/>
      <c r="Y33" s="2"/>
      <c r="Z33" s="2"/>
    </row>
    <row r="34" spans="19:26">
      <c r="S34" s="2"/>
      <c r="T34" s="2"/>
      <c r="U34" s="2"/>
      <c r="V34" s="2"/>
      <c r="W34" s="2"/>
      <c r="X34" s="2"/>
      <c r="Y34" s="2"/>
      <c r="Z34" s="2"/>
    </row>
    <row r="35" spans="19:26">
      <c r="S35" s="2"/>
      <c r="T35" s="2"/>
      <c r="U35" s="2"/>
      <c r="V35" s="2"/>
      <c r="W35" s="2"/>
      <c r="X35" s="2"/>
      <c r="Y35" s="2"/>
      <c r="Z35" s="2"/>
    </row>
  </sheetData>
  <mergeCells count="6">
    <mergeCell ref="A1:H1"/>
    <mergeCell ref="A2:A3"/>
    <mergeCell ref="B2:H2"/>
    <mergeCell ref="J1:Q1"/>
    <mergeCell ref="J2:J3"/>
    <mergeCell ref="K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BW39"/>
  <sheetViews>
    <sheetView showGridLines="0" zoomScale="55" zoomScaleNormal="55" workbookViewId="0">
      <pane ySplit="4" topLeftCell="A5" activePane="bottomLeft" state="frozen"/>
      <selection pane="bottomLeft" activeCell="B1" sqref="B1"/>
    </sheetView>
  </sheetViews>
  <sheetFormatPr baseColWidth="10" defaultRowHeight="15"/>
  <cols>
    <col min="1" max="1" width="2.42578125" customWidth="1"/>
    <col min="2" max="10" width="11.42578125" style="16"/>
    <col min="11" max="11" width="22.28515625" customWidth="1"/>
    <col min="12" max="20" width="10.85546875" style="2" customWidth="1"/>
    <col min="21" max="21" width="10.85546875" customWidth="1"/>
    <col min="22" max="37" width="10.85546875" style="2" customWidth="1"/>
    <col min="38" max="38" width="10.85546875" customWidth="1"/>
    <col min="39" max="47" width="10.85546875" style="2" customWidth="1"/>
    <col min="48" max="48" width="10.85546875" customWidth="1"/>
    <col min="49" max="63" width="10.85546875" style="2" customWidth="1"/>
    <col min="64" max="64" width="10.85546875" customWidth="1"/>
    <col min="65" max="75" width="10.85546875" style="2" customWidth="1"/>
  </cols>
  <sheetData>
    <row r="1" spans="2:75" ht="10.5" customHeight="1"/>
    <row r="2" spans="2:75">
      <c r="B2" s="43" t="s">
        <v>3</v>
      </c>
      <c r="C2" s="43"/>
      <c r="D2" s="43"/>
      <c r="E2" s="43"/>
      <c r="F2" s="43"/>
      <c r="G2" s="43"/>
      <c r="H2" s="43"/>
      <c r="I2" s="43"/>
    </row>
    <row r="3" spans="2:75">
      <c r="B3" s="42" t="s">
        <v>4</v>
      </c>
      <c r="C3" s="42" t="s">
        <v>29</v>
      </c>
      <c r="D3" s="42"/>
      <c r="E3" s="42"/>
      <c r="F3" s="42"/>
      <c r="G3" s="42"/>
      <c r="H3" s="42"/>
      <c r="I3" s="42"/>
    </row>
    <row r="4" spans="2:75" ht="77.25" customHeight="1">
      <c r="B4" s="42"/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K4" s="20" t="s">
        <v>4</v>
      </c>
      <c r="L4" s="21" t="s">
        <v>5</v>
      </c>
      <c r="M4" s="21" t="s">
        <v>56</v>
      </c>
      <c r="N4" s="21" t="s">
        <v>64</v>
      </c>
      <c r="O4" s="21" t="s">
        <v>76</v>
      </c>
      <c r="P4" s="21" t="s">
        <v>39</v>
      </c>
      <c r="Q4" s="21" t="s">
        <v>103</v>
      </c>
      <c r="R4" s="21" t="s">
        <v>77</v>
      </c>
      <c r="S4" s="21" t="s">
        <v>102</v>
      </c>
      <c r="T4" s="21" t="s">
        <v>104</v>
      </c>
      <c r="U4" s="22" t="s">
        <v>7</v>
      </c>
      <c r="V4" s="22" t="s">
        <v>123</v>
      </c>
      <c r="W4" s="22" t="s">
        <v>80</v>
      </c>
      <c r="X4" s="22" t="s">
        <v>75</v>
      </c>
      <c r="Y4" s="22" t="s">
        <v>54</v>
      </c>
      <c r="Z4" s="22" t="s">
        <v>81</v>
      </c>
      <c r="AA4" s="22" t="s">
        <v>82</v>
      </c>
      <c r="AB4" s="22" t="s">
        <v>83</v>
      </c>
      <c r="AC4" s="22" t="s">
        <v>84</v>
      </c>
      <c r="AD4" s="22" t="s">
        <v>22</v>
      </c>
      <c r="AE4" s="22" t="s">
        <v>101</v>
      </c>
      <c r="AF4" s="22" t="s">
        <v>45</v>
      </c>
      <c r="AG4" s="22" t="s">
        <v>28</v>
      </c>
      <c r="AH4" s="22" t="s">
        <v>92</v>
      </c>
      <c r="AI4" s="22" t="s">
        <v>93</v>
      </c>
      <c r="AJ4" s="22" t="s">
        <v>46</v>
      </c>
      <c r="AK4" s="22" t="s">
        <v>47</v>
      </c>
      <c r="AL4" s="22" t="s">
        <v>8</v>
      </c>
      <c r="AM4" s="22" t="s">
        <v>18</v>
      </c>
      <c r="AN4" s="22" t="s">
        <v>91</v>
      </c>
      <c r="AO4" s="22" t="s">
        <v>94</v>
      </c>
      <c r="AP4" s="22" t="s">
        <v>38</v>
      </c>
      <c r="AQ4" s="22" t="s">
        <v>96</v>
      </c>
      <c r="AR4" s="22" t="s">
        <v>97</v>
      </c>
      <c r="AS4" s="22" t="s">
        <v>98</v>
      </c>
      <c r="AT4" s="22" t="s">
        <v>99</v>
      </c>
      <c r="AU4" s="22" t="s">
        <v>48</v>
      </c>
      <c r="AV4" s="22" t="s">
        <v>9</v>
      </c>
      <c r="AW4" s="22" t="s">
        <v>60</v>
      </c>
      <c r="AX4" s="22" t="s">
        <v>100</v>
      </c>
      <c r="AY4" s="22" t="s">
        <v>105</v>
      </c>
      <c r="AZ4" s="22" t="s">
        <v>73</v>
      </c>
      <c r="BA4" s="22" t="s">
        <v>90</v>
      </c>
      <c r="BB4" s="22" t="s">
        <v>65</v>
      </c>
      <c r="BC4" s="22" t="s">
        <v>95</v>
      </c>
      <c r="BD4" s="22" t="s">
        <v>40</v>
      </c>
      <c r="BE4" s="22" t="s">
        <v>23</v>
      </c>
      <c r="BF4" s="22" t="s">
        <v>66</v>
      </c>
      <c r="BG4" s="22" t="s">
        <v>67</v>
      </c>
      <c r="BH4" s="22" t="s">
        <v>24</v>
      </c>
      <c r="BI4" s="22" t="s">
        <v>41</v>
      </c>
      <c r="BJ4" s="22" t="s">
        <v>26</v>
      </c>
      <c r="BK4" s="22" t="s">
        <v>61</v>
      </c>
      <c r="BL4" s="22" t="s">
        <v>78</v>
      </c>
      <c r="BM4" s="22" t="s">
        <v>42</v>
      </c>
      <c r="BN4" s="22" t="s">
        <v>79</v>
      </c>
      <c r="BO4" s="22" t="s">
        <v>106</v>
      </c>
      <c r="BP4" s="22" t="s">
        <v>59</v>
      </c>
      <c r="BQ4" s="22" t="s">
        <v>68</v>
      </c>
      <c r="BR4" s="22" t="s">
        <v>85</v>
      </c>
      <c r="BS4" s="22" t="s">
        <v>86</v>
      </c>
      <c r="BT4" s="22" t="s">
        <v>87</v>
      </c>
      <c r="BU4" s="22" t="s">
        <v>88</v>
      </c>
      <c r="BV4" s="22" t="s">
        <v>89</v>
      </c>
      <c r="BW4" s="22" t="s">
        <v>10</v>
      </c>
    </row>
    <row r="5" spans="2:75" ht="21.75" customHeight="1">
      <c r="B5" s="5" t="s">
        <v>12</v>
      </c>
      <c r="C5" s="10"/>
      <c r="D5" s="10"/>
      <c r="E5" s="10">
        <v>3</v>
      </c>
      <c r="F5" s="10">
        <v>4</v>
      </c>
      <c r="G5" s="10">
        <f>48-4-4-3</f>
        <v>37</v>
      </c>
      <c r="H5" s="10">
        <v>4</v>
      </c>
      <c r="I5" s="10">
        <v>48</v>
      </c>
      <c r="K5" s="18" t="s">
        <v>37</v>
      </c>
      <c r="L5" s="3"/>
      <c r="M5" s="3"/>
      <c r="N5" s="3"/>
      <c r="O5" s="3"/>
      <c r="P5" s="3"/>
      <c r="Q5" s="3"/>
      <c r="R5" s="3"/>
      <c r="S5" s="3"/>
      <c r="T5" s="3"/>
      <c r="U5" s="17">
        <f>3</f>
        <v>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>
        <f>F5</f>
        <v>4</v>
      </c>
      <c r="AM5" s="17"/>
      <c r="AN5" s="17"/>
      <c r="AO5" s="17"/>
      <c r="AP5" s="17"/>
      <c r="AQ5" s="17"/>
      <c r="AR5" s="17"/>
      <c r="AS5" s="17"/>
      <c r="AT5" s="17"/>
      <c r="AU5" s="17"/>
      <c r="AV5" s="17">
        <f>G5</f>
        <v>37</v>
      </c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>
        <f>H5</f>
        <v>4</v>
      </c>
    </row>
    <row r="6" spans="2:75" ht="21.75" customHeight="1">
      <c r="B6" s="5" t="s">
        <v>13</v>
      </c>
      <c r="C6" s="10">
        <v>9</v>
      </c>
      <c r="D6" s="10"/>
      <c r="E6" s="10"/>
      <c r="F6" s="10"/>
      <c r="G6" s="10"/>
      <c r="H6" s="10"/>
      <c r="I6" s="10">
        <v>9</v>
      </c>
      <c r="K6" s="18" t="s">
        <v>43</v>
      </c>
      <c r="L6" s="3"/>
      <c r="M6" s="3"/>
      <c r="N6" s="3"/>
      <c r="O6" s="3"/>
      <c r="P6" s="3"/>
      <c r="Q6" s="3"/>
      <c r="R6" s="3"/>
      <c r="S6" s="3"/>
      <c r="T6" s="3"/>
      <c r="U6" s="17"/>
      <c r="V6" s="17"/>
      <c r="W6" s="17"/>
      <c r="X6" s="17">
        <v>3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>
        <f>4</f>
        <v>4</v>
      </c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>
        <v>4</v>
      </c>
      <c r="AX6" s="17"/>
      <c r="AY6" s="17"/>
      <c r="AZ6" s="17"/>
      <c r="BA6" s="17"/>
      <c r="BB6" s="17">
        <v>9</v>
      </c>
      <c r="BC6" s="17">
        <v>3</v>
      </c>
      <c r="BD6" s="17">
        <v>2</v>
      </c>
      <c r="BE6" s="17">
        <v>5</v>
      </c>
      <c r="BF6" s="17"/>
      <c r="BG6" s="17"/>
      <c r="BH6" s="17"/>
      <c r="BI6" s="17">
        <v>1</v>
      </c>
      <c r="BJ6" s="17"/>
      <c r="BK6" s="17">
        <v>6</v>
      </c>
      <c r="BL6" s="17">
        <v>6</v>
      </c>
      <c r="BM6" s="17">
        <v>1</v>
      </c>
      <c r="BN6" s="17"/>
      <c r="BO6" s="17"/>
      <c r="BP6" s="17"/>
      <c r="BQ6" s="17"/>
      <c r="BR6" s="17"/>
      <c r="BS6" s="17"/>
      <c r="BT6" s="17"/>
      <c r="BU6" s="17"/>
      <c r="BV6" s="17"/>
      <c r="BW6" s="17">
        <v>4</v>
      </c>
    </row>
    <row r="7" spans="2:75" ht="21.75" customHeight="1">
      <c r="B7" s="5" t="s">
        <v>14</v>
      </c>
      <c r="C7" s="10">
        <v>13</v>
      </c>
      <c r="D7" s="10"/>
      <c r="E7" s="10"/>
      <c r="F7" s="10"/>
      <c r="G7" s="10"/>
      <c r="H7" s="10"/>
      <c r="I7" s="10">
        <v>13</v>
      </c>
      <c r="K7" s="19" t="s">
        <v>13</v>
      </c>
      <c r="L7" s="5">
        <v>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2:75" ht="21.75" customHeight="1">
      <c r="B8" s="5" t="s">
        <v>15</v>
      </c>
      <c r="C8" s="10">
        <v>31</v>
      </c>
      <c r="D8" s="10"/>
      <c r="E8" s="10"/>
      <c r="F8" s="10">
        <v>28</v>
      </c>
      <c r="G8" s="10"/>
      <c r="H8" s="10">
        <v>1</v>
      </c>
      <c r="I8" s="10">
        <v>60</v>
      </c>
      <c r="K8" s="19" t="s">
        <v>50</v>
      </c>
      <c r="L8" s="5">
        <v>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26"/>
      <c r="AW8" s="26"/>
      <c r="AX8" s="26"/>
      <c r="AY8" s="26"/>
      <c r="AZ8" s="26"/>
      <c r="BA8" s="26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2:75" ht="21.75" customHeight="1">
      <c r="B9" s="5" t="s">
        <v>16</v>
      </c>
      <c r="C9" s="10">
        <v>103</v>
      </c>
      <c r="D9" s="10"/>
      <c r="E9" s="10"/>
      <c r="F9" s="10"/>
      <c r="G9" s="10"/>
      <c r="H9" s="10"/>
      <c r="I9" s="10">
        <v>103</v>
      </c>
      <c r="K9" s="19" t="s">
        <v>14</v>
      </c>
      <c r="L9" s="5">
        <v>13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2:75" ht="21.75" customHeight="1">
      <c r="B10" s="5" t="s">
        <v>17</v>
      </c>
      <c r="C10" s="10">
        <v>52</v>
      </c>
      <c r="D10" s="10"/>
      <c r="E10" s="10"/>
      <c r="F10" s="10"/>
      <c r="G10" s="10">
        <v>1</v>
      </c>
      <c r="H10" s="10"/>
      <c r="I10" s="10">
        <v>52</v>
      </c>
      <c r="K10" s="19" t="s">
        <v>49</v>
      </c>
      <c r="L10" s="5">
        <v>13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2:75" ht="21.75" customHeight="1">
      <c r="B11" s="5" t="s">
        <v>18</v>
      </c>
      <c r="C11" s="10">
        <v>11</v>
      </c>
      <c r="D11" s="10"/>
      <c r="E11" s="10">
        <v>1</v>
      </c>
      <c r="F11" s="10"/>
      <c r="G11" s="10">
        <v>8</v>
      </c>
      <c r="H11" s="10"/>
      <c r="I11" s="10">
        <v>20</v>
      </c>
      <c r="K11" s="19" t="s">
        <v>15</v>
      </c>
      <c r="L11" s="5">
        <v>31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v>28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>
        <v>1</v>
      </c>
    </row>
    <row r="12" spans="2:75" ht="21.75" customHeight="1">
      <c r="B12" s="5" t="s">
        <v>19</v>
      </c>
      <c r="C12" s="10">
        <v>14</v>
      </c>
      <c r="D12" s="10"/>
      <c r="E12" s="10"/>
      <c r="F12" s="10"/>
      <c r="G12" s="10">
        <v>6</v>
      </c>
      <c r="H12" s="10"/>
      <c r="I12" s="10">
        <v>20</v>
      </c>
      <c r="K12" s="19" t="s">
        <v>51</v>
      </c>
      <c r="L12" s="5">
        <v>31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2:75" ht="21.75" customHeight="1">
      <c r="B13" s="5" t="s">
        <v>20</v>
      </c>
      <c r="C13" s="10">
        <v>3</v>
      </c>
      <c r="D13" s="10"/>
      <c r="E13" s="10"/>
      <c r="F13" s="10"/>
      <c r="G13" s="10">
        <v>3</v>
      </c>
      <c r="H13" s="10"/>
      <c r="I13" s="10">
        <v>6</v>
      </c>
      <c r="K13" s="19" t="s">
        <v>16</v>
      </c>
      <c r="L13" s="5">
        <v>103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2:75" ht="60" customHeight="1">
      <c r="B14" s="5" t="s">
        <v>21</v>
      </c>
      <c r="C14" s="10">
        <v>6</v>
      </c>
      <c r="D14" s="10"/>
      <c r="E14" s="10"/>
      <c r="F14" s="10"/>
      <c r="G14" s="10">
        <v>34</v>
      </c>
      <c r="H14" s="10">
        <v>2</v>
      </c>
      <c r="I14" s="10">
        <v>42</v>
      </c>
      <c r="K14" s="19" t="s">
        <v>52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>
        <v>103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9</v>
      </c>
      <c r="BB14" s="5"/>
      <c r="BC14" s="5">
        <v>32</v>
      </c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2:75" ht="21.75" customHeight="1">
      <c r="B15" s="5" t="s">
        <v>22</v>
      </c>
      <c r="C15" s="10"/>
      <c r="D15" s="10"/>
      <c r="E15" s="10">
        <v>17</v>
      </c>
      <c r="F15" s="10">
        <v>5</v>
      </c>
      <c r="G15" s="10"/>
      <c r="H15" s="10"/>
      <c r="I15" s="10">
        <v>22</v>
      </c>
      <c r="K15" s="19" t="s">
        <v>17</v>
      </c>
      <c r="L15" s="5">
        <v>52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2:75" ht="39.75" customHeight="1">
      <c r="B16" s="5" t="s">
        <v>23</v>
      </c>
      <c r="C16" s="10"/>
      <c r="D16" s="10">
        <v>1</v>
      </c>
      <c r="E16" s="10"/>
      <c r="F16" s="10"/>
      <c r="G16" s="10">
        <v>21</v>
      </c>
      <c r="H16" s="10"/>
      <c r="I16" s="10">
        <v>22</v>
      </c>
      <c r="K16" s="19" t="s">
        <v>53</v>
      </c>
      <c r="L16" s="5"/>
      <c r="M16" s="5"/>
      <c r="N16" s="5"/>
      <c r="O16" s="5"/>
      <c r="P16" s="5"/>
      <c r="Q16" s="5"/>
      <c r="R16" s="5"/>
      <c r="S16" s="5"/>
      <c r="T16" s="5"/>
      <c r="U16" s="3"/>
      <c r="V16" s="3"/>
      <c r="W16" s="3"/>
      <c r="X16" s="3"/>
      <c r="Y16" s="3">
        <v>52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2:75" ht="34.5" customHeight="1">
      <c r="B17" s="5" t="s">
        <v>24</v>
      </c>
      <c r="C17" s="10">
        <v>7</v>
      </c>
      <c r="D17" s="10">
        <v>54</v>
      </c>
      <c r="E17" s="10">
        <v>59</v>
      </c>
      <c r="F17" s="10"/>
      <c r="G17" s="10">
        <v>44</v>
      </c>
      <c r="H17" s="10"/>
      <c r="I17" s="10">
        <f>SUM(C17:H17)</f>
        <v>164</v>
      </c>
      <c r="K17" s="18" t="s">
        <v>18</v>
      </c>
      <c r="L17" s="3">
        <v>11</v>
      </c>
      <c r="M17" s="3"/>
      <c r="N17" s="3"/>
      <c r="O17" s="3"/>
      <c r="P17" s="3"/>
      <c r="Q17" s="3"/>
      <c r="R17" s="3"/>
      <c r="S17" s="3"/>
      <c r="T17" s="3"/>
      <c r="U17" s="3">
        <v>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>
        <v>8</v>
      </c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spans="2:75" ht="21.75" customHeight="1">
      <c r="B18" s="5" t="s">
        <v>25</v>
      </c>
      <c r="C18" s="10">
        <v>16</v>
      </c>
      <c r="D18" s="10"/>
      <c r="E18" s="10"/>
      <c r="F18" s="10"/>
      <c r="G18" s="10"/>
      <c r="H18" s="10"/>
      <c r="I18" s="10">
        <v>16</v>
      </c>
      <c r="K18" s="18" t="s">
        <v>55</v>
      </c>
      <c r="L18" s="3">
        <v>11</v>
      </c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v>5</v>
      </c>
      <c r="BK18" s="3">
        <v>3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</row>
    <row r="19" spans="2:75" ht="78" customHeight="1">
      <c r="B19" s="5" t="s">
        <v>26</v>
      </c>
      <c r="C19" s="10"/>
      <c r="D19" s="10">
        <v>8</v>
      </c>
      <c r="E19" s="10">
        <v>5</v>
      </c>
      <c r="F19" s="10"/>
      <c r="G19" s="10">
        <v>22</v>
      </c>
      <c r="H19" s="10"/>
      <c r="I19" s="10">
        <v>35</v>
      </c>
      <c r="K19" s="19" t="s">
        <v>19</v>
      </c>
      <c r="L19" s="3">
        <v>14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>
        <v>6</v>
      </c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spans="2:75" ht="34.5" customHeight="1">
      <c r="B20" s="5" t="s">
        <v>27</v>
      </c>
      <c r="C20" s="10"/>
      <c r="D20" s="10"/>
      <c r="E20" s="10">
        <v>36</v>
      </c>
      <c r="F20" s="10"/>
      <c r="G20" s="10">
        <v>11</v>
      </c>
      <c r="H20" s="10"/>
      <c r="I20" s="10">
        <v>47</v>
      </c>
      <c r="K20" s="19" t="s">
        <v>57</v>
      </c>
      <c r="L20" s="3">
        <v>14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>
        <v>2</v>
      </c>
      <c r="BD20" s="3"/>
      <c r="BE20" s="3"/>
      <c r="BF20" s="3"/>
      <c r="BG20" s="3"/>
      <c r="BH20" s="3"/>
      <c r="BI20" s="3"/>
      <c r="BJ20" s="3"/>
      <c r="BK20" s="3">
        <v>4</v>
      </c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spans="2:75" ht="93" customHeight="1">
      <c r="B21" s="5" t="s">
        <v>28</v>
      </c>
      <c r="C21" s="10"/>
      <c r="D21" s="5"/>
      <c r="E21" s="10">
        <v>49</v>
      </c>
      <c r="F21" s="10">
        <v>43</v>
      </c>
      <c r="G21" s="10">
        <v>2</v>
      </c>
      <c r="H21" s="10"/>
      <c r="I21" s="10">
        <v>94</v>
      </c>
      <c r="K21" s="19" t="s">
        <v>20</v>
      </c>
      <c r="L21" s="3">
        <v>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>
        <v>3</v>
      </c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2:75">
      <c r="K22" s="19" t="s">
        <v>58</v>
      </c>
      <c r="L22" s="3">
        <v>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>
        <v>1</v>
      </c>
      <c r="BL22" s="3">
        <v>1</v>
      </c>
      <c r="BM22" s="3"/>
      <c r="BN22" s="3"/>
      <c r="BO22" s="3"/>
      <c r="BP22" s="3">
        <v>1</v>
      </c>
      <c r="BQ22" s="3"/>
      <c r="BR22" s="3"/>
      <c r="BS22" s="3"/>
      <c r="BT22" s="3"/>
      <c r="BU22" s="3"/>
      <c r="BV22" s="3"/>
      <c r="BW22" s="3"/>
    </row>
    <row r="23" spans="2:75" s="16" customFormat="1">
      <c r="K23" s="19" t="s">
        <v>21</v>
      </c>
      <c r="L23" s="5">
        <v>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>
        <v>1</v>
      </c>
      <c r="AM23" s="5"/>
      <c r="AN23" s="5"/>
      <c r="AO23" s="5"/>
      <c r="AP23" s="5"/>
      <c r="AQ23" s="5"/>
      <c r="AR23" s="5"/>
      <c r="AS23" s="5"/>
      <c r="AT23" s="5"/>
      <c r="AU23" s="5"/>
      <c r="AV23" s="5">
        <v>34</v>
      </c>
      <c r="AW23" s="5"/>
      <c r="AX23" s="27"/>
      <c r="AY23" s="27"/>
      <c r="AZ23" s="27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>
        <v>2</v>
      </c>
    </row>
    <row r="24" spans="2:75" s="16" customFormat="1">
      <c r="K24" s="19" t="s">
        <v>62</v>
      </c>
      <c r="L24" s="5">
        <v>6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>
        <v>1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>
        <v>1</v>
      </c>
      <c r="BA24" s="5"/>
      <c r="BB24" s="5"/>
      <c r="BC24" s="5">
        <v>23</v>
      </c>
      <c r="BD24" s="5"/>
      <c r="BE24" s="5"/>
      <c r="BF24" s="5"/>
      <c r="BG24" s="5"/>
      <c r="BH24" s="5"/>
      <c r="BI24" s="5"/>
      <c r="BJ24" s="5"/>
      <c r="BK24" s="5">
        <v>9</v>
      </c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>
        <v>2</v>
      </c>
    </row>
    <row r="25" spans="2:75" s="31" customFormat="1">
      <c r="K25" s="32" t="s">
        <v>22</v>
      </c>
      <c r="L25" s="33"/>
      <c r="M25" s="33"/>
      <c r="N25" s="33"/>
      <c r="O25" s="33"/>
      <c r="P25" s="33"/>
      <c r="Q25" s="33"/>
      <c r="R25" s="33"/>
      <c r="S25" s="33"/>
      <c r="T25" s="33"/>
      <c r="U25" s="34">
        <v>17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>
        <v>5</v>
      </c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2:75" s="31" customFormat="1">
      <c r="K26" s="32" t="s">
        <v>44</v>
      </c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4"/>
      <c r="W26" s="34"/>
      <c r="X26" s="34">
        <v>12</v>
      </c>
      <c r="Y26" s="34"/>
      <c r="Z26" s="34"/>
      <c r="AA26" s="34"/>
      <c r="AB26" s="34"/>
      <c r="AC26" s="34"/>
      <c r="AD26" s="34"/>
      <c r="AE26" s="34">
        <v>2</v>
      </c>
      <c r="AF26" s="34">
        <v>1</v>
      </c>
      <c r="AG26" s="34"/>
      <c r="AH26" s="34"/>
      <c r="AI26" s="34"/>
      <c r="AJ26" s="34">
        <v>1</v>
      </c>
      <c r="AK26" s="34">
        <v>1</v>
      </c>
      <c r="AL26" s="34"/>
      <c r="AM26" s="34">
        <v>1</v>
      </c>
      <c r="AN26" s="34">
        <v>3</v>
      </c>
      <c r="AO26" s="34"/>
      <c r="AP26" s="34"/>
      <c r="AQ26" s="34"/>
      <c r="AR26" s="34"/>
      <c r="AS26" s="34"/>
      <c r="AT26" s="34"/>
      <c r="AU26" s="34">
        <v>1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2:75">
      <c r="K27" s="18" t="s">
        <v>23</v>
      </c>
      <c r="L27" s="3"/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>
        <v>21</v>
      </c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2:75">
      <c r="K28" s="18" t="s">
        <v>63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>
        <v>1</v>
      </c>
      <c r="BB28" s="3"/>
      <c r="BC28" s="3"/>
      <c r="BD28" s="3"/>
      <c r="BE28" s="3"/>
      <c r="BF28" s="3">
        <v>5</v>
      </c>
      <c r="BG28" s="3">
        <v>2</v>
      </c>
      <c r="BH28" s="3"/>
      <c r="BI28" s="3">
        <v>6</v>
      </c>
      <c r="BJ28" s="3"/>
      <c r="BK28" s="3">
        <v>6</v>
      </c>
      <c r="BL28" s="3"/>
      <c r="BM28" s="3"/>
      <c r="BN28" s="3"/>
      <c r="BO28" s="3"/>
      <c r="BP28" s="3"/>
      <c r="BQ28" s="3">
        <v>1</v>
      </c>
      <c r="BR28" s="3"/>
      <c r="BS28" s="3"/>
      <c r="BT28" s="3"/>
      <c r="BU28" s="3"/>
      <c r="BV28" s="3"/>
      <c r="BW28" s="3"/>
    </row>
    <row r="29" spans="2:75" s="16" customFormat="1">
      <c r="K29" s="19" t="s">
        <v>24</v>
      </c>
      <c r="L29" s="5">
        <v>7</v>
      </c>
      <c r="M29" s="5">
        <v>54</v>
      </c>
      <c r="N29" s="5"/>
      <c r="O29" s="5"/>
      <c r="P29" s="5"/>
      <c r="Q29" s="5"/>
      <c r="R29" s="5"/>
      <c r="S29" s="5"/>
      <c r="T29" s="5"/>
      <c r="U29" s="5">
        <v>59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>
        <v>77</v>
      </c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2:75" s="16" customFormat="1">
      <c r="K30" s="19" t="s">
        <v>74</v>
      </c>
      <c r="L30" s="5">
        <v>7</v>
      </c>
      <c r="M30" s="5"/>
      <c r="N30" s="5"/>
      <c r="O30" s="5">
        <v>11</v>
      </c>
      <c r="P30" s="5">
        <v>38</v>
      </c>
      <c r="Q30" s="5"/>
      <c r="R30" s="5">
        <v>5</v>
      </c>
      <c r="S30" s="5"/>
      <c r="T30" s="5"/>
      <c r="U30" s="5"/>
      <c r="V30" s="5"/>
      <c r="W30" s="5"/>
      <c r="X30" s="5">
        <f>2+2+7+1+23+1+2+11+1+9</f>
        <v>59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>
        <v>2</v>
      </c>
      <c r="BC30" s="5">
        <v>32</v>
      </c>
      <c r="BD30" s="5"/>
      <c r="BE30" s="5"/>
      <c r="BF30" s="5"/>
      <c r="BG30" s="5"/>
      <c r="BH30" s="5"/>
      <c r="BI30" s="5"/>
      <c r="BJ30" s="5"/>
      <c r="BK30" s="5"/>
      <c r="BL30" s="5">
        <v>38</v>
      </c>
      <c r="BM30" s="5"/>
      <c r="BN30" s="5">
        <v>5</v>
      </c>
      <c r="BO30" s="5"/>
      <c r="BP30" s="5"/>
      <c r="BQ30" s="5"/>
      <c r="BR30" s="5"/>
      <c r="BS30" s="5"/>
      <c r="BT30" s="5"/>
      <c r="BU30" s="5"/>
      <c r="BV30" s="5"/>
      <c r="BW30" s="5"/>
    </row>
    <row r="31" spans="2:75">
      <c r="K31" s="18" t="s">
        <v>25</v>
      </c>
      <c r="L31" s="3">
        <v>16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</row>
    <row r="32" spans="2:75">
      <c r="K32" s="23" t="s">
        <v>69</v>
      </c>
      <c r="L32" s="3">
        <v>16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</row>
    <row r="33" spans="11:75" s="16" customFormat="1" ht="21.75" customHeight="1">
      <c r="K33" s="28" t="s">
        <v>26</v>
      </c>
      <c r="L33" s="27"/>
      <c r="M33" s="27">
        <v>8</v>
      </c>
      <c r="N33" s="27"/>
      <c r="O33" s="27"/>
      <c r="P33" s="27"/>
      <c r="Q33" s="27"/>
      <c r="R33" s="27"/>
      <c r="S33" s="27"/>
      <c r="T33" s="27"/>
      <c r="U33" s="27">
        <v>5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>
        <v>22</v>
      </c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30"/>
      <c r="BR33" s="30"/>
      <c r="BS33" s="30"/>
      <c r="BT33" s="30"/>
      <c r="BU33" s="30"/>
      <c r="BV33" s="30"/>
      <c r="BW33" s="27"/>
    </row>
    <row r="34" spans="11:75" s="16" customFormat="1">
      <c r="K34" s="28" t="s">
        <v>70</v>
      </c>
      <c r="L34" s="27"/>
      <c r="M34" s="27"/>
      <c r="N34" s="27"/>
      <c r="O34" s="27"/>
      <c r="P34" s="27"/>
      <c r="Q34" s="27">
        <v>3</v>
      </c>
      <c r="R34" s="27">
        <v>1</v>
      </c>
      <c r="S34" s="27">
        <v>2</v>
      </c>
      <c r="T34" s="27">
        <v>2</v>
      </c>
      <c r="U34" s="27"/>
      <c r="V34" s="27"/>
      <c r="W34" s="27"/>
      <c r="X34" s="27">
        <v>4</v>
      </c>
      <c r="Y34" s="27"/>
      <c r="Z34" s="27"/>
      <c r="AA34" s="27"/>
      <c r="AB34" s="27"/>
      <c r="AC34" s="27"/>
      <c r="AD34" s="27"/>
      <c r="AE34" s="27">
        <v>1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>
        <v>1</v>
      </c>
      <c r="AZ34" s="27"/>
      <c r="BA34" s="27">
        <v>7</v>
      </c>
      <c r="BB34" s="27"/>
      <c r="BC34" s="27">
        <v>3</v>
      </c>
      <c r="BD34" s="27"/>
      <c r="BE34" s="27"/>
      <c r="BF34" s="27"/>
      <c r="BG34" s="27"/>
      <c r="BH34" s="27"/>
      <c r="BI34" s="27"/>
      <c r="BJ34" s="27"/>
      <c r="BK34" s="27">
        <v>6</v>
      </c>
      <c r="BL34" s="27">
        <v>4</v>
      </c>
      <c r="BM34" s="27"/>
      <c r="BN34" s="27"/>
      <c r="BO34" s="27">
        <v>1</v>
      </c>
      <c r="BP34" s="27"/>
      <c r="BQ34" s="27"/>
      <c r="BR34" s="27"/>
      <c r="BS34" s="27"/>
      <c r="BT34" s="27"/>
      <c r="BU34" s="27"/>
      <c r="BV34" s="27"/>
      <c r="BW34" s="27"/>
    </row>
    <row r="35" spans="11:75" s="16" customFormat="1">
      <c r="K35" s="28" t="s">
        <v>27</v>
      </c>
      <c r="L35" s="27"/>
      <c r="M35" s="27"/>
      <c r="N35" s="27"/>
      <c r="O35" s="27"/>
      <c r="P35" s="27"/>
      <c r="Q35" s="27"/>
      <c r="R35" s="27"/>
      <c r="S35" s="27"/>
      <c r="T35" s="27"/>
      <c r="U35" s="27">
        <v>36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>
        <v>11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</row>
    <row r="36" spans="11:75" s="16" customFormat="1">
      <c r="K36" s="28" t="s">
        <v>71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>
        <v>4</v>
      </c>
      <c r="X36" s="27">
        <v>1</v>
      </c>
      <c r="Y36" s="27"/>
      <c r="Z36" s="27">
        <v>3</v>
      </c>
      <c r="AA36" s="27">
        <v>19</v>
      </c>
      <c r="AB36" s="27">
        <v>8</v>
      </c>
      <c r="AC36" s="27">
        <v>1</v>
      </c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>
        <v>4</v>
      </c>
      <c r="BS36" s="27">
        <v>1</v>
      </c>
      <c r="BT36" s="27">
        <v>2</v>
      </c>
      <c r="BU36" s="27">
        <v>2</v>
      </c>
      <c r="BV36" s="27">
        <v>2</v>
      </c>
      <c r="BW36" s="27"/>
    </row>
    <row r="37" spans="11:75" s="16" customFormat="1">
      <c r="K37" s="28" t="s">
        <v>28</v>
      </c>
      <c r="L37" s="27"/>
      <c r="M37" s="27"/>
      <c r="N37" s="27"/>
      <c r="O37" s="27"/>
      <c r="P37" s="27"/>
      <c r="Q37" s="27"/>
      <c r="R37" s="27"/>
      <c r="S37" s="27"/>
      <c r="T37" s="27"/>
      <c r="U37" s="27">
        <v>49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>
        <v>43</v>
      </c>
      <c r="AM37" s="27"/>
      <c r="AN37" s="27"/>
      <c r="AO37" s="27"/>
      <c r="AP37" s="27"/>
      <c r="AQ37" s="27"/>
      <c r="AR37" s="27"/>
      <c r="AS37" s="27"/>
      <c r="AT37" s="27"/>
      <c r="AU37" s="27"/>
      <c r="AV37" s="27">
        <v>2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</row>
    <row r="38" spans="11:75" s="16" customFormat="1">
      <c r="K38" s="28" t="s">
        <v>72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>
        <v>9</v>
      </c>
      <c r="Y38" s="27"/>
      <c r="Z38" s="27"/>
      <c r="AA38" s="27"/>
      <c r="AB38" s="27"/>
      <c r="AC38" s="27"/>
      <c r="AD38" s="27">
        <v>4</v>
      </c>
      <c r="AE38" s="27"/>
      <c r="AF38" s="27"/>
      <c r="AG38" s="27">
        <v>23</v>
      </c>
      <c r="AH38" s="27">
        <v>9</v>
      </c>
      <c r="AI38" s="27">
        <v>2</v>
      </c>
      <c r="AJ38" s="27">
        <v>2</v>
      </c>
      <c r="AK38" s="27"/>
      <c r="AL38" s="27"/>
      <c r="AM38" s="27"/>
      <c r="AN38" s="27">
        <v>22</v>
      </c>
      <c r="AO38" s="27">
        <v>3</v>
      </c>
      <c r="AP38" s="27">
        <v>1</v>
      </c>
      <c r="AQ38" s="27">
        <v>14</v>
      </c>
      <c r="AR38" s="27">
        <v>1</v>
      </c>
      <c r="AS38" s="27">
        <v>1</v>
      </c>
      <c r="AT38" s="27">
        <v>1</v>
      </c>
      <c r="AU38" s="27"/>
      <c r="AV38" s="27"/>
      <c r="AW38" s="27"/>
      <c r="AX38" s="27">
        <v>1</v>
      </c>
      <c r="AY38" s="27"/>
      <c r="AZ38" s="27"/>
      <c r="BA38" s="27">
        <v>1</v>
      </c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</row>
    <row r="39" spans="11:75" s="16" customFormat="1"/>
  </sheetData>
  <mergeCells count="3">
    <mergeCell ref="B3:B4"/>
    <mergeCell ref="C3:I3"/>
    <mergeCell ref="B2:I2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AS26"/>
  <sheetViews>
    <sheetView showGridLines="0" topLeftCell="W1" zoomScale="70" zoomScaleNormal="70" workbookViewId="0">
      <selection activeCell="AI30" sqref="AI30"/>
    </sheetView>
  </sheetViews>
  <sheetFormatPr baseColWidth="10" defaultRowHeight="15"/>
  <cols>
    <col min="1" max="1" width="3.140625" customWidth="1"/>
    <col min="4" max="4" width="12.85546875" customWidth="1"/>
    <col min="11" max="11" width="19.140625" bestFit="1" customWidth="1"/>
    <col min="13" max="16" width="11.42578125" style="2"/>
    <col min="18" max="21" width="11.42578125" style="2"/>
    <col min="23" max="25" width="11.42578125" style="2"/>
    <col min="27" max="27" width="11.42578125" style="2"/>
    <col min="28" max="29" width="11.42578125" style="16"/>
    <col min="30" max="32" width="11.42578125" style="2"/>
    <col min="34" max="44" width="11.42578125" style="2"/>
  </cols>
  <sheetData>
    <row r="1" spans="2:45" ht="9" customHeight="1"/>
    <row r="2" spans="2:45">
      <c r="B2" s="38" t="s">
        <v>33</v>
      </c>
      <c r="C2" s="38"/>
      <c r="D2" s="38"/>
      <c r="E2" s="38"/>
      <c r="F2" s="38"/>
      <c r="G2" s="38"/>
      <c r="H2" s="38"/>
      <c r="I2" s="38"/>
    </row>
    <row r="3" spans="2:45">
      <c r="B3" s="41" t="s">
        <v>4</v>
      </c>
      <c r="C3" s="41" t="s">
        <v>29</v>
      </c>
      <c r="D3" s="41"/>
      <c r="E3" s="41"/>
      <c r="F3" s="41"/>
      <c r="G3" s="41"/>
      <c r="H3" s="41"/>
      <c r="I3" s="41"/>
    </row>
    <row r="4" spans="2:45" ht="69" customHeight="1">
      <c r="B4" s="41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7" t="s">
        <v>10</v>
      </c>
      <c r="I4" s="7" t="s">
        <v>11</v>
      </c>
      <c r="K4" s="5"/>
      <c r="L4" s="7" t="s">
        <v>5</v>
      </c>
      <c r="M4" s="7" t="s">
        <v>119</v>
      </c>
      <c r="N4" s="7" t="s">
        <v>120</v>
      </c>
      <c r="O4" s="7" t="s">
        <v>121</v>
      </c>
      <c r="P4" s="7" t="s">
        <v>116</v>
      </c>
      <c r="Q4" s="7" t="s">
        <v>6</v>
      </c>
      <c r="R4" s="7" t="s">
        <v>113</v>
      </c>
      <c r="S4" s="7" t="s">
        <v>122</v>
      </c>
      <c r="T4" s="7" t="s">
        <v>114</v>
      </c>
      <c r="U4" s="7" t="s">
        <v>115</v>
      </c>
      <c r="V4" s="7" t="s">
        <v>7</v>
      </c>
      <c r="W4" s="7" t="s">
        <v>123</v>
      </c>
      <c r="X4" s="7" t="s">
        <v>124</v>
      </c>
      <c r="Y4" s="7" t="s">
        <v>117</v>
      </c>
      <c r="Z4" s="7" t="s">
        <v>8</v>
      </c>
      <c r="AA4" s="7" t="s">
        <v>125</v>
      </c>
      <c r="AB4" s="7" t="s">
        <v>111</v>
      </c>
      <c r="AC4" s="7" t="s">
        <v>110</v>
      </c>
      <c r="AD4" s="7" t="s">
        <v>34</v>
      </c>
      <c r="AE4" s="7" t="s">
        <v>107</v>
      </c>
      <c r="AF4" s="7" t="s">
        <v>26</v>
      </c>
      <c r="AG4" s="7" t="s">
        <v>9</v>
      </c>
      <c r="AH4" s="7" t="s">
        <v>18</v>
      </c>
      <c r="AI4" s="7" t="s">
        <v>112</v>
      </c>
      <c r="AJ4" s="7" t="s">
        <v>34</v>
      </c>
      <c r="AK4" s="7" t="s">
        <v>118</v>
      </c>
      <c r="AL4" s="7" t="s">
        <v>89</v>
      </c>
      <c r="AM4" s="7" t="s">
        <v>126</v>
      </c>
      <c r="AN4" s="7" t="s">
        <v>127</v>
      </c>
      <c r="AO4" s="7" t="s">
        <v>128</v>
      </c>
      <c r="AP4" s="7" t="s">
        <v>22</v>
      </c>
      <c r="AQ4" s="7" t="s">
        <v>26</v>
      </c>
      <c r="AR4" s="7" t="s">
        <v>27</v>
      </c>
      <c r="AS4" s="7" t="s">
        <v>10</v>
      </c>
    </row>
    <row r="5" spans="2:45">
      <c r="B5" s="3" t="s">
        <v>12</v>
      </c>
      <c r="C5" s="4"/>
      <c r="D5" s="4"/>
      <c r="E5" s="4"/>
      <c r="F5" s="4">
        <v>4</v>
      </c>
      <c r="G5" s="4">
        <v>24</v>
      </c>
      <c r="H5" s="4">
        <v>27</v>
      </c>
      <c r="I5" s="4">
        <f>SUM(C5:H5)</f>
        <v>55</v>
      </c>
      <c r="K5" s="5" t="s">
        <v>12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4</v>
      </c>
      <c r="AA5" s="5"/>
      <c r="AB5" s="5"/>
      <c r="AD5" s="5"/>
      <c r="AE5" s="5"/>
      <c r="AF5" s="5"/>
      <c r="AG5" s="5">
        <v>24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27</v>
      </c>
    </row>
    <row r="6" spans="2:45">
      <c r="B6" s="3" t="s">
        <v>13</v>
      </c>
      <c r="C6" s="4"/>
      <c r="D6" s="4">
        <v>12</v>
      </c>
      <c r="E6" s="4"/>
      <c r="F6" s="4"/>
      <c r="G6" s="4"/>
      <c r="H6" s="4"/>
      <c r="I6" s="4">
        <f t="shared" ref="I6:I8" si="0">SUM(C6:H6)</f>
        <v>12</v>
      </c>
      <c r="K6" s="5" t="s">
        <v>108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>
        <v>4</v>
      </c>
      <c r="AD6" s="5"/>
      <c r="AE6" s="5"/>
      <c r="AF6" s="5"/>
      <c r="AG6" s="5"/>
      <c r="AH6" s="5">
        <v>24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27</v>
      </c>
    </row>
    <row r="7" spans="2:45">
      <c r="B7" s="3" t="s">
        <v>14</v>
      </c>
      <c r="C7" s="4">
        <v>2</v>
      </c>
      <c r="D7" s="4"/>
      <c r="E7" s="4"/>
      <c r="F7" s="4"/>
      <c r="G7" s="4"/>
      <c r="H7" s="4">
        <v>6</v>
      </c>
      <c r="I7" s="4">
        <f t="shared" si="0"/>
        <v>8</v>
      </c>
      <c r="K7" s="5" t="s">
        <v>13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12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2:45">
      <c r="B8" s="5" t="s">
        <v>15</v>
      </c>
      <c r="C8" s="10">
        <v>3</v>
      </c>
      <c r="D8" s="10"/>
      <c r="E8" s="10"/>
      <c r="F8" s="10">
        <v>1</v>
      </c>
      <c r="G8" s="10"/>
      <c r="H8" s="10"/>
      <c r="I8" s="4">
        <f t="shared" si="0"/>
        <v>4</v>
      </c>
      <c r="K8" s="5" t="s">
        <v>50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v>12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2:45">
      <c r="B9" s="5" t="s">
        <v>18</v>
      </c>
      <c r="C9" s="10">
        <v>78</v>
      </c>
      <c r="D9" s="10">
        <v>2</v>
      </c>
      <c r="E9" s="10">
        <v>158</v>
      </c>
      <c r="F9" s="10">
        <v>19</v>
      </c>
      <c r="G9" s="10">
        <v>12</v>
      </c>
      <c r="H9" s="10"/>
      <c r="I9" s="10">
        <f>SUM(C9:H9)</f>
        <v>269</v>
      </c>
      <c r="K9" s="5" t="s">
        <v>14</v>
      </c>
      <c r="L9" s="5">
        <v>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>
        <v>6</v>
      </c>
    </row>
    <row r="10" spans="2:45">
      <c r="B10" s="3" t="s">
        <v>34</v>
      </c>
      <c r="C10" s="4">
        <v>6</v>
      </c>
      <c r="D10" s="4"/>
      <c r="E10" s="4"/>
      <c r="F10" s="4"/>
      <c r="G10" s="4"/>
      <c r="H10" s="4"/>
      <c r="I10" s="4">
        <f t="shared" ref="I10:I15" si="1">SUM(C10:H10)</f>
        <v>6</v>
      </c>
      <c r="K10" s="5" t="s">
        <v>49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2:45">
      <c r="B11" s="3" t="s">
        <v>20</v>
      </c>
      <c r="C11" s="4">
        <v>24</v>
      </c>
      <c r="D11" s="4"/>
      <c r="E11" s="4"/>
      <c r="F11" s="4"/>
      <c r="G11" s="4">
        <v>1</v>
      </c>
      <c r="H11" s="4"/>
      <c r="I11" s="4">
        <f t="shared" si="1"/>
        <v>25</v>
      </c>
      <c r="K11" s="5" t="s">
        <v>15</v>
      </c>
      <c r="L11" s="5">
        <v>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>
        <v>1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2:45">
      <c r="B12" s="3" t="s">
        <v>22</v>
      </c>
      <c r="C12" s="4"/>
      <c r="D12" s="4"/>
      <c r="E12" s="4"/>
      <c r="F12" s="4">
        <v>1</v>
      </c>
      <c r="G12" s="4"/>
      <c r="H12" s="4"/>
      <c r="I12" s="4">
        <f t="shared" si="1"/>
        <v>1</v>
      </c>
      <c r="K12" s="5" t="s">
        <v>51</v>
      </c>
      <c r="L12" s="5">
        <v>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v>1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2:45" s="16" customFormat="1">
      <c r="B13" s="5" t="s">
        <v>25</v>
      </c>
      <c r="C13" s="10">
        <v>19</v>
      </c>
      <c r="D13" s="10"/>
      <c r="E13" s="10"/>
      <c r="F13" s="10"/>
      <c r="G13" s="10"/>
      <c r="H13" s="10"/>
      <c r="I13" s="10">
        <f t="shared" si="1"/>
        <v>19</v>
      </c>
      <c r="K13" s="5" t="s">
        <v>18</v>
      </c>
      <c r="L13" s="5">
        <v>78</v>
      </c>
      <c r="M13" s="5"/>
      <c r="N13" s="5"/>
      <c r="O13" s="5"/>
      <c r="P13" s="5"/>
      <c r="Q13" s="5">
        <v>2</v>
      </c>
      <c r="R13" s="5"/>
      <c r="S13" s="5"/>
      <c r="T13" s="5"/>
      <c r="U13" s="5"/>
      <c r="V13" s="5">
        <v>158</v>
      </c>
      <c r="W13" s="5"/>
      <c r="X13" s="5"/>
      <c r="Y13" s="5"/>
      <c r="Z13" s="5">
        <v>19</v>
      </c>
      <c r="AA13" s="5"/>
      <c r="AB13" s="5"/>
      <c r="AC13" s="5"/>
      <c r="AD13" s="5"/>
      <c r="AE13" s="5"/>
      <c r="AF13" s="5"/>
      <c r="AG13" s="5">
        <v>12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2:45" s="16" customFormat="1">
      <c r="B14" s="5" t="s">
        <v>26</v>
      </c>
      <c r="C14" s="10">
        <v>2</v>
      </c>
      <c r="D14" s="10">
        <v>3</v>
      </c>
      <c r="E14" s="10"/>
      <c r="F14" s="10">
        <v>2</v>
      </c>
      <c r="G14" s="10">
        <v>16</v>
      </c>
      <c r="H14" s="10"/>
      <c r="I14" s="10">
        <f t="shared" si="1"/>
        <v>23</v>
      </c>
      <c r="K14" s="5" t="s">
        <v>55</v>
      </c>
      <c r="L14" s="5">
        <f>78-25</f>
        <v>53</v>
      </c>
      <c r="M14" s="5">
        <v>3</v>
      </c>
      <c r="N14" s="5">
        <v>16</v>
      </c>
      <c r="O14" s="5">
        <v>6</v>
      </c>
      <c r="P14" s="5"/>
      <c r="Q14" s="5"/>
      <c r="R14" s="5">
        <v>1</v>
      </c>
      <c r="S14" s="5">
        <v>1</v>
      </c>
      <c r="T14" s="5"/>
      <c r="U14" s="5"/>
      <c r="V14" s="5"/>
      <c r="W14" s="5">
        <v>140</v>
      </c>
      <c r="X14" s="5">
        <v>18</v>
      </c>
      <c r="Y14" s="5"/>
      <c r="Z14" s="5"/>
      <c r="AA14" s="5">
        <v>19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>
        <v>1</v>
      </c>
      <c r="AN14" s="5">
        <v>2</v>
      </c>
      <c r="AO14" s="5">
        <v>2</v>
      </c>
      <c r="AP14" s="5">
        <v>1</v>
      </c>
      <c r="AQ14" s="5">
        <v>5</v>
      </c>
      <c r="AR14" s="5">
        <v>1</v>
      </c>
      <c r="AS14" s="5"/>
    </row>
    <row r="15" spans="2:45">
      <c r="B15" s="5" t="s">
        <v>27</v>
      </c>
      <c r="C15" s="10"/>
      <c r="D15" s="10"/>
      <c r="E15" s="10">
        <v>6</v>
      </c>
      <c r="F15" s="10"/>
      <c r="G15" s="10">
        <v>3</v>
      </c>
      <c r="H15" s="10"/>
      <c r="I15" s="10">
        <f t="shared" si="1"/>
        <v>9</v>
      </c>
      <c r="K15" s="5" t="s">
        <v>34</v>
      </c>
      <c r="L15" s="5">
        <v>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2:45">
      <c r="B16" s="2"/>
      <c r="C16" s="2"/>
      <c r="D16" s="2"/>
      <c r="E16" s="2"/>
      <c r="F16" s="2"/>
      <c r="G16" s="2"/>
      <c r="H16" s="2"/>
      <c r="I16" s="2"/>
      <c r="K16" s="5" t="s">
        <v>109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1:45">
      <c r="K17" s="5" t="s">
        <v>20</v>
      </c>
      <c r="L17" s="5">
        <v>24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1:45">
      <c r="K18" s="5" t="s">
        <v>58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1:45">
      <c r="K19" s="5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1:45">
      <c r="K20" s="5" t="s">
        <v>44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v>1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1:45">
      <c r="K21" s="5" t="s">
        <v>25</v>
      </c>
      <c r="L21" s="5">
        <v>19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1:45">
      <c r="K22" s="5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1:45" s="16" customFormat="1">
      <c r="K23" s="5" t="s">
        <v>26</v>
      </c>
      <c r="L23" s="5">
        <v>2</v>
      </c>
      <c r="M23" s="5"/>
      <c r="N23" s="5"/>
      <c r="O23" s="5"/>
      <c r="P23" s="5"/>
      <c r="Q23" s="5">
        <v>3</v>
      </c>
      <c r="R23" s="5"/>
      <c r="S23" s="5"/>
      <c r="T23" s="5"/>
      <c r="U23" s="5"/>
      <c r="V23" s="5"/>
      <c r="W23" s="5"/>
      <c r="X23" s="5"/>
      <c r="Y23" s="5"/>
      <c r="Z23" s="5">
        <v>2</v>
      </c>
      <c r="AA23" s="5"/>
      <c r="AB23" s="5"/>
      <c r="AC23" s="5"/>
      <c r="AD23" s="5"/>
      <c r="AE23" s="5"/>
      <c r="AF23" s="5"/>
      <c r="AG23" s="5">
        <v>16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1:45" s="16" customFormat="1">
      <c r="K24" s="5" t="s">
        <v>70</v>
      </c>
      <c r="L24" s="5">
        <v>2</v>
      </c>
      <c r="M24" s="5"/>
      <c r="N24" s="5"/>
      <c r="O24" s="5"/>
      <c r="P24" s="5"/>
      <c r="Q24" s="5"/>
      <c r="R24" s="5">
        <v>1</v>
      </c>
      <c r="S24" s="5"/>
      <c r="T24" s="5">
        <v>1</v>
      </c>
      <c r="U24" s="5">
        <v>1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2</v>
      </c>
      <c r="AG24" s="5"/>
      <c r="AH24" s="5">
        <v>15</v>
      </c>
      <c r="AI24" s="5">
        <v>1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1:45">
      <c r="K25" s="5" t="s">
        <v>27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6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>
        <v>3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1:45">
      <c r="K26" s="5" t="s">
        <v>71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6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>
        <v>2</v>
      </c>
      <c r="AL26" s="5">
        <v>1</v>
      </c>
      <c r="AM26" s="5"/>
      <c r="AN26" s="5"/>
      <c r="AO26" s="5"/>
      <c r="AP26" s="5"/>
      <c r="AQ26" s="5"/>
      <c r="AR26" s="5"/>
      <c r="AS26" s="5"/>
    </row>
  </sheetData>
  <mergeCells count="3">
    <mergeCell ref="B3:B4"/>
    <mergeCell ref="B2:I2"/>
    <mergeCell ref="C3:I3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J1:K41"/>
  <sheetViews>
    <sheetView showGridLines="0" zoomScale="70" zoomScaleNormal="70" workbookViewId="0">
      <selection activeCell="G6" sqref="G6"/>
    </sheetView>
  </sheetViews>
  <sheetFormatPr baseColWidth="10" defaultRowHeight="15"/>
  <sheetData>
    <row r="1" spans="10:11" s="2" customFormat="1"/>
    <row r="2" spans="10:11" s="2" customFormat="1"/>
    <row r="3" spans="10:11" s="2" customFormat="1"/>
    <row r="4" spans="10:11" s="2" customFormat="1"/>
    <row r="5" spans="10:11" s="2" customFormat="1"/>
    <row r="6" spans="10:11" s="2" customFormat="1"/>
    <row r="7" spans="10:11">
      <c r="J7" s="15"/>
      <c r="K7" s="16"/>
    </row>
    <row r="8" spans="10:11">
      <c r="J8" s="15"/>
      <c r="K8" s="16"/>
    </row>
    <row r="9" spans="10:11">
      <c r="J9" s="15"/>
      <c r="K9" s="16"/>
    </row>
    <row r="10" spans="10:11">
      <c r="J10" s="15"/>
      <c r="K10" s="16"/>
    </row>
    <row r="11" spans="10:11">
      <c r="J11" s="15"/>
      <c r="K11" s="16"/>
    </row>
    <row r="12" spans="10:11">
      <c r="J12" s="15"/>
      <c r="K12" s="16"/>
    </row>
    <row r="13" spans="10:11">
      <c r="J13" s="15"/>
      <c r="K13" s="16"/>
    </row>
    <row r="14" spans="10:11">
      <c r="J14" s="15"/>
      <c r="K14" s="16"/>
    </row>
    <row r="15" spans="10:11">
      <c r="J15" s="15"/>
      <c r="K15" s="16"/>
    </row>
    <row r="16" spans="10:11">
      <c r="J16" s="15"/>
      <c r="K16" s="16"/>
    </row>
    <row r="17" spans="10:11">
      <c r="J17" s="15"/>
      <c r="K17" s="16"/>
    </row>
    <row r="18" spans="10:11">
      <c r="J18" s="15"/>
      <c r="K18" s="16"/>
    </row>
    <row r="19" spans="10:11">
      <c r="J19" s="15"/>
      <c r="K19" s="16"/>
    </row>
    <row r="20" spans="10:11">
      <c r="J20" s="15"/>
      <c r="K20" s="16"/>
    </row>
    <row r="21" spans="10:11">
      <c r="J21" s="15"/>
      <c r="K21" s="16"/>
    </row>
    <row r="22" spans="10:11">
      <c r="J22" s="15"/>
      <c r="K22" s="16"/>
    </row>
    <row r="23" spans="10:11">
      <c r="J23" s="15"/>
      <c r="K23" s="16"/>
    </row>
    <row r="24" spans="10:11">
      <c r="J24" s="15"/>
      <c r="K24" s="16"/>
    </row>
    <row r="25" spans="10:11">
      <c r="J25" s="15"/>
      <c r="K25" s="16"/>
    </row>
    <row r="26" spans="10:11">
      <c r="J26" s="15"/>
      <c r="K26" s="16"/>
    </row>
    <row r="27" spans="10:11">
      <c r="J27" s="15"/>
      <c r="K27" s="16"/>
    </row>
    <row r="28" spans="10:11">
      <c r="J28" s="15"/>
      <c r="K28" s="16"/>
    </row>
    <row r="29" spans="10:11">
      <c r="J29" s="15"/>
      <c r="K29" s="16"/>
    </row>
    <row r="30" spans="10:11">
      <c r="J30" s="15"/>
      <c r="K30" s="16"/>
    </row>
    <row r="31" spans="10:11">
      <c r="J31" s="15"/>
      <c r="K31" s="16"/>
    </row>
    <row r="32" spans="10:11">
      <c r="J32" s="15"/>
      <c r="K32" s="16"/>
    </row>
    <row r="33" spans="10:11">
      <c r="J33" s="15"/>
      <c r="K33" s="16"/>
    </row>
    <row r="34" spans="10:11">
      <c r="J34" s="15"/>
      <c r="K34" s="16"/>
    </row>
    <row r="35" spans="10:11">
      <c r="J35" s="15"/>
      <c r="K35" s="16"/>
    </row>
    <row r="36" spans="10:11">
      <c r="J36" s="15"/>
      <c r="K36" s="16"/>
    </row>
    <row r="37" spans="10:11">
      <c r="J37" s="15"/>
      <c r="K37" s="16"/>
    </row>
    <row r="38" spans="10:11">
      <c r="J38" s="15"/>
      <c r="K38" s="16"/>
    </row>
    <row r="39" spans="10:11">
      <c r="J39" s="15"/>
      <c r="K39" s="16"/>
    </row>
    <row r="40" spans="10:11">
      <c r="J40" s="15"/>
      <c r="K40" s="16"/>
    </row>
    <row r="41" spans="10:11">
      <c r="J41" s="15"/>
      <c r="K41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"/>
  <sheetViews>
    <sheetView showGridLines="0" zoomScale="80" zoomScaleNormal="80" workbookViewId="0">
      <selection activeCell="F4" sqref="F4"/>
    </sheetView>
  </sheetViews>
  <sheetFormatPr baseColWidth="10" defaultRowHeight="15"/>
  <sheetData>
    <row r="1" s="2" customFormat="1"/>
    <row r="2" s="2" customFormat="1"/>
    <row r="3" s="2" customFormat="1"/>
    <row r="4" s="2" customFormat="1"/>
    <row r="5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Mapping</vt:lpstr>
      <vt:lpstr>H_Data Collection_MARK</vt:lpstr>
      <vt:lpstr>A_Data Collection_MARK</vt:lpstr>
      <vt:lpstr>H&amp;A_Data Collection_MARK</vt:lpstr>
      <vt:lpstr>Health_3rdLevel</vt:lpstr>
      <vt:lpstr>Ag_3rdLevel</vt:lpstr>
      <vt:lpstr>H_Graphs_MARK</vt:lpstr>
      <vt:lpstr>A_Graphs_MARK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</dc:creator>
  <cp:lastModifiedBy>Maryan</cp:lastModifiedBy>
  <dcterms:created xsi:type="dcterms:W3CDTF">2016-03-03T03:07:11Z</dcterms:created>
  <dcterms:modified xsi:type="dcterms:W3CDTF">2016-03-21T14:48:22Z</dcterms:modified>
</cp:coreProperties>
</file>