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hidePivotFieldList="1" autoCompressPictures="0"/>
  <bookViews>
    <workbookView xWindow="0" yWindow="0" windowWidth="25600" windowHeight="14160" tabRatio="782" firstSheet="2" activeTab="10"/>
  </bookViews>
  <sheets>
    <sheet name="AMP Dataset" sheetId="7" r:id="rId1"/>
    <sheet name="AfDB AMP" sheetId="8" r:id="rId2"/>
    <sheet name="AfDB IATI" sheetId="2" r:id="rId3"/>
    <sheet name="Canada AMP" sheetId="9" r:id="rId4"/>
    <sheet name=" Canada IATI" sheetId="3" r:id="rId5"/>
    <sheet name="JICA AMP" sheetId="12" r:id="rId6"/>
    <sheet name="JICA IATI" sheetId="13" r:id="rId7"/>
    <sheet name="World Bank AMP" sheetId="10" r:id="rId8"/>
    <sheet name="World Bank IATI" sheetId="4" r:id="rId9"/>
    <sheet name="DFID AMP" sheetId="11" r:id="rId10"/>
    <sheet name="DFID IATI" sheetId="5" r:id="rId11"/>
    <sheet name="AMP &amp; IATI Comparison" sheetId="1" r:id="rId12"/>
  </sheets>
  <calcPr calcId="140000" concurrentCalc="0"/>
  <pivotCaches>
    <pivotCache cacheId="5" r:id="rId13"/>
    <pivotCache cacheId="6" r:id="rId14"/>
    <pivotCache cacheId="7" r:id="rId15"/>
    <pivotCache cacheId="8" r:id="rId16"/>
    <pivotCache cacheId="9" r:id="rId17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4" i="13" l="1"/>
  <c r="B128" i="13"/>
  <c r="A128" i="13"/>
  <c r="Q124" i="13"/>
  <c r="P124" i="13"/>
  <c r="O124" i="13"/>
  <c r="N124" i="13"/>
  <c r="M124" i="13"/>
  <c r="L124" i="13"/>
  <c r="K124" i="13"/>
  <c r="J124" i="13"/>
  <c r="I124" i="13"/>
  <c r="H124" i="13"/>
  <c r="G124" i="13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E124" i="13"/>
  <c r="D124" i="13"/>
  <c r="C124" i="13"/>
  <c r="B124" i="13"/>
  <c r="Q381" i="5"/>
  <c r="B399" i="5"/>
  <c r="A399" i="5"/>
  <c r="P381" i="5"/>
  <c r="B398" i="5"/>
  <c r="A398" i="5"/>
  <c r="O381" i="5"/>
  <c r="B397" i="5"/>
  <c r="A397" i="5"/>
  <c r="N381" i="5"/>
  <c r="B396" i="5"/>
  <c r="A396" i="5"/>
  <c r="M381" i="5"/>
  <c r="B395" i="5"/>
  <c r="A395" i="5"/>
  <c r="L381" i="5"/>
  <c r="B394" i="5"/>
  <c r="A394" i="5"/>
  <c r="K381" i="5"/>
  <c r="B393" i="5"/>
  <c r="A393" i="5"/>
  <c r="J381" i="5"/>
  <c r="B392" i="5"/>
  <c r="A392" i="5"/>
  <c r="H381" i="5"/>
  <c r="B391" i="5"/>
  <c r="A391" i="5"/>
  <c r="G381" i="5"/>
  <c r="B390" i="5"/>
  <c r="A390" i="5"/>
  <c r="E381" i="5"/>
  <c r="B389" i="5"/>
  <c r="A389" i="5"/>
  <c r="D381" i="5"/>
  <c r="B388" i="5"/>
  <c r="A388" i="5"/>
  <c r="C381" i="5"/>
  <c r="B387" i="5"/>
  <c r="A387" i="5"/>
  <c r="B381" i="5"/>
  <c r="B386" i="5"/>
  <c r="A386" i="5"/>
  <c r="A381" i="5"/>
  <c r="B385" i="5"/>
  <c r="A385" i="5"/>
  <c r="I381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D131" i="4"/>
  <c r="Q67" i="4"/>
  <c r="B85" i="4"/>
  <c r="A85" i="4"/>
  <c r="P67" i="4"/>
  <c r="B84" i="4"/>
  <c r="A84" i="4"/>
  <c r="O67" i="4"/>
  <c r="B83" i="4"/>
  <c r="A83" i="4"/>
  <c r="N67" i="4"/>
  <c r="B82" i="4"/>
  <c r="A82" i="4"/>
  <c r="M67" i="4"/>
  <c r="B81" i="4"/>
  <c r="A81" i="4"/>
  <c r="L67" i="4"/>
  <c r="B80" i="4"/>
  <c r="A80" i="4"/>
  <c r="K67" i="4"/>
  <c r="B79" i="4"/>
  <c r="A79" i="4"/>
  <c r="J67" i="4"/>
  <c r="B78" i="4"/>
  <c r="A78" i="4"/>
  <c r="H67" i="4"/>
  <c r="B77" i="4"/>
  <c r="A77" i="4"/>
  <c r="G67" i="4"/>
  <c r="B76" i="4"/>
  <c r="A76" i="4"/>
  <c r="E67" i="4"/>
  <c r="B75" i="4"/>
  <c r="A75" i="4"/>
  <c r="D67" i="4"/>
  <c r="B74" i="4"/>
  <c r="A74" i="4"/>
  <c r="C67" i="4"/>
  <c r="B73" i="4"/>
  <c r="A73" i="4"/>
  <c r="B67" i="4"/>
  <c r="B72" i="4"/>
  <c r="A72" i="4"/>
  <c r="A67" i="4"/>
  <c r="B71" i="4"/>
  <c r="A71" i="4"/>
  <c r="Q70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A64" i="3"/>
  <c r="Q60" i="3"/>
  <c r="P60" i="3"/>
  <c r="O60" i="3"/>
  <c r="N60" i="3"/>
  <c r="M60" i="3"/>
  <c r="L60" i="3"/>
  <c r="K60" i="3"/>
  <c r="J60" i="3"/>
  <c r="I60" i="3"/>
  <c r="H60" i="3"/>
  <c r="G60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E60" i="3"/>
  <c r="D60" i="3"/>
  <c r="C60" i="3"/>
  <c r="B60" i="3"/>
  <c r="A60" i="3"/>
  <c r="A107" i="2"/>
  <c r="B111" i="2"/>
  <c r="A111" i="2"/>
  <c r="Q107" i="2"/>
  <c r="P107" i="2"/>
  <c r="O107" i="2"/>
  <c r="N107" i="2"/>
  <c r="M107" i="2"/>
  <c r="L107" i="2"/>
  <c r="K107" i="2"/>
  <c r="J107" i="2"/>
  <c r="I107" i="2"/>
  <c r="H107" i="2"/>
  <c r="G107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E107" i="2"/>
  <c r="D107" i="2"/>
  <c r="C107" i="2"/>
  <c r="B107" i="2"/>
  <c r="C17" i="1"/>
  <c r="C18" i="1"/>
  <c r="C19" i="1"/>
  <c r="C20" i="1"/>
  <c r="C21" i="1"/>
  <c r="C22" i="1"/>
  <c r="C23" i="1"/>
  <c r="C24" i="1"/>
  <c r="C25" i="1"/>
  <c r="C26" i="1"/>
  <c r="C27" i="1"/>
  <c r="B17" i="1"/>
  <c r="B18" i="1"/>
  <c r="B19" i="1"/>
  <c r="B20" i="1"/>
  <c r="B21" i="1"/>
  <c r="B22" i="1"/>
  <c r="B23" i="1"/>
  <c r="B24" i="1"/>
  <c r="B25" i="1"/>
  <c r="B26" i="1"/>
  <c r="B27" i="1"/>
</calcChain>
</file>

<file path=xl/sharedStrings.xml><?xml version="1.0" encoding="utf-8"?>
<sst xmlns="http://schemas.openxmlformats.org/spreadsheetml/2006/main" count="11571" uniqueCount="628">
  <si>
    <t>AMP</t>
  </si>
  <si>
    <t>IATI</t>
  </si>
  <si>
    <t xml:space="preserve">Donor Agency </t>
  </si>
  <si>
    <t>Commitments</t>
  </si>
  <si>
    <t>Disbursements</t>
  </si>
  <si>
    <t xml:space="preserve">African Development Bank </t>
  </si>
  <si>
    <t xml:space="preserve">Canada </t>
  </si>
  <si>
    <t xml:space="preserve">Department for International Development </t>
  </si>
  <si>
    <t xml:space="preserve">European Union </t>
  </si>
  <si>
    <t xml:space="preserve">Japan International Cooperation Agency </t>
  </si>
  <si>
    <t>United Nations Children's Fund</t>
  </si>
  <si>
    <t xml:space="preserve">United Nations Development Programme </t>
  </si>
  <si>
    <t xml:space="preserve">United States of America (Millennium Challenge Corporation) </t>
  </si>
  <si>
    <t xml:space="preserve">World Bank </t>
  </si>
  <si>
    <t xml:space="preserve">World Food Programme </t>
  </si>
  <si>
    <t>AMP "minus" IATI</t>
  </si>
  <si>
    <t>TOTAL</t>
  </si>
  <si>
    <t>reporting-org</t>
  </si>
  <si>
    <t>recipient-country</t>
  </si>
  <si>
    <t>transaction-type</t>
  </si>
  <si>
    <t>Transaction Type Name</t>
  </si>
  <si>
    <t>transaction-date</t>
  </si>
  <si>
    <t>TRANSACTION YEAR</t>
  </si>
  <si>
    <t>default-currency</t>
  </si>
  <si>
    <t xml:space="preserve"> transaction-value </t>
  </si>
  <si>
    <t>TRANSACTION VALUE USD</t>
  </si>
  <si>
    <t>transaction_value_currency</t>
  </si>
  <si>
    <t>transaction_value_value-date</t>
  </si>
  <si>
    <t>title</t>
  </si>
  <si>
    <t>start-planned</t>
  </si>
  <si>
    <t>end-planned</t>
  </si>
  <si>
    <t>start-actual</t>
  </si>
  <si>
    <t>end-actual</t>
  </si>
  <si>
    <t>sector</t>
  </si>
  <si>
    <t>African Development Bank Group</t>
  </si>
  <si>
    <t>Malawi</t>
  </si>
  <si>
    <t>XDR</t>
  </si>
  <si>
    <t>Support to Higher Education Science &amp; Technology &amp; Technical, Entrepre.and Vocational Educ Project</t>
  </si>
  <si>
    <t>Higher education</t>
  </si>
  <si>
    <t>Agriculture Development Programme - Isp</t>
  </si>
  <si>
    <t>Industrial crops/export crops</t>
  </si>
  <si>
    <t>Macadamia Nuts Smallholder Development Project</t>
  </si>
  <si>
    <t>Agricultural policy and administrative management</t>
  </si>
  <si>
    <t>Malawi Trunk Road Rehabilitation: Blantyre-Zomba</t>
  </si>
  <si>
    <t>Road transport</t>
  </si>
  <si>
    <t>Rural Income Enhancement Project</t>
  </si>
  <si>
    <t>Karonga-Chitipa Road Project</t>
  </si>
  <si>
    <t>Smallholder Outgrower Sugar-Cane Production Project</t>
  </si>
  <si>
    <t>Lake Malawi Artisanal Fisheries Development Project</t>
  </si>
  <si>
    <t>Education IV - Support to Community Day Secondary Schools</t>
  </si>
  <si>
    <t>Education policy and administrative management</t>
  </si>
  <si>
    <t>Critical Fields</t>
  </si>
  <si>
    <t>Missing fields percentage</t>
  </si>
  <si>
    <t>Sum of TRANSACTION VALUE USD</t>
  </si>
  <si>
    <t>Column Labels</t>
  </si>
  <si>
    <t>Transaction Year</t>
  </si>
  <si>
    <t>Commitment</t>
  </si>
  <si>
    <t>Disbursement</t>
  </si>
  <si>
    <t>Interest Repayment</t>
  </si>
  <si>
    <t>Loan Repayment</t>
  </si>
  <si>
    <t>Grand Total</t>
  </si>
  <si>
    <t>transaction-value</t>
  </si>
  <si>
    <t>Affaires Ã©trangÃ¨res, Commerce et DÃ©veloppement Canada (MAECD)</t>
  </si>
  <si>
    <t>CAD</t>
  </si>
  <si>
    <t>Journalistes pour les Droits Humains - Stages internationaux 2010-2013</t>
  </si>
  <si>
    <t>Media and free flow of information</t>
  </si>
  <si>
    <t>SantÃ© communautaire pour les mÃ¨res, les nouveau-nÃ©s et les enfants</t>
  </si>
  <si>
    <t>Health education;Malaria control;Reproductive health care;Basic nutrition</t>
  </si>
  <si>
    <t>Canadian Co-operative Association - Programme 2007-2011</t>
  </si>
  <si>
    <t>Agricultural co-operatives;Small and medium-sized enterprises (SME) development;Business support services and institutions;Promotion of development awareness;Education/training in banking and financial services;Informal/semi-formal financial intermediaries;Democratic participation and civil society</t>
  </si>
  <si>
    <t>Canadian Physicians for Aid and Relief - Programme les fermiers d'abord 2009-2014</t>
  </si>
  <si>
    <t>Promotion of development awareness;Democratic participation and civil society;Agricultural services;Basic nutrition;Agricultural development</t>
  </si>
  <si>
    <t>Programme de partenariat des collÃ¨ges canadiens (PPCC) - 2001-2011</t>
  </si>
  <si>
    <t>Basic health care;Health policy and administrative management;Basic nutrition;Medical education/training;Health education;Health personnel development;Environmental education/ training;Teacher training;Agricultural education/training;Vocational training</t>
  </si>
  <si>
    <t>Appui multisectoriel des activitÃ©s et des politiques pour la nutrition</t>
  </si>
  <si>
    <t>Health policy and administrative management;Basic nutrition</t>
  </si>
  <si>
    <t>Programme contre le paludisme, la pneumonie et la diarrrhÃ©e - Ã‰largissement de l'accÃ¨s rapide</t>
  </si>
  <si>
    <t>Malaria control;Health personnel development;Basic health care</t>
  </si>
  <si>
    <t>Programme de santÃ© des mÃ¨res, des nouveau-nÃ©s et des enfants</t>
  </si>
  <si>
    <t>Personnel development for population and reproductive health;Reproductive health care</t>
  </si>
  <si>
    <t>PrÃ©vention et traitement du VIH et de la sous-nutrition des nourrissons et des jeunes enfants</t>
  </si>
  <si>
    <t>Basic nutrition;STD control including HIV/AIDS</t>
  </si>
  <si>
    <t>UNICEF Symposium sur la gestion de cas intÃ©grÃ©e en milieu communautaire</t>
  </si>
  <si>
    <t>Basic health infrastructure;Medical education/training;Health personnel development;Health education;Health policy and administrative management;Infectious disease control;Basic health care;Malaria control</t>
  </si>
  <si>
    <t>Plateformes nationales d'Ã©valuation pour la responsabilisation Ã  la santÃ© des femmes et des enfants</t>
  </si>
  <si>
    <t>Health policy and administrative management;Population policy and administrative management</t>
  </si>
  <si>
    <t>AmÃ©liorer lâ€™accÃ¨s Ã  lâ€™eau propre et aux services d'assainissement Ã  Machinga et Ã  Zomba</t>
  </si>
  <si>
    <t>Basic drinking water supply;Basic sanitation;Infectious disease control</t>
  </si>
  <si>
    <t>Transaction per Year</t>
  </si>
  <si>
    <t>World Bank Group</t>
  </si>
  <si>
    <t>C</t>
  </si>
  <si>
    <t>USD</t>
  </si>
  <si>
    <t>MW-Nutrition &amp; HIV/AIDS Project (FY12)</t>
  </si>
  <si>
    <t>;;;;;;;;;;Reproductive health care;Infectious disease control;Basic nutrition</t>
  </si>
  <si>
    <t>D</t>
  </si>
  <si>
    <t>MW-Proj to Improve Education Quality in</t>
  </si>
  <si>
    <t>;;;;Primary education;Teacher training;Education facilities and training;Education policy and administrative management</t>
  </si>
  <si>
    <t>MW-Infrastr Srvcs SIM</t>
  </si>
  <si>
    <t>;;;;;;;;;Electrical transmission/ distribution;Power generation/non-renewable sources;Telecommunications;Road transport;Economic and development policy/planning;Basic drinking water supply and basic sanitation;Water supply and sanitation - large systems</t>
  </si>
  <si>
    <t>MW-Sec Natl Water Dev Project SIL (FY07)</t>
  </si>
  <si>
    <t>;;;;;;;;;Sanitation - large systems;Water supply - large systems;Water resources protection;Water resources policy and administrative management</t>
  </si>
  <si>
    <t>IR</t>
  </si>
  <si>
    <t>MW-Energy Sector Project</t>
  </si>
  <si>
    <t>;;;;;;Electrical transmission/ distribution;Energy policy and administrative management</t>
  </si>
  <si>
    <t>MW Skills Development Project</t>
  </si>
  <si>
    <t>;;;;Vocational training;Higher education</t>
  </si>
  <si>
    <t>Department for International Development</t>
  </si>
  <si>
    <t>E</t>
  </si>
  <si>
    <t>GBP</t>
  </si>
  <si>
    <t>Support to Civil Society Governance Funds</t>
  </si>
  <si>
    <t>Democratic participation and civil society</t>
  </si>
  <si>
    <t>Accountable Grant with Catholic Commission for Justice and Peace</t>
  </si>
  <si>
    <t>;Legal and judicial development</t>
  </si>
  <si>
    <t>Anti-Corruption Accountable Grant for National Intergrity System</t>
  </si>
  <si>
    <t>Anti-corruption organisations and institutions</t>
  </si>
  <si>
    <t>Humanitarian assistance to protect 201,856 people from hunger, malnutrition and harmful levels of asset depletion</t>
  </si>
  <si>
    <t>Disaster prevention and preparedness</t>
  </si>
  <si>
    <t>Health Research Capacity Strengthening Initiative Malawi: Programme Management Costs</t>
  </si>
  <si>
    <t>Medical research</t>
  </si>
  <si>
    <t>Accountable Grant for Malawi Economic Justice Network</t>
  </si>
  <si>
    <t>Malawi Rural unpaved Roads Design Costs</t>
  </si>
  <si>
    <t>UNICEF Water and Sanitation Infrastructure Construction</t>
  </si>
  <si>
    <t>Water resources protection</t>
  </si>
  <si>
    <t>Accountable Grant to Overseas Development Institute (ODI)</t>
  </si>
  <si>
    <t>Support to Anti Corruption Bureau</t>
  </si>
  <si>
    <t>Independent Impact Evaluation Agency</t>
  </si>
  <si>
    <t>Financial Aid to Malawi Judiciary</t>
  </si>
  <si>
    <t>Legal and judicial development</t>
  </si>
  <si>
    <t>Appraisal and Design Budget</t>
  </si>
  <si>
    <t>Environmental policy and administrative management;Energy policy and administrative management</t>
  </si>
  <si>
    <t>Accountable Grant to Water Aid to implement  Equity and Accountability in Water and Sanitation Project in Malawi</t>
  </si>
  <si>
    <t>Research/scientific institutions;Basic drinking water supply and basic sanitation</t>
  </si>
  <si>
    <t>Support to Paralegal Advisory Services Institute (PASI)</t>
  </si>
  <si>
    <t>Scoping and evaluating the possible uses of non compliant and waste groundnut material</t>
  </si>
  <si>
    <t>Small and medium-sized enterprises (SME) development;Business support services and institutions</t>
  </si>
  <si>
    <t>Health Sector Support Programme  Financial Aid</t>
  </si>
  <si>
    <t>Health policy and administrative management;Health policy and administrative management;Basic health care</t>
  </si>
  <si>
    <t>Support to Farm Input Subsidy Programme</t>
  </si>
  <si>
    <t>Food aid/Food security programmes</t>
  </si>
  <si>
    <t>Support to Dairy Farming in Malawi</t>
  </si>
  <si>
    <t>Concern Universal Accountable Grant</t>
  </si>
  <si>
    <t>Appraisal And Design stage of the Building Evidence and Accountability programme</t>
  </si>
  <si>
    <t>Research/scientific institutions;Research/scientific institutions</t>
  </si>
  <si>
    <t>Support to UNICEF for Sustainable Safety and Justice for Vulnerable Women and Children</t>
  </si>
  <si>
    <t>Support to Girls Education</t>
  </si>
  <si>
    <t>Basic sanitation;Secondary education;Teacher training;Education policy and administrative management;Primary education</t>
  </si>
  <si>
    <t>Accountable Grant to Oxfam for Joint Market Situation Analysis</t>
  </si>
  <si>
    <t>Heath Sector Support Programme Technical Assistance (TA)</t>
  </si>
  <si>
    <t>Procurement of commodities for Total Land Care by Charles Kendal under DFID Support to Conservation Agriculture Programme in Malawi</t>
  </si>
  <si>
    <t>Charles Kendal fees for procuring commodities for Total Land Care under the DFID Support to Conservation Agriculture in Malawi Programme</t>
  </si>
  <si>
    <t>Humanitarian Responses from November 2012</t>
  </si>
  <si>
    <t>Emergency food aid</t>
  </si>
  <si>
    <t>Water supply, Sanitation and Hygiene Provision Challenge Fund</t>
  </si>
  <si>
    <t>Technological research and development</t>
  </si>
  <si>
    <t>UNDP Elections Multi Donor Trust Fund</t>
  </si>
  <si>
    <t>;</t>
  </si>
  <si>
    <t>Contribution to UNICEF for management of Acute Malnutrition Programme</t>
  </si>
  <si>
    <t>Sectors not specified</t>
  </si>
  <si>
    <t>Contribution to World Food Programme for the School Feeding Programme</t>
  </si>
  <si>
    <t>Basic nutrition</t>
  </si>
  <si>
    <t>Earmarked Funding for Condoms</t>
  </si>
  <si>
    <t>Basic life skills for youth and adults;STD control including HIV/AIDS</t>
  </si>
  <si>
    <t>HIV Earmarked Funding for  Prevention of Mother To Child Transmission</t>
  </si>
  <si>
    <t>STD control including HIV/AIDS</t>
  </si>
  <si>
    <t>Joint Support to Strengthen the National Statistical Systems</t>
  </si>
  <si>
    <t>Housing policy and administrative management;Statistical capacity building</t>
  </si>
  <si>
    <t>DFID's contribution to  Malawi Joint Donor Humanitarian Emergency Response Fund</t>
  </si>
  <si>
    <t>Food aid/Food security programmes;Sectors not specified</t>
  </si>
  <si>
    <t>Technical Assistance to the National Response</t>
  </si>
  <si>
    <t>STD control including HIV/AIDS;STD control including HIV/AIDS</t>
  </si>
  <si>
    <t>UK Open University - Teacher Education for Sub Saharan Africa</t>
  </si>
  <si>
    <t>Primary education;Teacher training</t>
  </si>
  <si>
    <t>World Food Programme administration arrangement - humanitarian food distribution, school feeding and nutrition</t>
  </si>
  <si>
    <t>Material relief assistance and services;Emergency food aid</t>
  </si>
  <si>
    <t>International Non-Governmental Organisations Consortium Emergency Humanitarian Response to the 2013-14 Food Crisis in Malawi.</t>
  </si>
  <si>
    <t>Business Innovation Facility - Phase 2</t>
  </si>
  <si>
    <t>Trade facilitation</t>
  </si>
  <si>
    <t>Research and Evaluation</t>
  </si>
  <si>
    <t>Rapid Response Fund for the Institutional Support to the Electoral Process in Malawi</t>
  </si>
  <si>
    <t>Design and Appraisal for the Local Governance programme</t>
  </si>
  <si>
    <t>;Decentralisation and support to subnational government</t>
  </si>
  <si>
    <t>Procurement of Services for consultancy on Scoping of the Criminal Justice System in Malawi</t>
  </si>
  <si>
    <t>Procurement of bulb crushers for the Malawi Energy Efficient lighting Project</t>
  </si>
  <si>
    <t>Energy policy and administrative management;Environmental policy and administrative management</t>
  </si>
  <si>
    <t>Support to Clinton Health Access Initiative to scale up nutrition in 13 districts in Malawi</t>
  </si>
  <si>
    <t>Environmental policy and administrative management;STD control including HIV/AIDS;Family planning;Basic nutrition</t>
  </si>
  <si>
    <t>Procurement of vehicles for Maries Stopes International/Banja la Mtsogolo under the Malawi Family Planning Programme</t>
  </si>
  <si>
    <t>Family planning</t>
  </si>
  <si>
    <t>HIV Prevention Project with Population Services International</t>
  </si>
  <si>
    <t>Keeping Girls in School - Advocacy</t>
  </si>
  <si>
    <t>Secondary education;Primary education</t>
  </si>
  <si>
    <t>Improving the school experience and environment for adolescent girls (Mother groups, Violece against Girls and Role modelling)</t>
  </si>
  <si>
    <t>Heifer International Dairy Scale Up Project</t>
  </si>
  <si>
    <t>Support to Christian Aid for the Enhancing Community Resilience to Effects of Climate change- ICF</t>
  </si>
  <si>
    <t>Environmental policy and administrative management</t>
  </si>
  <si>
    <t>Expenditure</t>
  </si>
  <si>
    <t>- US Dollar</t>
  </si>
  <si>
    <t>HC Malawi</t>
  </si>
  <si>
    <t>/ Donor Agency /</t>
  </si>
  <si>
    <t>Project Title</t>
  </si>
  <si>
    <t>Funding</t>
  </si>
  <si>
    <t>Total Costs</t>
  </si>
  <si>
    <t/>
  </si>
  <si>
    <t>Fiscal Year 2011 - 2012</t>
  </si>
  <si>
    <t>Fiscal Year 2012 - 2013</t>
  </si>
  <si>
    <t>Fiscal Year 2013 - 2014</t>
  </si>
  <si>
    <t>Fiscal Year 2014 - 2015</t>
  </si>
  <si>
    <t>Fiscal Year 2015 - 2016</t>
  </si>
  <si>
    <t>Fiscal Year 2016 - 2017</t>
  </si>
  <si>
    <t>Actual Commitments</t>
  </si>
  <si>
    <t>Actual Disbursements</t>
  </si>
  <si>
    <t>General Budget Support 2012/13FY &amp; 2013/14FY</t>
  </si>
  <si>
    <t xml:space="preserve"> </t>
  </si>
  <si>
    <t>Kholombidzo Hydro Power Project</t>
  </si>
  <si>
    <t>Competitiveness and Job Creation Support Project</t>
  </si>
  <si>
    <t>Higher Eductation Science and TEchnology Project (Grant, Loan, NTF)</t>
  </si>
  <si>
    <t>Institutional Support for PFEM Reform Program</t>
  </si>
  <si>
    <t>Enhancing Good Governance in District Public Service (MEJN)</t>
  </si>
  <si>
    <t>Agriculture Infrastructure Support Project</t>
  </si>
  <si>
    <t>Governance and Poverty Reduction Support Grant II &amp; III</t>
  </si>
  <si>
    <t>Smallholder crop production and marketing project</t>
  </si>
  <si>
    <t>National Water Development Program (Trust)</t>
  </si>
  <si>
    <t>National Water Development Program (Loan)</t>
  </si>
  <si>
    <t>National Water Development Program (Grant)</t>
  </si>
  <si>
    <t>Support to the health sector programme</t>
  </si>
  <si>
    <t>Mzuzu-Nkhatabay Road Project</t>
  </si>
  <si>
    <t>Support to Local Economic Development (supplementary)</t>
  </si>
  <si>
    <t>Multi-Nacala Corridor Project</t>
  </si>
  <si>
    <t>Trunk Road Rehabilitation Blantyre-Zomba</t>
  </si>
  <si>
    <t>Support to Local Economic Development</t>
  </si>
  <si>
    <t>EDUCATION V (Support to Sec Education)</t>
  </si>
  <si>
    <t>Climate Adaptation for Rural Livelihold and Agriculture</t>
  </si>
  <si>
    <t>Songwe River Basin Programme (NEPAD ippf, AWF-Local, AWF -Foreign)</t>
  </si>
  <si>
    <t>Strengthening Water Sector M &amp; E</t>
  </si>
  <si>
    <t xml:space="preserve">Arab Bank for Economic Development in Africa </t>
  </si>
  <si>
    <t>Construction of the Thyolo -Makwasa-Bangula Road</t>
  </si>
  <si>
    <t>Small Farms Irrigation Project -phase I &amp; II</t>
  </si>
  <si>
    <t>Rehabilitation of the Kamuzu International Airport Runway</t>
  </si>
  <si>
    <t xml:space="preserve">Australian Agency for International Development </t>
  </si>
  <si>
    <t>National Water Development Program - AusAID</t>
  </si>
  <si>
    <t>Initial Primary Teacher Education II</t>
  </si>
  <si>
    <t>PSU Transition Project</t>
  </si>
  <si>
    <t>Maziko-Nutrition Foundation</t>
  </si>
  <si>
    <t>Canada Funds for Local Initiatives</t>
  </si>
  <si>
    <t>Community Management of Severe Malnutrition</t>
  </si>
  <si>
    <t>Policy &amp; Program Development Initiative Phase II</t>
  </si>
  <si>
    <t>Grant Support Ed Sector Phase II GSES II</t>
  </si>
  <si>
    <t xml:space="preserve">Centers for Disease Control and Prevention </t>
  </si>
  <si>
    <t>Technical Assistance to (UNICEF) Plan in the Implementation and Evaluation of HIV/AIDS Prevention, Care, Treatment and Support Activities for Mothers, Children and Families under the(PEPFAR)</t>
  </si>
  <si>
    <t>Building human and institutional capacity in training and strategic information (I-TECH)</t>
  </si>
  <si>
    <t>Strengthening expanded HIV/AIDS Counseling &amp; Testing services in Malawi (MACRO)</t>
  </si>
  <si>
    <t>Health SWAP Pooled Funding II and III</t>
  </si>
  <si>
    <t>INCREASED ACCESS TO QUALITY CONTRACEPTIVES COMMODITIES IN MALAWI (UNFPA THIRD PARTY PROCUREMENT)</t>
  </si>
  <si>
    <t>Phalombe Teacher Training College</t>
  </si>
  <si>
    <t>NAC Pooled Funding</t>
  </si>
  <si>
    <t>Support to national AIDS Response (FA)</t>
  </si>
  <si>
    <t>Agriculture Inputs Subsidy</t>
  </si>
  <si>
    <t>Education Sector Reform Programme (Education SWAp) - Pooled</t>
  </si>
  <si>
    <t>Justice for Vulnerable Groups</t>
  </si>
  <si>
    <t>Support to Family Planning</t>
  </si>
  <si>
    <t>Keeping Girls in School</t>
  </si>
  <si>
    <t>Business Innovation Facility (BIF)</t>
  </si>
  <si>
    <t>Support to Banja La Mtsongolo</t>
  </si>
  <si>
    <t>HIV Prevention Project</t>
  </si>
  <si>
    <t>Essential Medicines Malawi</t>
  </si>
  <si>
    <t>Malaw Energy Efficient Lighting Project</t>
  </si>
  <si>
    <t>Support to the Development of National Statistical Systems</t>
  </si>
  <si>
    <t>Community Resilience to Disaster/Climate Risk</t>
  </si>
  <si>
    <t>Health Swap 2 Design</t>
  </si>
  <si>
    <t>Humanitarian Assistance to Support 2011 Malawi Vulnerability Assessment Results</t>
  </si>
  <si>
    <t>Education SWAP TC</t>
  </si>
  <si>
    <t>DFID Malawi Climate Change Programme</t>
  </si>
  <si>
    <t>Safe Water Supply &amp; Sanitation - old name Dedza &amp; Ntcheu Safe Water Hygiene Promotion</t>
  </si>
  <si>
    <t>Perfomance Evidence Accountability (TC)</t>
  </si>
  <si>
    <t>Linking HIV and sexual and reproductive health and rights in Malawi”</t>
  </si>
  <si>
    <t>Gender Equality and Women Empowernment</t>
  </si>
  <si>
    <t>Social Cash Transfer Programme (EU-Mandate)</t>
  </si>
  <si>
    <t>Rural Infrastructure Development Programme (RIDP)</t>
  </si>
  <si>
    <t>Farm Income Diversification Programme - Phase 2</t>
  </si>
  <si>
    <t>Mining Governance and Growth Support Project</t>
  </si>
  <si>
    <t>Support to the Gender Equality and Women's Empowerment Agenda in Malawi ( GEWEM)</t>
  </si>
  <si>
    <t>Improved Forest Management for Sustainable Livelihoods (IFMSL II) Programme - Phase II</t>
  </si>
  <si>
    <t>Democratic Governance Programme (DGP)</t>
  </si>
  <si>
    <t>Road Transport Sector Policy Support Programme (RTSPP)</t>
  </si>
  <si>
    <t>FOOD SECURITY PROGRAMME MAFSP 2005</t>
  </si>
  <si>
    <t>Capacity Building Towards Trade and Private Sector Development</t>
  </si>
  <si>
    <t>Agriculture SWAp Pool Trust Fund (Second Additional Financing to Malawi Agricultural SWAp -support project) - World Bank</t>
  </si>
  <si>
    <t>Publi Finance and Economic Management Programme Estimate PFEM PE)</t>
  </si>
  <si>
    <t>Support to Road Sector-Pool</t>
  </si>
  <si>
    <t>Technical Cooperation Facility III</t>
  </si>
  <si>
    <t>Rural Feeder Roads Programme</t>
  </si>
  <si>
    <t>Capacity Development for the NAOSU in the Ministry of Finance(10th EDF)</t>
  </si>
  <si>
    <t>Malawi - Sugar Annual Action Plan for 2007-2012 Accompanying Measures for Sugar Protocol Countries</t>
  </si>
  <si>
    <t>Democratic Governance Programme(Good Governance)-(GGP)</t>
  </si>
  <si>
    <t>Sustainable Nutrition Rehabilitation Programme (SNRP)</t>
  </si>
  <si>
    <t>Good Governance and Development Contract 1</t>
  </si>
  <si>
    <t>Food Security Programme for Malawi 2006</t>
  </si>
  <si>
    <t>PRBS III + VFlex</t>
  </si>
  <si>
    <t>STABEX 99 COFFEE - RAW OR ROASTED</t>
  </si>
  <si>
    <t>EIDHR - NEW Democracy and Human Rights ( Building Capacity of Malawian Media for a strong supporting System in the Democratic and Electoral Process)</t>
  </si>
  <si>
    <t>Promotion of the Rule of Law and CIVIV Education in Malawi.</t>
  </si>
  <si>
    <t>Malawi - Acompanying Measures 2006 for Sugar Protocol Countries</t>
  </si>
  <si>
    <t>Promotion of Rule of Law &amp; Civic Education in Malawi</t>
  </si>
  <si>
    <t>Malawi Backlog Road Rehabilitation and Maintenance Programme</t>
  </si>
  <si>
    <t>Augm.Plafond M.Silva Domingos ( Rider 2 Note xxxx DD XX/XX/XX)</t>
  </si>
  <si>
    <t>Promotion of Rule of Law and Improvement of Justice in Malawi</t>
  </si>
  <si>
    <t>4th Microprojects Programme</t>
  </si>
  <si>
    <t>FRANCHISE ART 195-THE</t>
  </si>
  <si>
    <t>Malawi National Blood Transfusion Services</t>
  </si>
  <si>
    <t>Institutional Support to Transport Public Sector - old name Institutional Support to Transport Public Bodies</t>
  </si>
  <si>
    <t>NAO Capacity Building Programme</t>
  </si>
  <si>
    <t>Institutional Development across Agriculture-Food Sector( IDAF)</t>
  </si>
  <si>
    <t>Improved Forestry Management for Sustainable Livelihoods Phase 1</t>
  </si>
  <si>
    <t>Technical Cooperation Facility II</t>
  </si>
  <si>
    <t>Malawi Peri - Urban Water and Sanitation</t>
  </si>
  <si>
    <t xml:space="preserve">Flemish International Cooperation Agency </t>
  </si>
  <si>
    <t>Malawi Economic Justice Network</t>
  </si>
  <si>
    <t>National Smallholder Farmers Association of Malawi</t>
  </si>
  <si>
    <t>Health SWAp</t>
  </si>
  <si>
    <t>Farmers Union of Malawi</t>
  </si>
  <si>
    <t>Support for Strategic Grain Reserves (2012)</t>
  </si>
  <si>
    <t>Banja La Mtsogolo</t>
  </si>
  <si>
    <t>National Artificial Insemination Services (Mikolongwe)</t>
  </si>
  <si>
    <t>Small Scale Livestock and Livelihoods Program</t>
  </si>
  <si>
    <t>Agricultural Extension Training and Services 6</t>
  </si>
  <si>
    <t>Agricultural Extension Training and Services 2</t>
  </si>
  <si>
    <t>Community Agroforestry Tree Seed Banks - ICRAF</t>
  </si>
  <si>
    <t>Malawi Milk Producers Associiation</t>
  </si>
  <si>
    <t>Agribusiness Systems International</t>
  </si>
  <si>
    <t>Expanded Program on Immunization of the HSSP - UNICE</t>
  </si>
  <si>
    <t>Mzuzu Coffee Planters Co-op Union</t>
  </si>
  <si>
    <t xml:space="preserve">Food and Agriculture Organisation </t>
  </si>
  <si>
    <t>Strengthening Pest and Pesticides Management Capacities in Malawi</t>
  </si>
  <si>
    <t>Improving Food Security and Nutrition Policies and Programme Outreach</t>
  </si>
  <si>
    <t>Technical Assistance under the South South Cooperation(SSC) with the People's Republic of China in support of the Agriculture Sector Wide Approach ( ASWAP ) in Malawi</t>
  </si>
  <si>
    <t>Strategic Master Plan for Agriculture Statistics in Malawi</t>
  </si>
  <si>
    <t>Strengthen Food Security Disaster Risk Reduction ( DRR ) and capacity in areas prone to climatic shocks and natural hazards in Malawi and Mozambique</t>
  </si>
  <si>
    <t>Conservation Agriculture Coordination and Advocacy in Southern Africa</t>
  </si>
  <si>
    <t>Building Capacity to meet Community-Level Nutritional needs of People Living with HIV ( PLHIV )</t>
  </si>
  <si>
    <t>Humanitarian Food Assistance for Vulnerable Populations in the South-East African and South-West Indian Ocean Regions affected by Natural disasters</t>
  </si>
  <si>
    <t>Provision of Social Support and Capacity Building to most vulnerable Household through Up Scaling of Junior Farmer Field and Life Schools ( JFFLS ) in Malawi</t>
  </si>
  <si>
    <t>Capacity Development in Food and Nutrition Security</t>
  </si>
  <si>
    <t>Conservation of the natural resource base, increasing productivity and protecting natural resources in Machinga, Mangochi, Balaka and Kasungu Districts</t>
  </si>
  <si>
    <t>One Family One Fruit Tree</t>
  </si>
  <si>
    <t xml:space="preserve">France </t>
  </si>
  <si>
    <t xml:space="preserve">German GIZ (Gesellschaft für Internationale Zusammenarbeit) </t>
  </si>
  <si>
    <t>Macro-Economic Advisory Service Project</t>
  </si>
  <si>
    <t>Improving Basic Education</t>
  </si>
  <si>
    <t>Support to Electoral Reform and Elections in Malawi-GIZ</t>
  </si>
  <si>
    <t>Support to Local Government Elections</t>
  </si>
  <si>
    <t>School Feeding Program</t>
  </si>
  <si>
    <t xml:space="preserve">Germany (KFW) </t>
  </si>
  <si>
    <t>Accompanying Measure to the Contribution to the Health Sector SWAp &amp; Study and Expert Fund VII</t>
  </si>
  <si>
    <t>Basic Education Basket Fund I &amp; II</t>
  </si>
  <si>
    <t>Contribution to CABS II (Investment)</t>
  </si>
  <si>
    <t>Strengthening PPP for Reproductive Health and Rights (PSI) I</t>
  </si>
  <si>
    <t>Strengthening PPP for Reproductive Health and Rights (PSI) II</t>
  </si>
  <si>
    <t>Contribution to Expanded Programme on Immunisation - UNICEF</t>
  </si>
  <si>
    <t>Contribution to Health SWAp III Malawi/Norway/Germany Initiative on Maternal Health (Results Based Financing of Maternal and Newborn Health)</t>
  </si>
  <si>
    <t>Malawi/Norway/Germany Initiative on Maternal Health (Results Based Financing of Maternal and Newborn Health) II</t>
  </si>
  <si>
    <t>Local Development Fund II</t>
  </si>
  <si>
    <t>Strengthening Public Private Partnership within the Health Sector (CHAM)</t>
  </si>
  <si>
    <t>Primary School Education Phase III</t>
  </si>
  <si>
    <t>Primary School Education Phase II</t>
  </si>
  <si>
    <t>Social Cash Transfers II</t>
  </si>
  <si>
    <t>Social Cash Transfer Programme</t>
  </si>
  <si>
    <t xml:space="preserve">Global Fund (HIV/AIDS &amp; Malaria) </t>
  </si>
  <si>
    <t>HIV AIDS Round 1 - off shore support</t>
  </si>
  <si>
    <t>HIV/AIDS Round 7</t>
  </si>
  <si>
    <t xml:space="preserve">Iceland International Development Agency </t>
  </si>
  <si>
    <t>Water and Sanitation Project in Monkey Bay Health Zone (Mangochi district W&amp;S program -revised 2012-2016)</t>
  </si>
  <si>
    <t>Mangochi District Health Community Programme (2012-2016)</t>
  </si>
  <si>
    <t>Mangochi District Education Program (2012-2016)</t>
  </si>
  <si>
    <t xml:space="preserve">International Fund for Agricultural Development </t>
  </si>
  <si>
    <t>Rural Livelihoods Economic Enhancement Programme (RLEEP)</t>
  </si>
  <si>
    <t>Sustainable Agricultural Production Programme (SAPP) - Loan</t>
  </si>
  <si>
    <t>Irrigation Rural Livelihoods and Agriculture Development Programme (IRLAD)</t>
  </si>
  <si>
    <t>Rural Livelihoods Support Programme (RLSP)</t>
  </si>
  <si>
    <t>Sustainable Agriculture Production Programme (SAAP) Programme Preparatory Facility (PPF) -Grant</t>
  </si>
  <si>
    <t>Sustainable Agricultural Production Programme (SAPP) -Grant</t>
  </si>
  <si>
    <t>Ireland</t>
  </si>
  <si>
    <t>Agroforestry Food Security Programme (ICRAF)</t>
  </si>
  <si>
    <t>Seed Industry Development Project (ICRISAT)</t>
  </si>
  <si>
    <t>UNDP Election Fund (2014)(Malawi Electoral Cycle Support 2013-2016)</t>
  </si>
  <si>
    <t>Support for Agriculture Inputs subsidy</t>
  </si>
  <si>
    <t>SUN-1000 Days: Unite to End Stunting Roll Out (Concern U)</t>
  </si>
  <si>
    <t>Joint Resilient Team (JRT)-Enhancing Community Resilience Programme - Ireland</t>
  </si>
  <si>
    <t>Improving Food Security through Enhanced Potato Productivity, Technology Development and Supply Chain Project in Malawi</t>
  </si>
  <si>
    <t>WFP-Support to Refugees</t>
  </si>
  <si>
    <t>Scaling Up Nutrition 1000 Days-Nutrition Education Communication Strategy (SUN-NECS DZ)</t>
  </si>
  <si>
    <t>One UN transformation</t>
  </si>
  <si>
    <t>Local Development Support Programme (Concern Universal)</t>
  </si>
  <si>
    <t>Scaling Up Nutrition 1000 Days-NECS BLK</t>
  </si>
  <si>
    <t>Support to OPC Performance Unit</t>
  </si>
  <si>
    <t>Catholic Commission for Justice and Peace: Institutional Strengthening Support Project</t>
  </si>
  <si>
    <t>Malawi Public Finance and Economic Management reforms Programme</t>
  </si>
  <si>
    <t>UN Women: The 57th Session of the Commission on the Status of Women (CSW57)</t>
  </si>
  <si>
    <t>Malawi Human Rights Commission (MHRC) Capacity Building Programmme (CB)</t>
  </si>
  <si>
    <t>Sugar fortification for Control and Management of Vitamin A Deficiency (UNICEF)</t>
  </si>
  <si>
    <t>MVAC Response Programme - Targeted Food Distribution Intervention (WFP)</t>
  </si>
  <si>
    <t>Support to NASFAM for Vertivar Oils</t>
  </si>
  <si>
    <t>NATIONAL LAUNCH OF SUGAR FORTIFICATION WITH VITAMIN A-DNHA</t>
  </si>
  <si>
    <t>Agriculture Policy Dialogue Platform Project (CISANET)</t>
  </si>
  <si>
    <t>Civil Society Engagement in Agricultural Budgetary and Policy Dialogues</t>
  </si>
  <si>
    <t>Accelerated uptake of national improved energy saving stoves program, Concern Universal</t>
  </si>
  <si>
    <t>Strategic Grain Reserve Replenishment</t>
  </si>
  <si>
    <t>Technical Assistance for Logistics Unit of Ministry of Agriculture (IFPRI)</t>
  </si>
  <si>
    <t>Community Based Water Filter Promotion Project</t>
  </si>
  <si>
    <t>community based water filter promotion project (Evangelical Association of Malawi)</t>
  </si>
  <si>
    <t>Agro-forestry Food Security Project II</t>
  </si>
  <si>
    <t>Research into the impact of dry spell, UNDP</t>
  </si>
  <si>
    <t>The Project on Suistanable Land Management Promotion</t>
  </si>
  <si>
    <t>Child Friendly Community Health Project</t>
  </si>
  <si>
    <t>Strengthening the Capacity of OVOP for Delivering Services to OVOP Groups in Malawi</t>
  </si>
  <si>
    <t>Expert on 5S- KAIZEN-TQM for Hospital Management</t>
  </si>
  <si>
    <t>The Project for Strangthening of Mathematics and Science in Secondary Education In Malawi. SMASEE - INSET</t>
  </si>
  <si>
    <t>The Project on Urban Plan and Development Management in Lilongwe City</t>
  </si>
  <si>
    <t>The Project for National Water Resources Masterplan</t>
  </si>
  <si>
    <t>Project for the Improvement of Blantyre City Roads Phase II</t>
  </si>
  <si>
    <t>Capacity Enhancement for Public Sector Investment Programming Phase I and II (Integration of PSIP into District Development Plans)</t>
  </si>
  <si>
    <t>The Project for Establishment of Integrated Geographic Information System (GIS) Database for Mineral Resources in Malawi</t>
  </si>
  <si>
    <t>The Project for Replacement of South Rukuru Bridge on M001 Road (Phase I and II).</t>
  </si>
  <si>
    <t>The Project for Clean Energy Promotion Using Photovoltaic System</t>
  </si>
  <si>
    <t>Kuwait Fund</t>
  </si>
  <si>
    <t>Construction of the Thyolo-Makwasa-Phalombe-Bangula Road</t>
  </si>
  <si>
    <t>Construction of Zomba Jali-Phalombe-Chitakale-Road</t>
  </si>
  <si>
    <t xml:space="preserve">Netherlands </t>
  </si>
  <si>
    <t>Development phase of the reinforcement of the healthcare system (Fight against maternal and TB mortality) in Malawi)</t>
  </si>
  <si>
    <t xml:space="preserve">Norway </t>
  </si>
  <si>
    <t>Joint Programme on Girls Education</t>
  </si>
  <si>
    <t>SCC-Malawi's Lake Basin Programme Phase II</t>
  </si>
  <si>
    <t>RDF - Forestry Rights Administration Support Project</t>
  </si>
  <si>
    <t>Malawi Capacity Building for Managing Climate Change Programme</t>
  </si>
  <si>
    <t>Establishment of Music Crossroards Academies in Malawi, Mozambique and Zimbabwe</t>
  </si>
  <si>
    <t>Malawi Department of Culture - Cultural Heritage Programme</t>
  </si>
  <si>
    <t>Effect Evaluation of Performance Based Financing in the Health Sector</t>
  </si>
  <si>
    <t>WB-Public Financial and Economic Management Reform Programme</t>
  </si>
  <si>
    <t>Malawi College of Medicine phase 4</t>
  </si>
  <si>
    <t>NSO - Developing the National Statistical System</t>
  </si>
  <si>
    <t>Farm Inputs Subsidy Programme (2011-2013)</t>
  </si>
  <si>
    <t>Total Land Care - Management for Adaptation for Climate Change</t>
  </si>
  <si>
    <t>UN Women Support to Malawi's Participation in the CSW Sessions</t>
  </si>
  <si>
    <t>CHAI scaling-up skilled birth attendants for maternal child health</t>
  </si>
  <si>
    <t>MEPD - Macro Model for the MGDS II - Phase 3</t>
  </si>
  <si>
    <t>Sustainable Management of Nyika Transfrontier conservation Area</t>
  </si>
  <si>
    <t>Lake Chilwa Basin Integrated Watershed Management</t>
  </si>
  <si>
    <t>Malawi Enhancing Community Resilience Programme</t>
  </si>
  <si>
    <t>Joint UN Programme on Adolescent Girls in Malawi</t>
  </si>
  <si>
    <t>NGO Gender Cordination Network Phase II and III</t>
  </si>
  <si>
    <t>NCA Prevention of Human trafficking*</t>
  </si>
  <si>
    <t>Programme Support to ACB</t>
  </si>
  <si>
    <t>Statistics SWAP - Snr Long Term Advisor</t>
  </si>
  <si>
    <t>CHRR/CRDEP Promotion of LGBT rights in Malawi</t>
  </si>
  <si>
    <t>Support to Mulanje Mountain Conservation Trust</t>
  </si>
  <si>
    <t>Technical Support the Malawi Police Cash Gate Invstigation - Purchase</t>
  </si>
  <si>
    <t>COSOMA Cultural Support Scheme 2012-2015</t>
  </si>
  <si>
    <t>UNICEF Transition Support for Child Survuval; vaccines, health outreach</t>
  </si>
  <si>
    <t>UNDP - UNV Doctors Malawi</t>
  </si>
  <si>
    <t>UN Women Gender and Agriculture</t>
  </si>
  <si>
    <t>COM Residency Program OB/GYN Malawi</t>
  </si>
  <si>
    <t>IMF - Capacity Building of Reserve Bank of Malawi</t>
  </si>
  <si>
    <t>Agriculture Sector Wide Approach - Support Project (formally Agricultural Development Programme - SP)</t>
  </si>
  <si>
    <t>Primary Health Care Essential Medicines Support Programme for Malawi</t>
  </si>
  <si>
    <t>Banja La Mtsogolo- basket with DFID</t>
  </si>
  <si>
    <t>TA Presidents project implementation Unit (MINDS)</t>
  </si>
  <si>
    <t>Economic Empowerment for women DCA</t>
  </si>
  <si>
    <t>Response to Gender Based Violance</t>
  </si>
  <si>
    <t>Empowering women through reduction of harmful socio-cultural factors (Cultural Factors)</t>
  </si>
  <si>
    <t>National Audit Office (phase 3)</t>
  </si>
  <si>
    <t>Nanzikambe Arts - Improving gender equaity and governance</t>
  </si>
  <si>
    <t xml:space="preserve">OPEC Fund </t>
  </si>
  <si>
    <t>Construction of the Thyolo-Makwasa -Bangula-Road</t>
  </si>
  <si>
    <t>Second National Water Development Project</t>
  </si>
  <si>
    <t>Construction of 300 bed hospital in Nkhata Bay District</t>
  </si>
  <si>
    <t>Kamuzu International Airport Rehabilitation Project</t>
  </si>
  <si>
    <t>Rural Livelihood and Economic Enhancement Programme</t>
  </si>
  <si>
    <t>Construction of the Liwonde-Naminga Road</t>
  </si>
  <si>
    <t>Zomba-Jali-Chitakale Road Peoject - Supplementary Loan</t>
  </si>
  <si>
    <t xml:space="preserve">One UN Fund </t>
  </si>
  <si>
    <t>Harnessing the Demographic Dividend to Accelerate Socioeconomic Transformation and Economic Development in Malawi</t>
  </si>
  <si>
    <t xml:space="preserve">People's Republic of China </t>
  </si>
  <si>
    <t>Unversity of Science and Technology</t>
  </si>
  <si>
    <t>Malawi National Stadium</t>
  </si>
  <si>
    <t>International Conference Center and Business Hotel Project</t>
  </si>
  <si>
    <t xml:space="preserve">Republic of India </t>
  </si>
  <si>
    <t>Line of Credit (2012)(USD76.50m)- Greenbelt and Oil Reserves Construction</t>
  </si>
  <si>
    <t>Line of Credit Facility II (USD 50m)</t>
  </si>
  <si>
    <t xml:space="preserve">South Africa </t>
  </si>
  <si>
    <t>BOP Support from SA</t>
  </si>
  <si>
    <t xml:space="preserve">Swiss Development Cooperation </t>
  </si>
  <si>
    <t>Safeguard Young People</t>
  </si>
  <si>
    <t xml:space="preserve">UNFPA </t>
  </si>
  <si>
    <t>Scaling up SRHHIV/AIDS SVCs for youth - Pakachere</t>
  </si>
  <si>
    <t>Gender Equality and Women empowerment - ECC</t>
  </si>
  <si>
    <t>Scaling up SRHHIV/AIDS SVCs for youth - YONECO</t>
  </si>
  <si>
    <t>Gender Equality and Women empowerment - Law Commission</t>
  </si>
  <si>
    <t>Access to SRH services for youth - MAGGA</t>
  </si>
  <si>
    <t>Access to SRH services for youth - FPAM</t>
  </si>
  <si>
    <t>Scaling up SRHHIV/AIDS SVCs for youth - MoYDS</t>
  </si>
  <si>
    <t>Scaling up SRHHIV/AIDS SVCs for youth - Banja la Mtsogolo</t>
  </si>
  <si>
    <t>Access to RH services - MoH II</t>
  </si>
  <si>
    <t>Population and Development - UNFPA</t>
  </si>
  <si>
    <t>Population and Development - NSO</t>
  </si>
  <si>
    <t>Population and Development - MOEPD</t>
  </si>
  <si>
    <t>Gender Equality and Women empowerment - NGOGCN</t>
  </si>
  <si>
    <t>Gender Equality and Women empowerment - MoWCD</t>
  </si>
  <si>
    <t>Monitor and analyse condom programming</t>
  </si>
  <si>
    <t>prevention and management of obstetric fistula</t>
  </si>
  <si>
    <t>Access to Essential SRH for marginalised young people</t>
  </si>
  <si>
    <t>Basic Education and Youth Development SWAp</t>
  </si>
  <si>
    <t>Health and Nutrition SWAp</t>
  </si>
  <si>
    <t>Poverty and Environment Initiative</t>
  </si>
  <si>
    <t>Strengthening Capacity of Parliament</t>
  </si>
  <si>
    <t>Environment and Energy</t>
  </si>
  <si>
    <t>MDG Based National Strategy</t>
  </si>
  <si>
    <t>Integrated Youth Development Program</t>
  </si>
  <si>
    <t>GSB-PHASE 11</t>
  </si>
  <si>
    <t>Climate change</t>
  </si>
  <si>
    <t>Africa Adaptation Program (AAP) PIMS 4321 FULL MWI</t>
  </si>
  <si>
    <t>Joint Programme Support to M&amp;E</t>
  </si>
  <si>
    <t>CO HIV UBRAF</t>
  </si>
  <si>
    <t>Gender Mainstreaming</t>
  </si>
  <si>
    <t>Waste for Wealthy Promoting Zero Waste</t>
  </si>
  <si>
    <t>Malawi Democracy Consolidated Programme (MDCP) III</t>
  </si>
  <si>
    <t>Growing Sustainable Business</t>
  </si>
  <si>
    <t>HIV/Aids Policy</t>
  </si>
  <si>
    <t xml:space="preserve">United Nations High Commissioner for Refugees </t>
  </si>
  <si>
    <t>REFUGEES AND ASYLUM SEEKERS IN DZALEKA CAMP &amp; URBAN - FOOD AND BASIC DOMESTIC NEEDS</t>
  </si>
  <si>
    <t>REFUGEES AND ASYLUM SEEKERS IN DZALEKA CAMP AND URBAN - STRENGTHEN NATIONAL RESPONSE TO REFUGEE MATERS</t>
  </si>
  <si>
    <t>REFUGEES AND ASYLUM SEEKERS IN DZALEKA CAMP AND URBAN - ACCESS TO EDUCATION AND LIVELIHOOD ACTIVITIES</t>
  </si>
  <si>
    <t>REFUGEES AND ASYLUM SEEKERS IN DZALEKA CAMP AND URBAN</t>
  </si>
  <si>
    <t>REFUGEES AND ASYLUM SEEKERS IN DZALEKA AND URBAN - Advocacy on PoCs rights, SGBV and Child protection</t>
  </si>
  <si>
    <t>Ministry of Home Affairs</t>
  </si>
  <si>
    <t xml:space="preserve">United Nations Programme on HIV and AIDS </t>
  </si>
  <si>
    <t>HIV/AIDS activities with NAC</t>
  </si>
  <si>
    <t xml:space="preserve">United States Agency for International Development </t>
  </si>
  <si>
    <t>USAID INITIATIVE FOR LONG TERM TRAINING CAPACITY BUILDING IN MALAWI (UILTCB)</t>
  </si>
  <si>
    <t>Support for Integrated System Delivery - Excellence (SSD-E) Program</t>
  </si>
  <si>
    <t>National distribution and management of Long Life Insecticide treated nets</t>
  </si>
  <si>
    <t>Extending Quality Improvement for HIV/AIDS in Malawi (EQUIP)</t>
  </si>
  <si>
    <t>Malawi: Civil Society Support Program for Local Governance</t>
  </si>
  <si>
    <t>In- Door Residual Spraying (IRS)</t>
  </si>
  <si>
    <t>Capacity Support for Early Childhood Development and Psch-social support</t>
  </si>
  <si>
    <t>MATERNAL CHILD HEALTH INTERGRATED PROGRAM -MCHIP</t>
  </si>
  <si>
    <t>INTERMITTENT PREVENT TREATMENT OF PREGNANT WOMEN</t>
  </si>
  <si>
    <t>EDUCATION DECENTRALIZATION SUPPORT ACTIVITY (EDSA) 2</t>
  </si>
  <si>
    <t>PROCUREMENT OF CONTRACEPTIVES</t>
  </si>
  <si>
    <t>DELIVER TASK ORDER 1-HOST COUNTRY STRATEGIC INFORMATION CAPACITY</t>
  </si>
  <si>
    <t>Kulera Biodiversity Activity</t>
  </si>
  <si>
    <t>CRS-WALA: LAND AND WATER MANAGEMENT</t>
  </si>
  <si>
    <t>Mountain Biodiversity Increase Livelihood Security (MOBILISE)</t>
  </si>
  <si>
    <t>MALAWI DAIRY DEVELOPMENT ALLIANCE</t>
  </si>
  <si>
    <t>Communicating Networking &amp; Capacity-building to Effectively Respond Together (CONCERT)</t>
  </si>
  <si>
    <t>INTERACTIVE RADIO INSTITUTION</t>
  </si>
  <si>
    <t>Malawi Small Holder Diary Development Program</t>
  </si>
  <si>
    <t>FAMINE EARLY WARNING SYSTEMS NETWORK (FEWSNET)</t>
  </si>
  <si>
    <t>EDUCATION DECENTRALIZATION SUPPORT ACTIVITY (EDSA)</t>
  </si>
  <si>
    <t>Mobile Money in Malawi</t>
  </si>
  <si>
    <t>Intergrated Mitigation and positive Action for Community Transformation(IMPACT) Program CRS Malawi</t>
  </si>
  <si>
    <t>Enterpreneur Training on Wheels Creation of Mobile Training Facility for Village Women in Malawi</t>
  </si>
  <si>
    <t>UNICEF MALARIA GRANT</t>
  </si>
  <si>
    <t>BASICS III - Basic Support for Institutionalizing Child Survival (BASICS) - Strengthened Child Health Care in Malawi</t>
  </si>
  <si>
    <t>HIV/AIDS COMMUNITY-BASED APPROACHES</t>
  </si>
  <si>
    <t>Millennium Challenge Account Compact - Power Generation</t>
  </si>
  <si>
    <t>Skills Development Project</t>
  </si>
  <si>
    <t>Energy Sector Project</t>
  </si>
  <si>
    <t>Strengthening Safety Nets Systems Project-Fourth Malawi Social Action Fund (MASAF IV)</t>
  </si>
  <si>
    <t>Malawi - Financial Sector Technical Assistance Project</t>
  </si>
  <si>
    <t>Malawi Third Social Action Fund (MASAF 3) APL II (LDF Mechanism)</t>
  </si>
  <si>
    <t>Irrigation, Rural Livelihoods and Agriculture Development Project (IRLAD) - WB</t>
  </si>
  <si>
    <t>Project to Improve Education Quality in Malawi- EDUCATION SWAp</t>
  </si>
  <si>
    <t>Fast Track Initiative (FTI) Supoort</t>
  </si>
  <si>
    <t>Malawi: Shire River Basin Management Program (Phase 1 and GEF)</t>
  </si>
  <si>
    <t>Second National Water Development Project (World Bank)</t>
  </si>
  <si>
    <t>Malawi Nutrition and HIV/AIDS Project</t>
  </si>
  <si>
    <t>Regional Communications Infrastructure Program - Phase 3</t>
  </si>
  <si>
    <t>Agricultural Productivity Program for Southern Africa (APPSA)</t>
  </si>
  <si>
    <t>Southern Africa Trade and Transport Facilitation Program - APL 2</t>
  </si>
  <si>
    <t>Multi-Sectoral HIV/Aids Project (MAP)</t>
  </si>
  <si>
    <t>Agricultural Sector Development Programme Support Project SIL</t>
  </si>
  <si>
    <t>Infrastructure Services Project</t>
  </si>
  <si>
    <t>Targeted Relief Food Assistance to Vulnerable Population Affected by Natural Disasters</t>
  </si>
  <si>
    <t>Refugee Protracted Relief and Recovery Operation 200460</t>
  </si>
  <si>
    <t>Country Programme 200287</t>
  </si>
  <si>
    <t>Refugee Protracted Relief and Recovery Operation</t>
  </si>
  <si>
    <t>Protracted Relief and Recovery Operation (PRRO)</t>
  </si>
  <si>
    <t xml:space="preserve">World Health Organization </t>
  </si>
  <si>
    <t>Programme Support -EPI, Non Communicable Disease, Malaria, Tuberculosis, HIV AIDS, Child and Adolescent Health, Making Pregnancy Safer (AFMWI1005663/AFARD10005746/AFATM1005483/AFMWI1207099)</t>
  </si>
  <si>
    <t>AFMWI1207058</t>
  </si>
  <si>
    <t>Japan International Cooperation Agency (JICA)</t>
  </si>
  <si>
    <t>JPY</t>
  </si>
  <si>
    <t>TC AGGREGATED ACTIVITIES</t>
  </si>
  <si>
    <t>Tourism policy and administrative management</t>
  </si>
  <si>
    <t>Industrial policy and administrative management</t>
  </si>
  <si>
    <t>Power generation/renewable sources</t>
  </si>
  <si>
    <t>Mineral/mining policy and administrative management</t>
  </si>
  <si>
    <t>The Project for Purchase of Recycled Ambulance for Montfort Hospital</t>
  </si>
  <si>
    <t>Medical services</t>
  </si>
  <si>
    <t>Economic and development policy/planning</t>
  </si>
  <si>
    <t>Forestry policy and administrative management</t>
  </si>
  <si>
    <t>Water supply - large systems</t>
  </si>
  <si>
    <t>Urban development and management</t>
  </si>
  <si>
    <t>The Project for Procurement of a Recycled Ambulance for Nkhoma CCAP Hospital</t>
  </si>
  <si>
    <t>Agricultural land resources</t>
  </si>
  <si>
    <t>Air transport</t>
  </si>
  <si>
    <t>the Project for Selected Market Centres and Rural Water Supply in Mchinji and Kasungu District</t>
  </si>
  <si>
    <t>Basic drinking water supply</t>
  </si>
  <si>
    <t>Financial policy and administrative management</t>
  </si>
  <si>
    <t>The Project for Supply of Safe Water in T/A Santhe and Wimbe in Kasungu District</t>
  </si>
  <si>
    <t>Energy policy and administrative management</t>
  </si>
  <si>
    <t>the Project for Re-Construction and Expansion of Selected Community Day Secondary Schools (Phase II)</t>
  </si>
  <si>
    <t>Secondary education</t>
  </si>
  <si>
    <t>Multisector aid</t>
  </si>
  <si>
    <t>Health policy and administrative management</t>
  </si>
  <si>
    <t>Tuberculosis control</t>
  </si>
  <si>
    <t>Rural development</t>
  </si>
  <si>
    <t>Agricultural water resources</t>
  </si>
  <si>
    <t>Basic health care</t>
  </si>
  <si>
    <t>Livestock/veterinary services</t>
  </si>
  <si>
    <t>Small and medium-sized enterprises (SME) development</t>
  </si>
  <si>
    <t>Social/ welfare services</t>
  </si>
  <si>
    <t>Reproductive health care</t>
  </si>
  <si>
    <t>Trade policy and administrative management</t>
  </si>
  <si>
    <t>Livestock</t>
  </si>
  <si>
    <t>Bio-diversity</t>
  </si>
  <si>
    <t>Primary education</t>
  </si>
  <si>
    <t>Agricultural development</t>
  </si>
  <si>
    <t>The Project for Replacement of South Rukuru Bridge on the Main Road M001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</si>
</sst>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scheme val="minor"/>
    </font>
    <font>
      <b/>
      <sz val="12"/>
      <name val="Arial"/>
    </font>
    <font>
      <b/>
      <sz val="10"/>
      <name val="Arial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2"/>
      <color rgb="FF008000"/>
      <name val="Calibri"/>
      <scheme val="minor"/>
    </font>
    <font>
      <b/>
      <sz val="18"/>
      <name val="Arial"/>
    </font>
    <font>
      <sz val="10"/>
      <color indexed="12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</font>
    <font>
      <b/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indexed="1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55">
    <xf numFmtId="0" fontId="0" fillId="0" borderId="0" xfId="0"/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5" fillId="0" borderId="5" xfId="0" applyFont="1" applyFill="1" applyBorder="1" applyAlignment="1">
      <alignment horizontal="left"/>
    </xf>
    <xf numFmtId="6" fontId="0" fillId="0" borderId="1" xfId="0" applyNumberFormat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5" fillId="0" borderId="6" xfId="0" applyFont="1" applyFill="1" applyBorder="1" applyAlignment="1">
      <alignment horizontal="left"/>
    </xf>
    <xf numFmtId="6" fontId="0" fillId="0" borderId="1" xfId="0" applyNumberFormat="1" applyBorder="1"/>
    <xf numFmtId="0" fontId="5" fillId="0" borderId="2" xfId="0" applyFont="1" applyFill="1" applyBorder="1" applyAlignment="1">
      <alignment horizontal="left"/>
    </xf>
    <xf numFmtId="6" fontId="0" fillId="0" borderId="7" xfId="0" applyNumberFormat="1" applyBorder="1"/>
    <xf numFmtId="0" fontId="5" fillId="0" borderId="8" xfId="0" applyFont="1" applyFill="1" applyBorder="1" applyAlignment="1">
      <alignment horizontal="left"/>
    </xf>
    <xf numFmtId="6" fontId="2" fillId="0" borderId="1" xfId="0" applyNumberFormat="1" applyFont="1" applyBorder="1"/>
    <xf numFmtId="0" fontId="7" fillId="3" borderId="0" xfId="0" applyFont="1" applyFill="1"/>
    <xf numFmtId="43" fontId="7" fillId="3" borderId="0" xfId="0" applyNumberFormat="1" applyFont="1" applyFill="1"/>
    <xf numFmtId="8" fontId="7" fillId="3" borderId="0" xfId="0" applyNumberFormat="1" applyFont="1" applyFill="1" applyAlignment="1">
      <alignment horizontal="center"/>
    </xf>
    <xf numFmtId="14" fontId="0" fillId="0" borderId="0" xfId="0" applyNumberFormat="1"/>
    <xf numFmtId="0" fontId="8" fillId="0" borderId="0" xfId="0" applyNumberFormat="1" applyFont="1"/>
    <xf numFmtId="43" fontId="0" fillId="0" borderId="0" xfId="1" applyFont="1"/>
    <xf numFmtId="8" fontId="0" fillId="0" borderId="0" xfId="2" applyNumberFormat="1" applyFont="1" applyAlignment="1">
      <alignment horizontal="center"/>
    </xf>
    <xf numFmtId="10" fontId="0" fillId="0" borderId="1" xfId="3" applyNumberFormat="1" applyFont="1" applyBorder="1"/>
    <xf numFmtId="0" fontId="2" fillId="0" borderId="1" xfId="0" applyFont="1" applyBorder="1"/>
    <xf numFmtId="0" fontId="0" fillId="0" borderId="1" xfId="0" applyBorder="1"/>
    <xf numFmtId="10" fontId="0" fillId="0" borderId="1" xfId="0" applyNumberFormat="1" applyBorder="1"/>
    <xf numFmtId="10" fontId="0" fillId="0" borderId="0" xfId="0" applyNumberFormat="1"/>
    <xf numFmtId="0" fontId="0" fillId="0" borderId="0" xfId="0" applyAlignment="1">
      <alignment horizontal="left"/>
    </xf>
    <xf numFmtId="6" fontId="0" fillId="0" borderId="0" xfId="0" applyNumberFormat="1"/>
    <xf numFmtId="0" fontId="0" fillId="4" borderId="0" xfId="0" applyFill="1"/>
    <xf numFmtId="43" fontId="0" fillId="4" borderId="0" xfId="1" applyFont="1" applyFill="1"/>
    <xf numFmtId="8" fontId="0" fillId="4" borderId="0" xfId="0" applyNumberFormat="1" applyFill="1" applyAlignment="1">
      <alignment horizontal="center"/>
    </xf>
    <xf numFmtId="9" fontId="0" fillId="0" borderId="0" xfId="3" applyFont="1" applyBorder="1"/>
    <xf numFmtId="10" fontId="0" fillId="0" borderId="1" xfId="3" applyNumberFormat="1" applyFont="1" applyBorder="1" applyAlignment="1">
      <alignment horizontal="center"/>
    </xf>
    <xf numFmtId="10" fontId="0" fillId="0" borderId="0" xfId="3" applyNumberFormat="1" applyFont="1" applyBorder="1" applyAlignment="1">
      <alignment horizontal="center"/>
    </xf>
    <xf numFmtId="43" fontId="0" fillId="0" borderId="1" xfId="0" applyNumberFormat="1" applyBorder="1"/>
    <xf numFmtId="0" fontId="5" fillId="4" borderId="6" xfId="0" applyFont="1" applyFill="1" applyBorder="1" applyAlignment="1">
      <alignment horizontal="left"/>
    </xf>
    <xf numFmtId="6" fontId="0" fillId="4" borderId="1" xfId="0" applyNumberFormat="1" applyFill="1" applyBorder="1"/>
    <xf numFmtId="0" fontId="0" fillId="0" borderId="0" xfId="0"/>
    <xf numFmtId="0" fontId="5" fillId="2" borderId="5" xfId="0" applyFont="1" applyFill="1" applyBorder="1" applyAlignment="1">
      <alignment horizontal="center" wrapText="1"/>
    </xf>
    <xf numFmtId="0" fontId="5" fillId="5" borderId="5" xfId="0" applyFont="1" applyFill="1" applyBorder="1" applyAlignment="1">
      <alignment horizontal="left"/>
    </xf>
    <xf numFmtId="0" fontId="10" fillId="0" borderId="5" xfId="0" applyFont="1" applyBorder="1" applyAlignment="1">
      <alignment vertical="top" wrapText="1"/>
    </xf>
    <xf numFmtId="44" fontId="13" fillId="0" borderId="5" xfId="2" applyFont="1" applyBorder="1" applyAlignment="1">
      <alignment vertical="top" wrapText="1"/>
    </xf>
    <xf numFmtId="6" fontId="0" fillId="0" borderId="1" xfId="0" applyNumberFormat="1" applyFill="1" applyBorder="1"/>
    <xf numFmtId="0" fontId="0" fillId="0" borderId="0" xfId="0" applyFill="1"/>
    <xf numFmtId="0" fontId="14" fillId="0" borderId="1" xfId="0" applyFont="1" applyBorder="1"/>
    <xf numFmtId="0" fontId="14" fillId="0" borderId="12" xfId="0" applyFont="1" applyBorder="1"/>
    <xf numFmtId="8" fontId="0" fillId="0" borderId="0" xfId="0" applyNumberFormat="1"/>
    <xf numFmtId="10" fontId="0" fillId="0" borderId="0" xfId="3" applyNumberFormat="1" applyFont="1" applyBorder="1"/>
    <xf numFmtId="0" fontId="5" fillId="2" borderId="5" xfId="0" applyFont="1" applyFill="1" applyBorder="1" applyAlignment="1">
      <alignment horizontal="center" wrapText="1"/>
    </xf>
    <xf numFmtId="0" fontId="0" fillId="0" borderId="0" xfId="0"/>
    <xf numFmtId="0" fontId="9" fillId="0" borderId="0" xfId="0" applyFont="1"/>
    <xf numFmtId="0" fontId="0" fillId="0" borderId="11" xfId="0" applyFont="1" applyBorder="1" applyAlignment="1" applyProtection="1"/>
    <xf numFmtId="0" fontId="0" fillId="0" borderId="9" xfId="0" applyFont="1" applyBorder="1" applyAlignment="1" applyProtection="1"/>
    <xf numFmtId="0" fontId="0" fillId="0" borderId="10" xfId="0" applyFont="1" applyBorder="1" applyAlignment="1" applyProtection="1"/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24">
    <cellStyle name="Comma" xfId="1" builtinId="3"/>
    <cellStyle name="Currency" xfId="2" builtinId="4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Normal" xfId="0" builtinId="0"/>
    <cellStyle name="Percent" xfId="3" builtinId="5"/>
  </cellStyles>
  <dxfs count="5">
    <dxf>
      <numFmt numFmtId="10" formatCode="&quot;$&quot;#,##0;[Red]\-&quot;$&quot;#,##0"/>
    </dxf>
    <dxf>
      <numFmt numFmtId="10" formatCode="&quot;$&quot;#,##0;[Red]\-&quot;$&quot;#,##0"/>
    </dxf>
    <dxf>
      <numFmt numFmtId="12" formatCode="&quot;$&quot;#,##0.00;[Red]\-&quot;$&quot;#,##0.00"/>
    </dxf>
    <dxf>
      <numFmt numFmtId="10" formatCode="&quot;$&quot;#,##0;[Red]\-&quot;$&quot;#,##0"/>
    </dxf>
    <dxf>
      <numFmt numFmtId="10" formatCode="&quot;$&quot;#,##0;[Red]\-&quot;$&quot;#,##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2.xml"/><Relationship Id="rId15" Type="http://schemas.openxmlformats.org/officeDocument/2006/relationships/pivotCacheDefinition" Target="pivotCache/pivotCacheDefinition3.xml"/><Relationship Id="rId16" Type="http://schemas.openxmlformats.org/officeDocument/2006/relationships/pivotCacheDefinition" Target="pivotCache/pivotCacheDefinition4.xml"/><Relationship Id="rId17" Type="http://schemas.openxmlformats.org/officeDocument/2006/relationships/pivotCacheDefinition" Target="pivotCache/pivotCacheDefinition5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'AfDB IATI'!$B$128</c:f>
              <c:strCache>
                <c:ptCount val="1"/>
                <c:pt idx="0">
                  <c:v>Commitment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numRef>
              <c:f>'AfDB IATI'!$A$129:$A$131</c:f>
              <c:numCache>
                <c:formatCode>General</c:formatCode>
                <c:ptCount val="3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</c:numCache>
            </c:numRef>
          </c:cat>
          <c:val>
            <c:numRef>
              <c:f>'AfDB IATI'!$B$129:$B$131</c:f>
              <c:numCache>
                <c:formatCode>"$"#,##0;[Red]\-"$"#,##0</c:formatCode>
                <c:ptCount val="3"/>
                <c:pt idx="0">
                  <c:v>3.7543345E7</c:v>
                </c:pt>
              </c:numCache>
            </c:numRef>
          </c:val>
        </c:ser>
        <c:ser>
          <c:idx val="1"/>
          <c:order val="1"/>
          <c:tx>
            <c:strRef>
              <c:f>'AfDB IATI'!$C$128</c:f>
              <c:strCache>
                <c:ptCount val="1"/>
                <c:pt idx="0">
                  <c:v>Disbursement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val>
            <c:numRef>
              <c:f>'AfDB IATI'!$C$129:$C$131</c:f>
              <c:numCache>
                <c:formatCode>"$"#,##0;[Red]\-"$"#,##0</c:formatCode>
                <c:ptCount val="3"/>
                <c:pt idx="0">
                  <c:v>3.30637422818605E7</c:v>
                </c:pt>
                <c:pt idx="1">
                  <c:v>7.6602786325394E6</c:v>
                </c:pt>
                <c:pt idx="2">
                  <c:v>8.2839329539764E6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710664"/>
        <c:axId val="2125713768"/>
      </c:barChart>
      <c:catAx>
        <c:axId val="2125710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5713768"/>
        <c:crosses val="autoZero"/>
        <c:auto val="1"/>
        <c:lblAlgn val="ctr"/>
        <c:lblOffset val="100"/>
        <c:noMultiLvlLbl val="0"/>
      </c:catAx>
      <c:valAx>
        <c:axId val="2125713768"/>
        <c:scaling>
          <c:orientation val="minMax"/>
        </c:scaling>
        <c:delete val="0"/>
        <c:axPos val="l"/>
        <c:majorGridlines/>
        <c:numFmt formatCode="&quot;$&quot;#,##0;[Red]\-&quot;$&quot;#,##0" sourceLinked="1"/>
        <c:majorTickMark val="out"/>
        <c:minorTickMark val="none"/>
        <c:tickLblPos val="nextTo"/>
        <c:crossAx val="2125710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9467150442142"/>
          <c:y val="0.014002333722287"/>
          <c:w val="0.802090555930207"/>
          <c:h val="0.9105096518711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 Canada IATI'!$B$81</c:f>
              <c:strCache>
                <c:ptCount val="1"/>
                <c:pt idx="0">
                  <c:v>Commitment</c:v>
                </c:pt>
              </c:strCache>
            </c:strRef>
          </c:tx>
          <c:invertIfNegative val="0"/>
          <c:cat>
            <c:numRef>
              <c:f>' Canada IATI'!$A$82:$A$85</c:f>
              <c:numCache>
                <c:formatCode>General</c:formatCode>
                <c:ptCount val="4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</c:numCache>
            </c:numRef>
          </c:cat>
          <c:val>
            <c:numRef>
              <c:f>' Canada IATI'!$B$82:$B$85</c:f>
              <c:numCache>
                <c:formatCode>"$"#,##0;[Red]\-"$"#,##0</c:formatCode>
                <c:ptCount val="4"/>
                <c:pt idx="0">
                  <c:v>8.346435E7</c:v>
                </c:pt>
                <c:pt idx="1">
                  <c:v>1.47135322733E7</c:v>
                </c:pt>
              </c:numCache>
            </c:numRef>
          </c:val>
        </c:ser>
        <c:ser>
          <c:idx val="1"/>
          <c:order val="1"/>
          <c:tx>
            <c:strRef>
              <c:f>' Canada IATI'!$C$81</c:f>
              <c:strCache>
                <c:ptCount val="1"/>
                <c:pt idx="0">
                  <c:v>Disbursement</c:v>
                </c:pt>
              </c:strCache>
            </c:strRef>
          </c:tx>
          <c:invertIfNegative val="0"/>
          <c:val>
            <c:numRef>
              <c:f>' Canada IATI'!$C$82:$C$85</c:f>
              <c:numCache>
                <c:formatCode>"$"#,##0;[Red]\-"$"#,##0</c:formatCode>
                <c:ptCount val="4"/>
                <c:pt idx="0">
                  <c:v>2.9151096067543E7</c:v>
                </c:pt>
                <c:pt idx="1">
                  <c:v>2.0530623576305E7</c:v>
                </c:pt>
                <c:pt idx="2">
                  <c:v>1.9453158016192E7</c:v>
                </c:pt>
                <c:pt idx="3">
                  <c:v>1.4304937489719E7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427352"/>
        <c:axId val="2136430360"/>
      </c:barChart>
      <c:catAx>
        <c:axId val="2136427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6430360"/>
        <c:crosses val="autoZero"/>
        <c:auto val="1"/>
        <c:lblAlgn val="ctr"/>
        <c:lblOffset val="100"/>
        <c:noMultiLvlLbl val="0"/>
      </c:catAx>
      <c:valAx>
        <c:axId val="2136430360"/>
        <c:scaling>
          <c:orientation val="minMax"/>
        </c:scaling>
        <c:delete val="0"/>
        <c:axPos val="l"/>
        <c:majorGridlines/>
        <c:numFmt formatCode="&quot;$&quot;#,##0;[Red]\-&quot;$&quot;#,##0" sourceLinked="1"/>
        <c:majorTickMark val="out"/>
        <c:minorTickMark val="none"/>
        <c:tickLblPos val="nextTo"/>
        <c:crossAx val="2136427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'JICA IATI'!$B$147</c:f>
              <c:strCache>
                <c:ptCount val="1"/>
                <c:pt idx="0">
                  <c:v>Commitment</c:v>
                </c:pt>
              </c:strCache>
            </c:strRef>
          </c:tx>
          <c:invertIfNegative val="0"/>
          <c:cat>
            <c:numRef>
              <c:f>'JICA IATI'!$A$148</c:f>
              <c:numCache>
                <c:formatCode>General</c:formatCode>
                <c:ptCount val="1"/>
                <c:pt idx="0">
                  <c:v>2012.0</c:v>
                </c:pt>
              </c:numCache>
            </c:numRef>
          </c:cat>
          <c:val>
            <c:numRef>
              <c:f>'JICA IATI'!$B$148</c:f>
              <c:numCache>
                <c:formatCode>"$"#,##0.00;[Red]\-"$"#,##0.00</c:formatCode>
                <c:ptCount val="1"/>
                <c:pt idx="0">
                  <c:v>2.30652997864905E7</c:v>
                </c:pt>
              </c:numCache>
            </c:numRef>
          </c:val>
        </c:ser>
        <c:ser>
          <c:idx val="1"/>
          <c:order val="1"/>
          <c:tx>
            <c:strRef>
              <c:f>'JICA IATI'!$C$147</c:f>
              <c:strCache>
                <c:ptCount val="1"/>
                <c:pt idx="0">
                  <c:v>Disbursement</c:v>
                </c:pt>
              </c:strCache>
            </c:strRef>
          </c:tx>
          <c:invertIfNegative val="0"/>
          <c:cat>
            <c:numRef>
              <c:f>'JICA IATI'!$A$148</c:f>
              <c:numCache>
                <c:formatCode>General</c:formatCode>
                <c:ptCount val="1"/>
                <c:pt idx="0">
                  <c:v>2012.0</c:v>
                </c:pt>
              </c:numCache>
            </c:numRef>
          </c:cat>
          <c:val>
            <c:numRef>
              <c:f>'JICA IATI'!$C$148</c:f>
              <c:numCache>
                <c:formatCode>"$"#,##0.00;[Red]\-"$"#,##0.00</c:formatCode>
                <c:ptCount val="1"/>
                <c:pt idx="0">
                  <c:v>2.20129094745E7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7494296"/>
        <c:axId val="2137497336"/>
      </c:barChart>
      <c:catAx>
        <c:axId val="2137494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7497336"/>
        <c:crosses val="autoZero"/>
        <c:auto val="1"/>
        <c:lblAlgn val="ctr"/>
        <c:lblOffset val="100"/>
        <c:noMultiLvlLbl val="0"/>
      </c:catAx>
      <c:valAx>
        <c:axId val="2137497336"/>
        <c:scaling>
          <c:orientation val="minMax"/>
        </c:scaling>
        <c:delete val="0"/>
        <c:axPos val="l"/>
        <c:majorGridlines/>
        <c:numFmt formatCode="&quot;$&quot;#,##0.00;[Red]\-&quot;$&quot;#,##0.00" sourceLinked="1"/>
        <c:majorTickMark val="out"/>
        <c:minorTickMark val="none"/>
        <c:tickLblPos val="nextTo"/>
        <c:crossAx val="2137494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'World Bank IATI'!$B$88</c:f>
              <c:strCache>
                <c:ptCount val="1"/>
                <c:pt idx="0">
                  <c:v>Commitment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numRef>
              <c:f>'World Bank IATI'!$A$89:$A$91</c:f>
              <c:numCache>
                <c:formatCode>General</c:formatCode>
                <c:ptCount val="3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</c:numCache>
            </c:numRef>
          </c:cat>
          <c:val>
            <c:numRef>
              <c:f>'World Bank IATI'!$B$89:$B$91</c:f>
              <c:numCache>
                <c:formatCode>"$"#,##0;[Red]\-"$"#,##0</c:formatCode>
                <c:ptCount val="3"/>
                <c:pt idx="0">
                  <c:v>8.0E7</c:v>
                </c:pt>
                <c:pt idx="1">
                  <c:v>-1.568588E6</c:v>
                </c:pt>
                <c:pt idx="2">
                  <c:v>5.09E7</c:v>
                </c:pt>
              </c:numCache>
            </c:numRef>
          </c:val>
        </c:ser>
        <c:ser>
          <c:idx val="0"/>
          <c:order val="1"/>
          <c:tx>
            <c:strRef>
              <c:f>'World Bank IATI'!$C$88</c:f>
              <c:strCache>
                <c:ptCount val="1"/>
                <c:pt idx="0">
                  <c:v>Disbursement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val>
            <c:numRef>
              <c:f>'World Bank IATI'!$C$89:$C$91</c:f>
              <c:numCache>
                <c:formatCode>"$"#,##0;[Red]\-"$"#,##0</c:formatCode>
                <c:ptCount val="3"/>
                <c:pt idx="0">
                  <c:v>4.9821642E7</c:v>
                </c:pt>
                <c:pt idx="1">
                  <c:v>7.3286962E7</c:v>
                </c:pt>
                <c:pt idx="2">
                  <c:v>7.6014991E7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7552568"/>
        <c:axId val="2137476856"/>
      </c:barChart>
      <c:catAx>
        <c:axId val="2137552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7476856"/>
        <c:crosses val="autoZero"/>
        <c:auto val="1"/>
        <c:lblAlgn val="ctr"/>
        <c:lblOffset val="100"/>
        <c:noMultiLvlLbl val="0"/>
      </c:catAx>
      <c:valAx>
        <c:axId val="2137476856"/>
        <c:scaling>
          <c:orientation val="minMax"/>
        </c:scaling>
        <c:delete val="0"/>
        <c:axPos val="l"/>
        <c:majorGridlines/>
        <c:numFmt formatCode="&quot;$&quot;#,##0;[Red]\-&quot;$&quot;#,##0" sourceLinked="1"/>
        <c:majorTickMark val="out"/>
        <c:minorTickMark val="none"/>
        <c:tickLblPos val="nextTo"/>
        <c:crossAx val="21375525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8250037510845"/>
          <c:y val="0.259300296022044"/>
          <c:w val="0.198493955861151"/>
          <c:h val="0.325386406872489"/>
        </c:manualLayout>
      </c:layout>
      <c:overlay val="0"/>
      <c:txPr>
        <a:bodyPr/>
        <a:lstStyle/>
        <a:p>
          <a:pPr>
            <a:defRPr sz="15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'DFID IATI'!$B$402</c:f>
              <c:strCache>
                <c:ptCount val="1"/>
                <c:pt idx="0">
                  <c:v>Commitment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numRef>
              <c:f>'DFID IATI'!$A$403:$A$406</c:f>
              <c:numCache>
                <c:formatCode>General</c:formatCode>
                <c:ptCount val="4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</c:numCache>
            </c:numRef>
          </c:cat>
          <c:val>
            <c:numRef>
              <c:f>'DFID IATI'!$B$403:$B$406</c:f>
              <c:numCache>
                <c:formatCode>"$"#,##0;[Red]\-"$"#,##0</c:formatCode>
                <c:ptCount val="4"/>
                <c:pt idx="0">
                  <c:v>2.29072821016E7</c:v>
                </c:pt>
                <c:pt idx="1">
                  <c:v>8.00902903592E7</c:v>
                </c:pt>
                <c:pt idx="2">
                  <c:v>1.5881089552E6</c:v>
                </c:pt>
              </c:numCache>
            </c:numRef>
          </c:val>
        </c:ser>
        <c:ser>
          <c:idx val="2"/>
          <c:order val="1"/>
          <c:tx>
            <c:strRef>
              <c:f>'DFID IATI'!$C$402</c:f>
              <c:strCache>
                <c:ptCount val="1"/>
                <c:pt idx="0">
                  <c:v>Disbursement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'DFID IATI'!$A$403:$A$406</c:f>
              <c:numCache>
                <c:formatCode>General</c:formatCode>
                <c:ptCount val="4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</c:numCache>
            </c:numRef>
          </c:cat>
          <c:val>
            <c:numRef>
              <c:f>'DFID IATI'!$C$403:$C$406</c:f>
              <c:numCache>
                <c:formatCode>"$"#,##0;[Red]\-"$"#,##0</c:formatCode>
                <c:ptCount val="4"/>
                <c:pt idx="0">
                  <c:v>6.81272898064E7</c:v>
                </c:pt>
                <c:pt idx="1">
                  <c:v>9.65994419984E7</c:v>
                </c:pt>
                <c:pt idx="2">
                  <c:v>1.14387488832E7</c:v>
                </c:pt>
                <c:pt idx="3">
                  <c:v>3.2561112064E6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172056"/>
        <c:axId val="2128126664"/>
      </c:barChart>
      <c:catAx>
        <c:axId val="2126172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8126664"/>
        <c:crosses val="autoZero"/>
        <c:auto val="1"/>
        <c:lblAlgn val="ctr"/>
        <c:lblOffset val="100"/>
        <c:noMultiLvlLbl val="0"/>
      </c:catAx>
      <c:valAx>
        <c:axId val="2128126664"/>
        <c:scaling>
          <c:orientation val="minMax"/>
        </c:scaling>
        <c:delete val="0"/>
        <c:axPos val="l"/>
        <c:majorGridlines/>
        <c:numFmt formatCode="&quot;$&quot;#,##0;[Red]\-&quot;$&quot;#,##0" sourceLinked="1"/>
        <c:majorTickMark val="out"/>
        <c:minorTickMark val="none"/>
        <c:tickLblPos val="nextTo"/>
        <c:crossAx val="2126172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882650</xdr:colOff>
      <xdr:row>122</xdr:row>
      <xdr:rowOff>184150</xdr:rowOff>
    </xdr:from>
    <xdr:to>
      <xdr:col>16</xdr:col>
      <xdr:colOff>596900</xdr:colOff>
      <xdr:row>153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65</xdr:row>
      <xdr:rowOff>95250</xdr:rowOff>
    </xdr:from>
    <xdr:to>
      <xdr:col>19</xdr:col>
      <xdr:colOff>25400</xdr:colOff>
      <xdr:row>94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723900</xdr:colOff>
      <xdr:row>137</xdr:row>
      <xdr:rowOff>101600</xdr:rowOff>
    </xdr:from>
    <xdr:to>
      <xdr:col>9</xdr:col>
      <xdr:colOff>635000</xdr:colOff>
      <xdr:row>165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94</xdr:row>
      <xdr:rowOff>158750</xdr:rowOff>
    </xdr:from>
    <xdr:to>
      <xdr:col>6</xdr:col>
      <xdr:colOff>355600</xdr:colOff>
      <xdr:row>128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385</xdr:row>
      <xdr:rowOff>165100</xdr:rowOff>
    </xdr:from>
    <xdr:to>
      <xdr:col>15</xdr:col>
      <xdr:colOff>787400</xdr:colOff>
      <xdr:row>414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Relationship Id="rId2" Type="http://schemas.openxmlformats.org/officeDocument/2006/relationships/externalLinkPath" Target="/Users/Josh/Downloads/IATI%20DATA/Malawi%20IATI%20data%20analysis/MALAWI%20IATI%20data.xlsx" TargetMode="Externa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Relationship Id="rId2" Type="http://schemas.openxmlformats.org/officeDocument/2006/relationships/externalLinkPath" Target="/Users/Josh/Downloads/IATI%20DATA/Malawi%20IATI%20data%20analysis/MALAWI%20IATI%20data.xlsx" TargetMode="Externa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Relationship Id="rId2" Type="http://schemas.openxmlformats.org/officeDocument/2006/relationships/externalLinkPath" Target="/Users/Josh/Downloads/IATI%20DATA/Malawi%20IATI%20data%20analysis/MALAWI%20IATI%20data.xlsx" TargetMode="Externa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Relationship Id="rId2" Type="http://schemas.openxmlformats.org/officeDocument/2006/relationships/externalLinkPath" Target="/Users/Josh/Downloads/IATI%20DATA/Malawi%20IATI%20data%20analysis/MALAWI%20IATI%20data.xlsx" TargetMode="Externa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Relationship Id="rId2" Type="http://schemas.openxmlformats.org/officeDocument/2006/relationships/externalLinkPath" Target="/Users/Josh/Downloads/IATI%20DATA/Malawi%20IATI%20data%20analysis/MALAWI%20IATI%20data.xlsx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madoun Cisse" refreshedDate="40677.503992939812" createdVersion="4" refreshedVersion="4" minRefreshableVersion="3" recordCount="105">
  <cacheSource type="worksheet">
    <worksheetSource ref="A1:Q106" sheet="AfDB" r:id="rId2"/>
  </cacheSource>
  <cacheFields count="17">
    <cacheField name="reporting-org" numFmtId="0">
      <sharedItems/>
    </cacheField>
    <cacheField name="recipient-country" numFmtId="0">
      <sharedItems/>
    </cacheField>
    <cacheField name="transaction-type" numFmtId="0">
      <sharedItems containsSemiMixedTypes="0" containsString="0" containsNumber="1" containsInteger="1" minValue="2" maxValue="6"/>
    </cacheField>
    <cacheField name="Transaction Type Name" numFmtId="0">
      <sharedItems count="4">
        <s v="Commitment"/>
        <s v="Disbursement"/>
        <s v="Loan Repayment"/>
        <s v="Interest Repayment"/>
      </sharedItems>
    </cacheField>
    <cacheField name="transaction-date" numFmtId="14">
      <sharedItems containsSemiMixedTypes="0" containsNonDate="0" containsDate="1" containsString="0" minDate="2012-03-15T00:00:00" maxDate="2014-10-01T00:00:00"/>
    </cacheField>
    <cacheField name="TRANSACTION YEAR" numFmtId="0">
      <sharedItems containsSemiMixedTypes="0" containsString="0" containsNumber="1" containsInteger="1" minValue="2012" maxValue="2014" count="3">
        <n v="2012"/>
        <n v="2013"/>
        <n v="2014"/>
      </sharedItems>
    </cacheField>
    <cacheField name="default-currency" numFmtId="0">
      <sharedItems/>
    </cacheField>
    <cacheField name=" transaction-value " numFmtId="43">
      <sharedItems containsSemiMixedTypes="0" containsString="0" containsNumber="1" minValue="188.03" maxValue="10950000"/>
    </cacheField>
    <cacheField name="TRANSACTION VALUE USD" numFmtId="8">
      <sharedItems containsSemiMixedTypes="0" containsString="0" containsNumber="1" minValue="266.38774190000004" maxValue="15513193.5"/>
    </cacheField>
    <cacheField name="transaction_value_currency" numFmtId="0">
      <sharedItems containsNonDate="0" containsString="0" containsBlank="1"/>
    </cacheField>
    <cacheField name="transaction_value_value-date" numFmtId="14">
      <sharedItems containsSemiMixedTypes="0" containsNonDate="0" containsDate="1" containsString="0" minDate="2012-03-15T00:00:00" maxDate="2014-10-01T00:00:00"/>
    </cacheField>
    <cacheField name="title" numFmtId="0">
      <sharedItems/>
    </cacheField>
    <cacheField name="start-planned" numFmtId="14">
      <sharedItems containsSemiMixedTypes="0" containsNonDate="0" containsDate="1" containsString="0" minDate="1998-05-27T00:00:00" maxDate="2012-03-16T00:00:00"/>
    </cacheField>
    <cacheField name="end-planned" numFmtId="14">
      <sharedItems containsSemiMixedTypes="0" containsNonDate="0" containsDate="1" containsString="0" minDate="2007-06-30T00:00:00" maxDate="2019-01-01T00:00:00"/>
    </cacheField>
    <cacheField name="start-actual" numFmtId="14">
      <sharedItems containsSemiMixedTypes="0" containsNonDate="0" containsDate="1" containsString="0" minDate="2001-06-14T00:00:00" maxDate="2012-11-03T00:00:00"/>
    </cacheField>
    <cacheField name="end-actual" numFmtId="0">
      <sharedItems containsNonDate="0" containsDate="1" containsString="0" containsBlank="1" minDate="2006-12-31T00:00:00" maxDate="2011-01-01T00:00:00"/>
    </cacheField>
    <cacheField name="sect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amadoun Cisse" refreshedDate="40676.700966550925" createdVersion="4" refreshedVersion="4" minRefreshableVersion="3" recordCount="58">
  <cacheSource type="worksheet">
    <worksheetSource ref="A1:Q59" sheet="MAECD Canada" r:id="rId2"/>
  </cacheSource>
  <cacheFields count="17">
    <cacheField name="reporting-org" numFmtId="0">
      <sharedItems/>
    </cacheField>
    <cacheField name="recipient-country" numFmtId="0">
      <sharedItems/>
    </cacheField>
    <cacheField name="transaction-type" numFmtId="0">
      <sharedItems containsSemiMixedTypes="0" containsString="0" containsNumber="1" containsInteger="1" minValue="2" maxValue="3"/>
    </cacheField>
    <cacheField name="Transaction Type Name" numFmtId="0">
      <sharedItems count="2">
        <s v="Disbursement"/>
        <s v="Commitment"/>
      </sharedItems>
    </cacheField>
    <cacheField name="transaction-date" numFmtId="14">
      <sharedItems containsSemiMixedTypes="0" containsNonDate="0" containsDate="1" containsString="0" minDate="2012-01-20T00:00:00" maxDate="2015-04-01T00:00:00"/>
    </cacheField>
    <cacheField name="TRANSACTION YEAR" numFmtId="0">
      <sharedItems containsSemiMixedTypes="0" containsString="0" containsNumber="1" containsInteger="1" minValue="2012" maxValue="2015" count="4">
        <n v="2012"/>
        <n v="2013"/>
        <n v="2014"/>
        <n v="2015"/>
      </sharedItems>
    </cacheField>
    <cacheField name="default-currency" numFmtId="0">
      <sharedItems/>
    </cacheField>
    <cacheField name="transaction-value" numFmtId="43">
      <sharedItems containsSemiMixedTypes="0" containsString="0" containsNumber="1" minValue="-5000000" maxValue="75000000"/>
    </cacheField>
    <cacheField name="TRANSACTION VALUE USD" numFmtId="8">
      <sharedItems containsSemiMixedTypes="0" containsString="0" containsNumber="1" minValue="-4715500" maxValue="70732500"/>
    </cacheField>
    <cacheField name="transaction_value_currency" numFmtId="0">
      <sharedItems containsNonDate="0" containsString="0" containsBlank="1"/>
    </cacheField>
    <cacheField name="transaction_value_value-date" numFmtId="14">
      <sharedItems containsSemiMixedTypes="0" containsNonDate="0" containsDate="1" containsString="0" minDate="2012-01-20T00:00:00" maxDate="2015-04-01T00:00:00"/>
    </cacheField>
    <cacheField name="title" numFmtId="0">
      <sharedItems/>
    </cacheField>
    <cacheField name="start-planned" numFmtId="0">
      <sharedItems containsNonDate="0" containsString="0" containsBlank="1"/>
    </cacheField>
    <cacheField name="end-planned" numFmtId="0">
      <sharedItems containsNonDate="0" containsDate="1" containsString="0" containsBlank="1" minDate="2014-03-31T00:00:00" maxDate="2017-04-01T00:00:00"/>
    </cacheField>
    <cacheField name="start-actual" numFmtId="14">
      <sharedItems containsSemiMixedTypes="0" containsNonDate="0" containsDate="1" containsString="0" minDate="2001-05-01T00:00:00" maxDate="2013-12-11T00:00:00"/>
    </cacheField>
    <cacheField name="end-actual" numFmtId="0">
      <sharedItems containsNonDate="0" containsDate="1" containsString="0" containsBlank="1" minDate="2011-03-31T00:00:00" maxDate="2012-09-29T00:00:00"/>
    </cacheField>
    <cacheField name="sector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Hamadoun Cisse" refreshedDate="40676.572756597219" createdVersion="4" refreshedVersion="4" minRefreshableVersion="3" recordCount="65">
  <cacheSource type="worksheet">
    <worksheetSource ref="A1:Q66" sheet="World Bank" r:id="rId2"/>
  </cacheSource>
  <cacheFields count="17">
    <cacheField name="reporting-org" numFmtId="0">
      <sharedItems/>
    </cacheField>
    <cacheField name="recipient-country" numFmtId="0">
      <sharedItems/>
    </cacheField>
    <cacheField name="transaction-type" numFmtId="0">
      <sharedItems count="3">
        <s v="C"/>
        <s v="D"/>
        <s v="IR"/>
      </sharedItems>
    </cacheField>
    <cacheField name="Transaction Type Name" numFmtId="0">
      <sharedItems count="3">
        <s v="Commitment"/>
        <s v="Disbursement"/>
        <s v="Interest Repayment"/>
      </sharedItems>
    </cacheField>
    <cacheField name="transaction-date" numFmtId="14">
      <sharedItems containsSemiMixedTypes="0" containsNonDate="0" containsDate="1" containsString="0" minDate="2012-03-31T00:00:00" maxDate="2014-10-01T00:00:00"/>
    </cacheField>
    <cacheField name="TRANSACTION YEAR" numFmtId="0">
      <sharedItems containsSemiMixedTypes="0" containsString="0" containsNumber="1" containsInteger="1" minValue="2012" maxValue="2014" count="3">
        <n v="2012"/>
        <n v="2013"/>
        <n v="2014"/>
      </sharedItems>
    </cacheField>
    <cacheField name="default-currency" numFmtId="0">
      <sharedItems/>
    </cacheField>
    <cacheField name="transaction-value" numFmtId="43">
      <sharedItems containsSemiMixedTypes="0" containsString="0" containsNumber="1" containsInteger="1" minValue="-1568588" maxValue="48000000"/>
    </cacheField>
    <cacheField name="TRANSACTION VALUE USD" numFmtId="8">
      <sharedItems containsSemiMixedTypes="0" containsString="0" containsNumber="1" containsInteger="1" minValue="-1568588" maxValue="48000000"/>
    </cacheField>
    <cacheField name="transaction_value_currency" numFmtId="0">
      <sharedItems containsNonDate="0" containsString="0" containsBlank="1"/>
    </cacheField>
    <cacheField name="transaction_value_value-date" numFmtId="14">
      <sharedItems containsSemiMixedTypes="0" containsNonDate="0" containsDate="1" containsString="0" minDate="2012-03-31T00:00:00" maxDate="2014-10-01T00:00:00"/>
    </cacheField>
    <cacheField name="title" numFmtId="0">
      <sharedItems/>
    </cacheField>
    <cacheField name="start-planned" numFmtId="14">
      <sharedItems containsSemiMixedTypes="0" containsNonDate="0" containsDate="1" containsString="0" minDate="2001-03-15T00:00:00" maxDate="2013-05-25T00:00:00"/>
    </cacheField>
    <cacheField name="end-planned" numFmtId="14">
      <sharedItems containsSemiMixedTypes="0" containsNonDate="0" containsDate="1" containsString="0" minDate="2012-12-31T00:00:00" maxDate="2019-07-01T00:00:00"/>
    </cacheField>
    <cacheField name="start-actual" numFmtId="14">
      <sharedItems containsSemiMixedTypes="0" containsNonDate="0" containsDate="1" containsString="0" minDate="2006-06-27T00:00:00" maxDate="2014-06-20T00:00:00"/>
    </cacheField>
    <cacheField name="end-actual" numFmtId="14">
      <sharedItems containsSemiMixedTypes="0" containsNonDate="0" containsDate="1" containsString="0" minDate="2012-12-31T00:00:00" maxDate="2019-07-01T00:00:00"/>
    </cacheField>
    <cacheField name="sect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Hamadoun Cisse" refreshedDate="40676.596002199076" createdVersion="4" refreshedVersion="4" minRefreshableVersion="3" recordCount="379">
  <cacheSource type="worksheet">
    <worksheetSource ref="A1:Q380" sheet="DFID" r:id="rId2"/>
  </cacheSource>
  <cacheFields count="17">
    <cacheField name="reporting-org" numFmtId="0">
      <sharedItems/>
    </cacheField>
    <cacheField name="recipient-country" numFmtId="0">
      <sharedItems/>
    </cacheField>
    <cacheField name="transaction-type" numFmtId="0">
      <sharedItems/>
    </cacheField>
    <cacheField name="Transaction Type Name" numFmtId="0">
      <sharedItems count="3">
        <s v="Expenditure"/>
        <s v="Disbursement"/>
        <s v="Commitment"/>
      </sharedItems>
    </cacheField>
    <cacheField name="transaction-date" numFmtId="14">
      <sharedItems containsSemiMixedTypes="0" containsNonDate="0" containsDate="1" containsString="0" minDate="2012-01-01T00:00:00" maxDate="2015-02-26T00:00:00"/>
    </cacheField>
    <cacheField name="TRANSACTION YEAR" numFmtId="0">
      <sharedItems containsSemiMixedTypes="0" containsString="0" containsNumber="1" containsInteger="1" minValue="2012" maxValue="2015" count="4">
        <n v="2012"/>
        <n v="2013"/>
        <n v="2014"/>
        <n v="2015"/>
      </sharedItems>
    </cacheField>
    <cacheField name="default-currency" numFmtId="0">
      <sharedItems/>
    </cacheField>
    <cacheField name="transaction-value" numFmtId="43">
      <sharedItems containsSemiMixedTypes="0" containsString="0" containsNumber="1" containsInteger="1" minValue="-8000000" maxValue="17500000"/>
    </cacheField>
    <cacheField name="TRANSACTION VALUE USD" numFmtId="8">
      <sharedItems containsSemiMixedTypes="0" containsString="0" containsNumber="1" minValue="-12716800" maxValue="27818000"/>
    </cacheField>
    <cacheField name="transaction_value_currency" numFmtId="0">
      <sharedItems containsBlank="1"/>
    </cacheField>
    <cacheField name="transaction_value_value-date" numFmtId="14">
      <sharedItems containsSemiMixedTypes="0" containsNonDate="0" containsDate="1" containsString="0" minDate="2012-01-01T00:00:00" maxDate="2015-02-26T00:00:00"/>
    </cacheField>
    <cacheField name="title" numFmtId="0">
      <sharedItems/>
    </cacheField>
    <cacheField name="start-planned" numFmtId="14">
      <sharedItems containsSemiMixedTypes="0" containsNonDate="0" containsDate="1" containsString="0" minDate="2008-04-01T00:00:00" maxDate="2014-04-23T00:00:00"/>
    </cacheField>
    <cacheField name="end-planned" numFmtId="14">
      <sharedItems containsSemiMixedTypes="0" containsNonDate="0" containsDate="1" containsString="0" minDate="2011-10-31T00:00:00" maxDate="2017-04-01T00:00:00"/>
    </cacheField>
    <cacheField name="start-actual" numFmtId="14">
      <sharedItems containsSemiMixedTypes="0" containsNonDate="0" containsDate="1" containsString="0" minDate="2008-04-01T00:00:00" maxDate="2014-04-23T00:00:00"/>
    </cacheField>
    <cacheField name="end-actual" numFmtId="0">
      <sharedItems containsNonDate="0" containsDate="1" containsString="0" containsBlank="1" minDate="2011-10-31T00:00:00" maxDate="2015-01-01T00:00:00"/>
    </cacheField>
    <cacheField name="secto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Hamadoun Cisse" refreshedDate="40677.61574814815" createdVersion="4" refreshedVersion="4" minRefreshableVersion="3" recordCount="122">
  <cacheSource type="worksheet">
    <worksheetSource ref="A1:Q123" sheet="JICA" r:id="rId2"/>
  </cacheSource>
  <cacheFields count="17">
    <cacheField name="reporting-org" numFmtId="0">
      <sharedItems/>
    </cacheField>
    <cacheField name="recipient-country" numFmtId="0">
      <sharedItems/>
    </cacheField>
    <cacheField name="transaction-type" numFmtId="0">
      <sharedItems/>
    </cacheField>
    <cacheField name="Transaction Type Name" numFmtId="0">
      <sharedItems count="2">
        <s v="Commitment"/>
        <s v="Disbursement"/>
      </sharedItems>
    </cacheField>
    <cacheField name="transaction-date" numFmtId="14">
      <sharedItems containsSemiMixedTypes="0" containsNonDate="0" containsDate="1" containsString="0" minDate="2012-01-01T00:00:00" maxDate="2013-01-01T00:00:00"/>
    </cacheField>
    <cacheField name="TRANSACTION YEAR" numFmtId="0">
      <sharedItems containsSemiMixedTypes="0" containsString="0" containsNumber="1" containsInteger="1" minValue="2012" maxValue="2012" count="1">
        <n v="2012"/>
      </sharedItems>
    </cacheField>
    <cacheField name="default-currency" numFmtId="0">
      <sharedItems/>
    </cacheField>
    <cacheField name=" transaction-value " numFmtId="43">
      <sharedItems containsSemiMixedTypes="0" containsString="0" containsNumber="1" minValue="4000" maxValue="1085000000"/>
    </cacheField>
    <cacheField name="TRANSACTION VALUE USD" numFmtId="8">
      <sharedItems containsSemiMixedTypes="0" containsString="0" containsNumber="1" minValue="42" maxValue="11392500"/>
    </cacheField>
    <cacheField name="transaction_value_currency" numFmtId="0">
      <sharedItems/>
    </cacheField>
    <cacheField name="transaction_value_value-date" numFmtId="14">
      <sharedItems containsSemiMixedTypes="0" containsNonDate="0" containsDate="1" containsString="0" minDate="2012-01-01T00:00:00" maxDate="2013-01-01T00:00:00"/>
    </cacheField>
    <cacheField name="title" numFmtId="0">
      <sharedItems/>
    </cacheField>
    <cacheField name="start-planned" numFmtId="0">
      <sharedItems containsNonDate="0" containsDate="1" containsString="0" containsBlank="1" minDate="2007-05-11T00:00:00" maxDate="2013-01-05T00:00:00"/>
    </cacheField>
    <cacheField name="end-planned" numFmtId="0">
      <sharedItems containsNonDate="0" containsDate="1" containsString="0" containsBlank="1" minDate="2012-01-07T00:00:00" maxDate="2017-04-01T00:00:00"/>
    </cacheField>
    <cacheField name="start-actual" numFmtId="0">
      <sharedItems containsNonDate="0" containsString="0" containsBlank="1"/>
    </cacheField>
    <cacheField name="end-actual" numFmtId="0">
      <sharedItems containsNonDate="0" containsString="0" containsBlank="1"/>
    </cacheField>
    <cacheField name="sect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">
  <r>
    <s v="African Development Bank Group"/>
    <s v="Malawi"/>
    <n v="2"/>
    <x v="0"/>
    <d v="2012-03-15T00:00:00"/>
    <x v="0"/>
    <s v="XDR"/>
    <n v="6500000"/>
    <n v="9208745"/>
    <m/>
    <d v="2012-03-15T00:00:00"/>
    <s v="Support to Higher Education Science &amp; Technology &amp; Technical, Entrepre.and Vocational Educ Project"/>
    <d v="2012-03-15T00:00:00"/>
    <d v="2018-12-31T00:00:00"/>
    <d v="2012-11-02T00:00:00"/>
    <m/>
    <s v="Higher education"/>
  </r>
  <r>
    <s v="African Development Bank Group"/>
    <s v="Malawi"/>
    <n v="2"/>
    <x v="0"/>
    <d v="2012-03-15T00:00:00"/>
    <x v="0"/>
    <s v="XDR"/>
    <n v="10950000"/>
    <n v="15513193.5"/>
    <m/>
    <d v="2012-03-15T00:00:00"/>
    <s v="Support to Higher Education Science &amp; Technology &amp; Technical, Entrepre.and Vocational Educ Project"/>
    <d v="2012-03-15T00:00:00"/>
    <d v="2018-12-31T00:00:00"/>
    <d v="2012-11-02T00:00:00"/>
    <m/>
    <s v="Higher education"/>
  </r>
  <r>
    <s v="African Development Bank Group"/>
    <s v="Malawi"/>
    <n v="2"/>
    <x v="0"/>
    <d v="2012-03-15T00:00:00"/>
    <x v="0"/>
    <s v="XDR"/>
    <n v="9050000"/>
    <n v="12821406.5"/>
    <m/>
    <d v="2012-03-15T00:00:00"/>
    <s v="Support to Higher Education Science &amp; Technology &amp; Technical, Entrepre.and Vocational Educ Project"/>
    <d v="2012-03-15T00:00:00"/>
    <d v="2018-12-31T00:00:00"/>
    <d v="2012-11-02T00:00:00"/>
    <m/>
    <s v="Higher education"/>
  </r>
  <r>
    <s v="African Development Bank Group"/>
    <s v="Malawi"/>
    <n v="3"/>
    <x v="1"/>
    <d v="2012-03-31T00:00:00"/>
    <x v="0"/>
    <s v="XDR"/>
    <n v="67421.03"/>
    <n v="95517.395831900008"/>
    <m/>
    <d v="2012-03-31T00:00:00"/>
    <s v="Agriculture Development Programme - Isp"/>
    <d v="2009-11-13T00:00:00"/>
    <d v="2016-06-30T00:00:00"/>
    <d v="2010-12-20T00:00:00"/>
    <m/>
    <s v="Industrial crops/export crops"/>
  </r>
  <r>
    <s v="African Development Bank Group"/>
    <s v="Malawi"/>
    <n v="6"/>
    <x v="2"/>
    <d v="2012-03-31T00:00:00"/>
    <x v="0"/>
    <s v="XDR"/>
    <n v="25608.59"/>
    <n v="36280.4577107"/>
    <m/>
    <d v="2012-03-31T00:00:00"/>
    <s v="Macadamia Nuts Smallholder Development Project"/>
    <d v="1999-01-13T00:00:00"/>
    <d v="2009-12-31T00:00:00"/>
    <d v="2001-09-10T00:00:00"/>
    <d v="2009-09-30T00:00:00"/>
    <s v="Agricultural policy and administrative management"/>
  </r>
  <r>
    <s v="African Development Bank Group"/>
    <s v="Malawi"/>
    <n v="5"/>
    <x v="3"/>
    <d v="2012-03-31T00:00:00"/>
    <x v="0"/>
    <s v="XDR"/>
    <n v="17169.509999999998"/>
    <n v="24324.5599023"/>
    <m/>
    <d v="2012-03-31T00:00:00"/>
    <s v="Macadamia Nuts Smallholder Development Project"/>
    <d v="1999-01-13T00:00:00"/>
    <d v="2009-12-31T00:00:00"/>
    <d v="2001-09-10T00:00:00"/>
    <d v="2009-09-30T00:00:00"/>
    <s v="Agricultural policy and administrative management"/>
  </r>
  <r>
    <s v="African Development Bank Group"/>
    <s v="Malawi"/>
    <n v="3"/>
    <x v="1"/>
    <d v="2012-03-31T00:00:00"/>
    <x v="0"/>
    <s v="XDR"/>
    <n v="3637084.19"/>
    <n v="5152766.2844986999"/>
    <m/>
    <d v="2012-03-31T00:00:00"/>
    <s v="Malawi Trunk Road Rehabilitation: Blantyre-Zomba"/>
    <d v="2009-10-21T00:00:00"/>
    <d v="2015-12-31T00:00:00"/>
    <d v="2011-06-16T00:00:00"/>
    <m/>
    <s v="Road transport"/>
  </r>
  <r>
    <s v="African Development Bank Group"/>
    <s v="Malawi"/>
    <n v="6"/>
    <x v="2"/>
    <d v="2012-06-30T00:00:00"/>
    <x v="0"/>
    <s v="XDR"/>
    <n v="12491.35"/>
    <n v="17696.870285500001"/>
    <m/>
    <d v="2012-06-30T00:00:00"/>
    <s v="Rural Income Enhancement Project"/>
    <d v="1998-05-27T00:00:00"/>
    <d v="2007-06-30T00:00:00"/>
    <d v="2001-06-14T00:00:00"/>
    <d v="2006-12-31T00:00:00"/>
    <s v="Agricultural policy and administrative management"/>
  </r>
  <r>
    <s v="African Development Bank Group"/>
    <s v="Malawi"/>
    <n v="5"/>
    <x v="3"/>
    <d v="2012-06-30T00:00:00"/>
    <x v="0"/>
    <s v="XDR"/>
    <n v="8707.27"/>
    <n v="12335.850627100001"/>
    <m/>
    <d v="2012-06-30T00:00:00"/>
    <s v="Rural Income Enhancement Project"/>
    <d v="1998-05-27T00:00:00"/>
    <d v="2007-06-30T00:00:00"/>
    <d v="2001-06-14T00:00:00"/>
    <d v="2006-12-31T00:00:00"/>
    <s v="Agricultural policy and administrative management"/>
  </r>
  <r>
    <s v="African Development Bank Group"/>
    <s v="Malawi"/>
    <n v="6"/>
    <x v="2"/>
    <d v="2012-06-30T00:00:00"/>
    <x v="0"/>
    <s v="XDR"/>
    <n v="258.14999999999998"/>
    <n v="365.72884949999997"/>
    <m/>
    <d v="2012-06-30T00:00:00"/>
    <s v="Karonga-Chitipa Road Project"/>
    <d v="2000-02-10T00:00:00"/>
    <d v="2008-12-31T00:00:00"/>
    <d v="2004-06-04T00:00:00"/>
    <m/>
    <s v="Road transport"/>
  </r>
  <r>
    <s v="African Development Bank Group"/>
    <s v="Malawi"/>
    <n v="5"/>
    <x v="3"/>
    <d v="2012-06-30T00:00:00"/>
    <x v="0"/>
    <s v="XDR"/>
    <n v="191.66"/>
    <n v="271.53047179999999"/>
    <m/>
    <d v="2012-06-30T00:00:00"/>
    <s v="Karonga-Chitipa Road Project"/>
    <d v="2000-02-10T00:00:00"/>
    <d v="2008-12-31T00:00:00"/>
    <d v="2004-06-04T00:00:00"/>
    <m/>
    <s v="Road transport"/>
  </r>
  <r>
    <s v="African Development Bank Group"/>
    <s v="Malawi"/>
    <n v="3"/>
    <x v="1"/>
    <d v="2012-06-30T00:00:00"/>
    <x v="0"/>
    <s v="XDR"/>
    <n v="513367.14"/>
    <n v="727302.62825220008"/>
    <m/>
    <d v="2012-06-30T00:00:00"/>
    <s v="Agriculture Development Programme - Isp"/>
    <d v="2009-11-13T00:00:00"/>
    <d v="2016-06-30T00:00:00"/>
    <d v="2010-12-20T00:00:00"/>
    <m/>
    <s v="Industrial crops/export crops"/>
  </r>
  <r>
    <s v="African Development Bank Group"/>
    <s v="Malawi"/>
    <n v="6"/>
    <x v="2"/>
    <d v="2012-06-30T00:00:00"/>
    <x v="0"/>
    <s v="XDR"/>
    <n v="37280.81"/>
    <n v="52816.841951299997"/>
    <m/>
    <d v="2012-06-30T00:00:00"/>
    <s v="Smallholder Outgrower Sugar-Cane Production Project"/>
    <d v="2000-02-10T00:00:00"/>
    <d v="2009-03-31T00:00:00"/>
    <d v="2002-01-15T00:00:00"/>
    <d v="2009-03-31T00:00:00"/>
    <s v="Industrial crops/export crops"/>
  </r>
  <r>
    <s v="African Development Bank Group"/>
    <s v="Malawi"/>
    <n v="5"/>
    <x v="3"/>
    <d v="2012-06-30T00:00:00"/>
    <x v="0"/>
    <s v="XDR"/>
    <n v="27678.7"/>
    <n v="39213.244651000001"/>
    <m/>
    <d v="2012-06-30T00:00:00"/>
    <s v="Smallholder Outgrower Sugar-Cane Production Project"/>
    <d v="2000-02-10T00:00:00"/>
    <d v="2009-03-31T00:00:00"/>
    <d v="2002-01-15T00:00:00"/>
    <d v="2009-03-31T00:00:00"/>
    <s v="Industrial crops/export crops"/>
  </r>
  <r>
    <s v="African Development Bank Group"/>
    <s v="Malawi"/>
    <n v="5"/>
    <x v="3"/>
    <d v="2012-06-30T00:00:00"/>
    <x v="0"/>
    <s v="XDR"/>
    <n v="22910.17"/>
    <n v="32457.5251441"/>
    <m/>
    <d v="2012-06-30T00:00:00"/>
    <s v="Lake Malawi Artisanal Fisheries Development Project"/>
    <d v="2003-05-05T00:00:00"/>
    <d v="2010-12-31T00:00:00"/>
    <d v="2003-10-21T00:00:00"/>
    <d v="2010-12-31T00:00:00"/>
    <s v="Agricultural policy and administrative management"/>
  </r>
  <r>
    <s v="African Development Bank Group"/>
    <s v="Malawi"/>
    <n v="5"/>
    <x v="3"/>
    <d v="2012-06-30T00:00:00"/>
    <x v="0"/>
    <s v="XDR"/>
    <n v="58527.23"/>
    <n v="82917.282557900005"/>
    <m/>
    <d v="2012-06-30T00:00:00"/>
    <s v="Malawi Trunk Road Rehabilitation: Blantyre-Zomba"/>
    <d v="2009-10-21T00:00:00"/>
    <d v="2015-12-31T00:00:00"/>
    <d v="2011-06-16T00:00:00"/>
    <m/>
    <s v="Road transport"/>
  </r>
  <r>
    <s v="African Development Bank Group"/>
    <s v="Malawi"/>
    <n v="3"/>
    <x v="1"/>
    <d v="2012-06-30T00:00:00"/>
    <x v="0"/>
    <s v="XDR"/>
    <n v="19309.080000000002"/>
    <n v="27355.752908400002"/>
    <m/>
    <d v="2012-06-30T00:00:00"/>
    <s v="Malawi Trunk Road Rehabilitation: Blantyre-Zomba"/>
    <d v="2009-10-21T00:00:00"/>
    <d v="2015-12-31T00:00:00"/>
    <d v="2011-06-16T00:00:00"/>
    <m/>
    <s v="Road transport"/>
  </r>
  <r>
    <s v="African Development Bank Group"/>
    <s v="Malawi"/>
    <n v="5"/>
    <x v="3"/>
    <d v="2012-06-30T00:00:00"/>
    <x v="0"/>
    <s v="XDR"/>
    <n v="56069.68"/>
    <n v="79435.597746400003"/>
    <m/>
    <d v="2012-06-30T00:00:00"/>
    <s v="Education IV - Support to Community Day Secondary Schools"/>
    <d v="2002-08-05T00:00:00"/>
    <d v="2010-09-30T00:00:00"/>
    <d v="2003-12-05T00:00:00"/>
    <d v="2010-06-30T00:00:00"/>
    <s v="Education policy and administrative management"/>
  </r>
  <r>
    <s v="African Development Bank Group"/>
    <s v="Malawi"/>
    <n v="6"/>
    <x v="2"/>
    <d v="2012-09-30T00:00:00"/>
    <x v="0"/>
    <s v="XDR"/>
    <n v="25608.59"/>
    <n v="36280.4577107"/>
    <m/>
    <d v="2012-09-30T00:00:00"/>
    <s v="Macadamia Nuts Smallholder Development Project"/>
    <d v="1999-01-13T00:00:00"/>
    <d v="2009-12-31T00:00:00"/>
    <d v="2001-09-10T00:00:00"/>
    <d v="2009-09-30T00:00:00"/>
    <s v="Agricultural policy and administrative management"/>
  </r>
  <r>
    <s v="African Development Bank Group"/>
    <s v="Malawi"/>
    <n v="5"/>
    <x v="3"/>
    <d v="2012-09-30T00:00:00"/>
    <x v="0"/>
    <s v="XDR"/>
    <n v="16884.14"/>
    <n v="23920.2676622"/>
    <m/>
    <d v="2012-09-30T00:00:00"/>
    <s v="Macadamia Nuts Smallholder Development Project"/>
    <d v="1999-01-13T00:00:00"/>
    <d v="2009-12-31T00:00:00"/>
    <d v="2001-09-10T00:00:00"/>
    <d v="2009-09-30T00:00:00"/>
    <s v="Agricultural policy and administrative management"/>
  </r>
  <r>
    <s v="African Development Bank Group"/>
    <s v="Malawi"/>
    <n v="3"/>
    <x v="1"/>
    <d v="2012-09-30T00:00:00"/>
    <x v="0"/>
    <s v="XDR"/>
    <n v="43615.72"/>
    <n v="61791.698995600003"/>
    <m/>
    <d v="2012-09-30T00:00:00"/>
    <s v="Malawi Trunk Road Rehabilitation: Blantyre-Zomba"/>
    <d v="2009-10-21T00:00:00"/>
    <d v="2015-12-31T00:00:00"/>
    <d v="2011-06-16T00:00:00"/>
    <m/>
    <s v="Road transport"/>
  </r>
  <r>
    <s v="African Development Bank Group"/>
    <s v="Malawi"/>
    <n v="6"/>
    <x v="2"/>
    <d v="2012-12-31T00:00:00"/>
    <x v="0"/>
    <s v="XDR"/>
    <n v="12491.35"/>
    <n v="17696.870285500001"/>
    <m/>
    <d v="2012-12-31T00:00:00"/>
    <s v="Rural Income Enhancement Project"/>
    <d v="1998-05-27T00:00:00"/>
    <d v="2007-06-30T00:00:00"/>
    <d v="2001-06-14T00:00:00"/>
    <d v="2006-12-31T00:00:00"/>
    <s v="Agricultural policy and administrative management"/>
  </r>
  <r>
    <s v="African Development Bank Group"/>
    <s v="Malawi"/>
    <n v="5"/>
    <x v="3"/>
    <d v="2012-12-31T00:00:00"/>
    <x v="0"/>
    <s v="XDR"/>
    <n v="8565.59"/>
    <n v="12135.128320700001"/>
    <m/>
    <d v="2012-12-31T00:00:00"/>
    <s v="Rural Income Enhancement Project"/>
    <d v="1998-05-27T00:00:00"/>
    <d v="2007-06-30T00:00:00"/>
    <d v="2001-06-14T00:00:00"/>
    <d v="2006-12-31T00:00:00"/>
    <s v="Agricultural policy and administrative management"/>
  </r>
  <r>
    <s v="African Development Bank Group"/>
    <s v="Malawi"/>
    <n v="3"/>
    <x v="1"/>
    <d v="2012-12-31T00:00:00"/>
    <x v="0"/>
    <s v="XDR"/>
    <n v="974185.51"/>
    <n v="1380157.8375823"/>
    <m/>
    <d v="2012-12-31T00:00:00"/>
    <s v="Rural Income Enhancement Project"/>
    <d v="1998-05-27T00:00:00"/>
    <d v="2007-06-30T00:00:00"/>
    <d v="2001-06-14T00:00:00"/>
    <d v="2006-12-31T00:00:00"/>
    <s v="Agricultural policy and administrative management"/>
  </r>
  <r>
    <s v="African Development Bank Group"/>
    <s v="Malawi"/>
    <n v="6"/>
    <x v="2"/>
    <d v="2012-12-31T00:00:00"/>
    <x v="0"/>
    <s v="XDR"/>
    <n v="258.14999999999998"/>
    <n v="365.72884949999997"/>
    <m/>
    <d v="2012-12-31T00:00:00"/>
    <s v="Karonga-Chitipa Road Project"/>
    <d v="2000-02-10T00:00:00"/>
    <d v="2008-12-31T00:00:00"/>
    <d v="2004-06-04T00:00:00"/>
    <m/>
    <s v="Road transport"/>
  </r>
  <r>
    <s v="African Development Bank Group"/>
    <s v="Malawi"/>
    <n v="5"/>
    <x v="3"/>
    <d v="2012-12-31T00:00:00"/>
    <x v="0"/>
    <s v="XDR"/>
    <n v="188.66"/>
    <n v="267.28028180000001"/>
    <m/>
    <d v="2012-12-31T00:00:00"/>
    <s v="Karonga-Chitipa Road Project"/>
    <d v="2000-02-10T00:00:00"/>
    <d v="2008-12-31T00:00:00"/>
    <d v="2004-06-04T00:00:00"/>
    <m/>
    <s v="Road transport"/>
  </r>
  <r>
    <s v="African Development Bank Group"/>
    <s v="Malawi"/>
    <n v="3"/>
    <x v="1"/>
    <d v="2012-12-31T00:00:00"/>
    <x v="0"/>
    <s v="XDR"/>
    <n v="1367293.41"/>
    <n v="1937085.5927492999"/>
    <m/>
    <d v="2012-12-31T00:00:00"/>
    <s v="Macadamia Nuts Smallholder Development Project"/>
    <d v="1999-01-13T00:00:00"/>
    <d v="2009-12-31T00:00:00"/>
    <d v="2001-09-10T00:00:00"/>
    <d v="2009-09-30T00:00:00"/>
    <s v="Agricultural policy and administrative management"/>
  </r>
  <r>
    <s v="African Development Bank Group"/>
    <s v="Malawi"/>
    <n v="6"/>
    <x v="2"/>
    <d v="2012-12-31T00:00:00"/>
    <x v="0"/>
    <s v="XDR"/>
    <n v="37280.81"/>
    <n v="52816.841951299997"/>
    <m/>
    <d v="2012-12-31T00:00:00"/>
    <s v="Smallholder Outgrower Sugar-Cane Production Project"/>
    <d v="2000-02-10T00:00:00"/>
    <d v="2009-03-31T00:00:00"/>
    <d v="2002-01-15T00:00:00"/>
    <d v="2009-03-31T00:00:00"/>
    <s v="Industrial crops/export crops"/>
  </r>
  <r>
    <s v="African Development Bank Group"/>
    <s v="Malawi"/>
    <n v="5"/>
    <x v="3"/>
    <d v="2012-12-31T00:00:00"/>
    <x v="0"/>
    <s v="XDR"/>
    <n v="27240.31"/>
    <n v="38592.164386300006"/>
    <m/>
    <d v="2012-12-31T00:00:00"/>
    <s v="Smallholder Outgrower Sugar-Cane Production Project"/>
    <d v="2000-02-10T00:00:00"/>
    <d v="2009-03-31T00:00:00"/>
    <d v="2002-01-15T00:00:00"/>
    <d v="2009-03-31T00:00:00"/>
    <s v="Industrial crops/export crops"/>
  </r>
  <r>
    <s v="African Development Bank Group"/>
    <s v="Malawi"/>
    <n v="3"/>
    <x v="1"/>
    <d v="2012-12-31T00:00:00"/>
    <x v="0"/>
    <s v="XDR"/>
    <n v="2974639.67"/>
    <n v="4214261.2596791005"/>
    <m/>
    <d v="2012-12-31T00:00:00"/>
    <s v="Smallholder Outgrower Sugar-Cane Production Project"/>
    <d v="2000-02-10T00:00:00"/>
    <d v="2009-03-31T00:00:00"/>
    <d v="2002-01-15T00:00:00"/>
    <d v="2009-03-31T00:00:00"/>
    <s v="Industrial crops/export crops"/>
  </r>
  <r>
    <s v="African Development Bank Group"/>
    <s v="Malawi"/>
    <n v="5"/>
    <x v="3"/>
    <d v="2012-12-31T00:00:00"/>
    <x v="0"/>
    <s v="XDR"/>
    <n v="4452.05"/>
    <n v="6307.3527965000003"/>
    <m/>
    <d v="2012-12-31T00:00:00"/>
    <s v="Support to Higher Education Science &amp; Technology &amp; Technical, Entrepre.and Vocational Educ Project"/>
    <d v="2012-03-15T00:00:00"/>
    <d v="2018-12-31T00:00:00"/>
    <d v="2012-11-02T00:00:00"/>
    <m/>
    <s v="Higher education"/>
  </r>
  <r>
    <s v="African Development Bank Group"/>
    <s v="Malawi"/>
    <n v="5"/>
    <x v="3"/>
    <d v="2012-12-31T00:00:00"/>
    <x v="0"/>
    <s v="XDR"/>
    <n v="6198.63"/>
    <n v="8781.7850799000007"/>
    <m/>
    <d v="2012-12-31T00:00:00"/>
    <s v="Support to Higher Education Science &amp; Technology &amp; Technical, Entrepre.and Vocational Educ Project"/>
    <d v="2012-03-15T00:00:00"/>
    <d v="2018-12-31T00:00:00"/>
    <d v="2012-11-02T00:00:00"/>
    <m/>
    <s v="Higher education"/>
  </r>
  <r>
    <s v="African Development Bank Group"/>
    <s v="Malawi"/>
    <n v="3"/>
    <x v="1"/>
    <d v="2012-12-31T00:00:00"/>
    <x v="0"/>
    <s v="XDR"/>
    <n v="1926353.43"/>
    <n v="2729122.6948838998"/>
    <m/>
    <d v="2012-12-31T00:00:00"/>
    <s v="Support to Higher Education Science &amp; Technology &amp; Technical, Entrepre.and Vocational Educ Project"/>
    <d v="2012-03-15T00:00:00"/>
    <d v="2018-12-31T00:00:00"/>
    <d v="2012-11-02T00:00:00"/>
    <m/>
    <s v="Higher education"/>
  </r>
  <r>
    <s v="African Development Bank Group"/>
    <s v="Malawi"/>
    <n v="5"/>
    <x v="3"/>
    <d v="2012-12-31T00:00:00"/>
    <x v="0"/>
    <s v="XDR"/>
    <n v="22448.45"/>
    <n v="31803.392568500003"/>
    <m/>
    <d v="2012-12-31T00:00:00"/>
    <s v="Lake Malawi Artisanal Fisheries Development Project"/>
    <d v="2003-05-05T00:00:00"/>
    <d v="2010-12-31T00:00:00"/>
    <d v="2003-10-21T00:00:00"/>
    <d v="2010-12-31T00:00:00"/>
    <s v="Agricultural policy and administrative management"/>
  </r>
  <r>
    <s v="African Development Bank Group"/>
    <s v="Malawi"/>
    <n v="3"/>
    <x v="1"/>
    <d v="2012-12-31T00:00:00"/>
    <x v="0"/>
    <s v="XDR"/>
    <n v="1559445.94"/>
    <n v="2209313.8465761999"/>
    <m/>
    <d v="2012-12-31T00:00:00"/>
    <s v="Lake Malawi Artisanal Fisheries Development Project"/>
    <d v="2003-05-05T00:00:00"/>
    <d v="2010-12-31T00:00:00"/>
    <d v="2003-10-21T00:00:00"/>
    <d v="2010-12-31T00:00:00"/>
    <s v="Agricultural policy and administrative management"/>
  </r>
  <r>
    <s v="African Development Bank Group"/>
    <s v="Malawi"/>
    <n v="5"/>
    <x v="3"/>
    <d v="2012-12-31T00:00:00"/>
    <x v="0"/>
    <s v="XDR"/>
    <n v="62690.82"/>
    <n v="88815.965418599997"/>
    <m/>
    <d v="2012-12-31T00:00:00"/>
    <s v="Malawi Trunk Road Rehabilitation: Blantyre-Zomba"/>
    <d v="2009-10-21T00:00:00"/>
    <d v="2015-12-31T00:00:00"/>
    <d v="2011-06-16T00:00:00"/>
    <m/>
    <s v="Road transport"/>
  </r>
  <r>
    <s v="African Development Bank Group"/>
    <s v="Malawi"/>
    <n v="3"/>
    <x v="1"/>
    <d v="2012-12-31T00:00:00"/>
    <x v="0"/>
    <s v="XDR"/>
    <n v="2138273.34"/>
    <n v="3029355.9889781997"/>
    <m/>
    <d v="2012-12-31T00:00:00"/>
    <s v="Malawi Trunk Road Rehabilitation: Blantyre-Zomba"/>
    <d v="2009-10-21T00:00:00"/>
    <d v="2015-12-31T00:00:00"/>
    <d v="2011-06-16T00:00:00"/>
    <m/>
    <s v="Road transport"/>
  </r>
  <r>
    <s v="African Development Bank Group"/>
    <s v="Malawi"/>
    <n v="6"/>
    <x v="2"/>
    <d v="2012-12-31T00:00:00"/>
    <x v="0"/>
    <s v="XDR"/>
    <n v="74150.13"/>
    <n v="105050.71367490001"/>
    <m/>
    <d v="2012-12-31T00:00:00"/>
    <s v="Education IV - Support to Community Day Secondary Schools"/>
    <d v="2002-08-05T00:00:00"/>
    <d v="2010-09-30T00:00:00"/>
    <d v="2003-12-05T00:00:00"/>
    <d v="2010-06-30T00:00:00"/>
    <s v="Education policy and administrative management"/>
  </r>
  <r>
    <s v="African Development Bank Group"/>
    <s v="Malawi"/>
    <n v="5"/>
    <x v="3"/>
    <d v="2012-12-31T00:00:00"/>
    <x v="0"/>
    <s v="XDR"/>
    <n v="55460.23"/>
    <n v="78572.171647900002"/>
    <m/>
    <d v="2012-12-31T00:00:00"/>
    <s v="Education IV - Support to Community Day Secondary Schools"/>
    <d v="2002-08-05T00:00:00"/>
    <d v="2010-09-30T00:00:00"/>
    <d v="2003-12-05T00:00:00"/>
    <d v="2010-06-30T00:00:00"/>
    <s v="Education policy and administrative management"/>
  </r>
  <r>
    <s v="African Development Bank Group"/>
    <s v="Malawi"/>
    <n v="3"/>
    <x v="1"/>
    <d v="2012-12-31T00:00:00"/>
    <x v="0"/>
    <s v="XDR"/>
    <n v="8117080.3899999997"/>
    <n v="11499711.3009247"/>
    <m/>
    <d v="2012-12-31T00:00:00"/>
    <s v="Education IV - Support to Community Day Secondary Schools"/>
    <d v="2002-08-05T00:00:00"/>
    <d v="2010-09-30T00:00:00"/>
    <d v="2003-12-05T00:00:00"/>
    <d v="2010-06-30T00:00:00"/>
    <s v="Education policy and administrative management"/>
  </r>
  <r>
    <s v="African Development Bank Group"/>
    <s v="Malawi"/>
    <n v="3"/>
    <x v="1"/>
    <d v="2013-03-31T00:00:00"/>
    <x v="1"/>
    <s v="XDR"/>
    <n v="58460.26"/>
    <n v="82822.404149800001"/>
    <m/>
    <d v="2013-03-31T00:00:00"/>
    <s v="Agriculture Development Programme - Isp"/>
    <d v="2009-11-13T00:00:00"/>
    <d v="2016-06-30T00:00:00"/>
    <d v="2010-12-20T00:00:00"/>
    <m/>
    <s v="Industrial crops/export crops"/>
  </r>
  <r>
    <s v="African Development Bank Group"/>
    <s v="Malawi"/>
    <n v="6"/>
    <x v="2"/>
    <d v="2013-03-31T00:00:00"/>
    <x v="1"/>
    <s v="XDR"/>
    <n v="32603.19"/>
    <n v="46189.9173687"/>
    <m/>
    <d v="2013-03-31T00:00:00"/>
    <s v="Macadamia Nuts Smallholder Development Project"/>
    <d v="1999-01-13T00:00:00"/>
    <d v="2009-12-31T00:00:00"/>
    <d v="2001-09-10T00:00:00"/>
    <d v="2009-09-30T00:00:00"/>
    <s v="Agricultural policy and administrative management"/>
  </r>
  <r>
    <s v="African Development Bank Group"/>
    <s v="Malawi"/>
    <n v="5"/>
    <x v="3"/>
    <d v="2013-03-31T00:00:00"/>
    <x v="1"/>
    <s v="XDR"/>
    <n v="17182.95"/>
    <n v="24343.600753500003"/>
    <m/>
    <d v="2013-03-31T00:00:00"/>
    <s v="Macadamia Nuts Smallholder Development Project"/>
    <d v="1999-01-13T00:00:00"/>
    <d v="2009-12-31T00:00:00"/>
    <d v="2001-09-10T00:00:00"/>
    <d v="2009-09-30T00:00:00"/>
    <s v="Agricultural policy and administrative management"/>
  </r>
  <r>
    <s v="African Development Bank Group"/>
    <s v="Malawi"/>
    <n v="3"/>
    <x v="1"/>
    <d v="2013-03-31T00:00:00"/>
    <x v="1"/>
    <s v="XDR"/>
    <n v="136959.4"/>
    <n v="194034.490762"/>
    <m/>
    <d v="2013-03-31T00:00:00"/>
    <s v="Malawi Trunk Road Rehabilitation: Blantyre-Zomba"/>
    <d v="2009-10-21T00:00:00"/>
    <d v="2015-12-31T00:00:00"/>
    <d v="2011-06-16T00:00:00"/>
    <m/>
    <s v="Road transport"/>
  </r>
  <r>
    <s v="African Development Bank Group"/>
    <s v="Malawi"/>
    <n v="6"/>
    <x v="2"/>
    <d v="2013-06-30T00:00:00"/>
    <x v="1"/>
    <s v="XDR"/>
    <n v="17594.099999999999"/>
    <n v="24926.089292999997"/>
    <m/>
    <d v="2013-06-30T00:00:00"/>
    <s v="Rural Income Enhancement Project"/>
    <d v="1998-05-27T00:00:00"/>
    <d v="2007-06-30T00:00:00"/>
    <d v="2001-06-14T00:00:00"/>
    <d v="2006-12-31T00:00:00"/>
    <s v="Agricultural policy and administrative management"/>
  </r>
  <r>
    <s v="African Development Bank Group"/>
    <s v="Malawi"/>
    <n v="5"/>
    <x v="3"/>
    <d v="2013-06-30T00:00:00"/>
    <x v="1"/>
    <s v="XDR"/>
    <n v="9194.74"/>
    <n v="13026.4640002"/>
    <m/>
    <d v="2013-06-30T00:00:00"/>
    <s v="Rural Income Enhancement Project"/>
    <d v="1998-05-27T00:00:00"/>
    <d v="2007-06-30T00:00:00"/>
    <d v="2001-06-14T00:00:00"/>
    <d v="2006-12-31T00:00:00"/>
    <s v="Agricultural policy and administrative management"/>
  </r>
  <r>
    <s v="African Development Bank Group"/>
    <s v="Malawi"/>
    <n v="6"/>
    <x v="2"/>
    <d v="2013-06-30T00:00:00"/>
    <x v="1"/>
    <s v="XDR"/>
    <n v="258.14999999999998"/>
    <n v="365.72884949999997"/>
    <m/>
    <d v="2013-06-30T00:00:00"/>
    <s v="Karonga-Chitipa Road Project"/>
    <d v="2000-02-10T00:00:00"/>
    <d v="2008-12-31T00:00:00"/>
    <d v="2004-06-04T00:00:00"/>
    <m/>
    <s v="Road transport"/>
  </r>
  <r>
    <s v="African Development Bank Group"/>
    <s v="Malawi"/>
    <n v="5"/>
    <x v="3"/>
    <d v="2013-06-30T00:00:00"/>
    <x v="1"/>
    <s v="XDR"/>
    <n v="189.72"/>
    <n v="268.78201560000002"/>
    <m/>
    <d v="2013-06-30T00:00:00"/>
    <s v="Karonga-Chitipa Road Project"/>
    <d v="2000-02-10T00:00:00"/>
    <d v="2008-12-31T00:00:00"/>
    <d v="2004-06-04T00:00:00"/>
    <m/>
    <s v="Road transport"/>
  </r>
  <r>
    <s v="African Development Bank Group"/>
    <s v="Malawi"/>
    <n v="3"/>
    <x v="1"/>
    <d v="2013-06-30T00:00:00"/>
    <x v="1"/>
    <s v="XDR"/>
    <n v="712313.74"/>
    <n v="1009156.2448702001"/>
    <m/>
    <d v="2013-06-30T00:00:00"/>
    <s v="Agriculture Development Programme - Isp"/>
    <d v="2009-11-13T00:00:00"/>
    <d v="2016-06-30T00:00:00"/>
    <d v="2010-12-20T00:00:00"/>
    <m/>
    <s v="Industrial crops/export crops"/>
  </r>
  <r>
    <s v="African Development Bank Group"/>
    <s v="Malawi"/>
    <n v="6"/>
    <x v="2"/>
    <d v="2013-06-30T00:00:00"/>
    <x v="1"/>
    <s v="XDR"/>
    <n v="21412.37"/>
    <n v="30335.546950100001"/>
    <m/>
    <d v="2013-06-30T00:00:00"/>
    <s v="Smallholder Outgrower Sugar-Cane Production Project"/>
    <d v="2000-02-10T00:00:00"/>
    <d v="2009-03-31T00:00:00"/>
    <d v="2002-01-15T00:00:00"/>
    <d v="2009-03-31T00:00:00"/>
    <s v="Industrial crops/export crops"/>
  </r>
  <r>
    <s v="African Development Bank Group"/>
    <s v="Malawi"/>
    <n v="5"/>
    <x v="3"/>
    <d v="2013-06-30T00:00:00"/>
    <x v="1"/>
    <s v="XDR"/>
    <n v="28917.89"/>
    <n v="40968.842299700002"/>
    <m/>
    <d v="2013-06-30T00:00:00"/>
    <s v="Smallholder Outgrower Sugar-Cane Production Project"/>
    <d v="2000-02-10T00:00:00"/>
    <d v="2009-03-31T00:00:00"/>
    <d v="2002-01-15T00:00:00"/>
    <d v="2009-03-31T00:00:00"/>
    <s v="Industrial crops/export crops"/>
  </r>
  <r>
    <s v="African Development Bank Group"/>
    <s v="Malawi"/>
    <n v="5"/>
    <x v="3"/>
    <d v="2013-06-30T00:00:00"/>
    <x v="1"/>
    <s v="XDR"/>
    <n v="16116.44"/>
    <n v="22832.644041200001"/>
    <m/>
    <d v="2013-06-30T00:00:00"/>
    <s v="Support to Higher Education Science &amp; Technology &amp; Technical, Entrepre.and Vocational Educ Project"/>
    <d v="2012-03-15T00:00:00"/>
    <d v="2018-12-31T00:00:00"/>
    <d v="2012-11-02T00:00:00"/>
    <m/>
    <s v="Higher education"/>
  </r>
  <r>
    <s v="African Development Bank Group"/>
    <s v="Malawi"/>
    <n v="5"/>
    <x v="3"/>
    <d v="2013-06-30T00:00:00"/>
    <x v="1"/>
    <s v="XDR"/>
    <n v="24153.27"/>
    <n v="34218.662207100002"/>
    <m/>
    <d v="2013-06-30T00:00:00"/>
    <s v="Support to Higher Education Science &amp; Technology &amp; Technical, Entrepre.and Vocational Educ Project"/>
    <d v="2012-03-15T00:00:00"/>
    <d v="2018-12-31T00:00:00"/>
    <d v="2012-11-02T00:00:00"/>
    <m/>
    <s v="Higher education"/>
  </r>
  <r>
    <s v="African Development Bank Group"/>
    <s v="Malawi"/>
    <n v="5"/>
    <x v="3"/>
    <d v="2013-06-30T00:00:00"/>
    <x v="1"/>
    <s v="XDR"/>
    <n v="23635.119999999999"/>
    <n v="33484.583557600003"/>
    <m/>
    <d v="2013-06-30T00:00:00"/>
    <s v="Lake Malawi Artisanal Fisheries Development Project"/>
    <d v="2003-05-05T00:00:00"/>
    <d v="2010-12-31T00:00:00"/>
    <d v="2003-10-21T00:00:00"/>
    <d v="2010-12-31T00:00:00"/>
    <s v="Agricultural policy and administrative management"/>
  </r>
  <r>
    <s v="African Development Bank Group"/>
    <s v="Malawi"/>
    <n v="3"/>
    <x v="1"/>
    <d v="2013-06-30T00:00:00"/>
    <x v="1"/>
    <s v="XDR"/>
    <n v="50415.35"/>
    <n v="71424.938805500002"/>
    <m/>
    <d v="2013-06-30T00:00:00"/>
    <s v="Malawi Trunk Road Rehabilitation: Blantyre-Zomba"/>
    <d v="2009-10-21T00:00:00"/>
    <d v="2015-12-31T00:00:00"/>
    <d v="2011-06-16T00:00:00"/>
    <m/>
    <s v="Road transport"/>
  </r>
  <r>
    <s v="African Development Bank Group"/>
    <s v="Malawi"/>
    <n v="5"/>
    <x v="3"/>
    <d v="2013-06-30T00:00:00"/>
    <x v="1"/>
    <s v="XDR"/>
    <n v="52003.82"/>
    <n v="73675.371908600006"/>
    <m/>
    <d v="2013-06-30T00:00:00"/>
    <s v="Malawi Trunk Road Rehabilitation: Blantyre-Zomba"/>
    <d v="2009-10-21T00:00:00"/>
    <d v="2015-12-31T00:00:00"/>
    <d v="2011-06-16T00:00:00"/>
    <m/>
    <s v="Road transport"/>
  </r>
  <r>
    <s v="African Development Bank Group"/>
    <s v="Malawi"/>
    <n v="3"/>
    <x v="1"/>
    <d v="2013-06-30T00:00:00"/>
    <x v="1"/>
    <s v="XDR"/>
    <n v="1180233.06"/>
    <n v="1672071.5830938001"/>
    <m/>
    <d v="2013-06-30T00:00:00"/>
    <s v="Malawi Trunk Road Rehabilitation: Blantyre-Zomba"/>
    <d v="2009-10-21T00:00:00"/>
    <d v="2015-12-31T00:00:00"/>
    <d v="2011-06-16T00:00:00"/>
    <m/>
    <s v="Road transport"/>
  </r>
  <r>
    <s v="African Development Bank Group"/>
    <s v="Malawi"/>
    <n v="6"/>
    <x v="2"/>
    <d v="2013-06-30T00:00:00"/>
    <x v="1"/>
    <s v="XDR"/>
    <n v="75499.210000000006"/>
    <n v="106961.99578330001"/>
    <m/>
    <d v="2013-06-30T00:00:00"/>
    <s v="Education IV - Support to Community Day Secondary Schools"/>
    <d v="2002-08-05T00:00:00"/>
    <d v="2010-09-30T00:00:00"/>
    <d v="2003-12-05T00:00:00"/>
    <d v="2010-06-30T00:00:00"/>
    <s v="Education policy and administrative management"/>
  </r>
  <r>
    <s v="African Development Bank Group"/>
    <s v="Malawi"/>
    <n v="5"/>
    <x v="3"/>
    <d v="2013-06-30T00:00:00"/>
    <x v="1"/>
    <s v="XDR"/>
    <n v="60041.78"/>
    <n v="85062.990979399998"/>
    <m/>
    <d v="2013-06-30T00:00:00"/>
    <s v="Education IV - Support to Community Day Secondary Schools"/>
    <d v="2002-08-05T00:00:00"/>
    <d v="2010-09-30T00:00:00"/>
    <d v="2003-12-05T00:00:00"/>
    <d v="2010-06-30T00:00:00"/>
    <s v="Education policy and administrative management"/>
  </r>
  <r>
    <s v="African Development Bank Group"/>
    <s v="Malawi"/>
    <n v="3"/>
    <x v="1"/>
    <d v="2013-09-30T00:00:00"/>
    <x v="1"/>
    <s v="XDR"/>
    <n v="238773.25"/>
    <n v="338277.22647250001"/>
    <m/>
    <d v="2013-09-30T00:00:00"/>
    <s v="Agriculture Development Programme - Isp"/>
    <d v="2009-11-13T00:00:00"/>
    <d v="2016-06-30T00:00:00"/>
    <d v="2010-12-20T00:00:00"/>
    <m/>
    <s v="Industrial crops/export crops"/>
  </r>
  <r>
    <s v="African Development Bank Group"/>
    <s v="Malawi"/>
    <n v="6"/>
    <x v="2"/>
    <d v="2013-09-30T00:00:00"/>
    <x v="1"/>
    <s v="XDR"/>
    <n v="32603.19"/>
    <n v="46189.9173687"/>
    <m/>
    <d v="2013-09-30T00:00:00"/>
    <s v="Macadamia Nuts Smallholder Development Project"/>
    <d v="1999-01-13T00:00:00"/>
    <d v="2009-12-31T00:00:00"/>
    <d v="2001-09-10T00:00:00"/>
    <d v="2009-09-30T00:00:00"/>
    <s v="Agricultural policy and administrative management"/>
  </r>
  <r>
    <s v="African Development Bank Group"/>
    <s v="Malawi"/>
    <n v="5"/>
    <x v="3"/>
    <d v="2013-09-30T00:00:00"/>
    <x v="1"/>
    <s v="XDR"/>
    <n v="17814.79"/>
    <n v="25238.747436700003"/>
    <m/>
    <d v="2013-09-30T00:00:00"/>
    <s v="Macadamia Nuts Smallholder Development Project"/>
    <d v="1999-01-13T00:00:00"/>
    <d v="2009-12-31T00:00:00"/>
    <d v="2001-09-10T00:00:00"/>
    <d v="2009-09-30T00:00:00"/>
    <s v="Agricultural policy and administrative management"/>
  </r>
  <r>
    <s v="African Development Bank Group"/>
    <s v="Malawi"/>
    <n v="5"/>
    <x v="3"/>
    <d v="2013-09-30T00:00:00"/>
    <x v="1"/>
    <s v="XDR"/>
    <n v="12521.12"/>
    <n v="17739.046337600001"/>
    <m/>
    <d v="2013-09-30T00:00:00"/>
    <s v="Malawi Trunk Road Rehabilitation: Blantyre-Zomba"/>
    <d v="2009-10-21T00:00:00"/>
    <d v="2015-12-31T00:00:00"/>
    <d v="2011-06-16T00:00:00"/>
    <m/>
    <s v="Road transport"/>
  </r>
  <r>
    <s v="African Development Bank Group"/>
    <s v="Malawi"/>
    <n v="3"/>
    <x v="1"/>
    <d v="2013-09-30T00:00:00"/>
    <x v="1"/>
    <s v="XDR"/>
    <n v="863226.77"/>
    <n v="1222959.2618621001"/>
    <m/>
    <d v="2013-09-30T00:00:00"/>
    <s v="Malawi Trunk Road Rehabilitation: Blantyre-Zomba"/>
    <d v="2009-10-21T00:00:00"/>
    <d v="2015-12-31T00:00:00"/>
    <d v="2011-06-16T00:00:00"/>
    <m/>
    <s v="Road transport"/>
  </r>
  <r>
    <s v="African Development Bank Group"/>
    <s v="Malawi"/>
    <n v="6"/>
    <x v="2"/>
    <d v="2013-12-31T00:00:00"/>
    <x v="1"/>
    <s v="XDR"/>
    <n v="17724.82"/>
    <n v="25111.284238600001"/>
    <m/>
    <d v="2013-12-31T00:00:00"/>
    <s v="Rural Income Enhancement Project"/>
    <d v="1998-05-27T00:00:00"/>
    <d v="2007-06-30T00:00:00"/>
    <d v="2001-06-14T00:00:00"/>
    <d v="2006-12-31T00:00:00"/>
    <s v="Agricultural policy and administrative management"/>
  </r>
  <r>
    <s v="African Development Bank Group"/>
    <s v="Malawi"/>
    <n v="5"/>
    <x v="3"/>
    <d v="2013-12-31T00:00:00"/>
    <x v="1"/>
    <s v="XDR"/>
    <n v="9316.0400000000009"/>
    <n v="13198.313349200002"/>
    <m/>
    <d v="2013-12-31T00:00:00"/>
    <s v="Rural Income Enhancement Project"/>
    <d v="1998-05-27T00:00:00"/>
    <d v="2007-06-30T00:00:00"/>
    <d v="2001-06-14T00:00:00"/>
    <d v="2006-12-31T00:00:00"/>
    <s v="Agricultural policy and administrative management"/>
  </r>
  <r>
    <s v="African Development Bank Group"/>
    <s v="Malawi"/>
    <n v="6"/>
    <x v="2"/>
    <d v="2013-12-31T00:00:00"/>
    <x v="1"/>
    <s v="XDR"/>
    <n v="262.45"/>
    <n v="371.82078849999999"/>
    <m/>
    <d v="2013-12-31T00:00:00"/>
    <s v="Karonga-Chitipa Road Project"/>
    <d v="2000-02-10T00:00:00"/>
    <d v="2008-12-31T00:00:00"/>
    <d v="2004-06-04T00:00:00"/>
    <m/>
    <s v="Road transport"/>
  </r>
  <r>
    <s v="African Development Bank Group"/>
    <s v="Malawi"/>
    <n v="5"/>
    <x v="3"/>
    <d v="2013-12-31T00:00:00"/>
    <x v="1"/>
    <s v="XDR"/>
    <n v="188.72"/>
    <n v="267.36528559999999"/>
    <m/>
    <d v="2013-12-31T00:00:00"/>
    <s v="Karonga-Chitipa Road Project"/>
    <d v="2000-02-10T00:00:00"/>
    <d v="2008-12-31T00:00:00"/>
    <d v="2004-06-04T00:00:00"/>
    <m/>
    <s v="Road transport"/>
  </r>
  <r>
    <s v="African Development Bank Group"/>
    <s v="Malawi"/>
    <n v="3"/>
    <x v="1"/>
    <d v="2013-12-31T00:00:00"/>
    <x v="1"/>
    <s v="XDR"/>
    <n v="641698.52"/>
    <n v="909113.54423960007"/>
    <m/>
    <d v="2013-12-31T00:00:00"/>
    <s v="Agriculture Development Programme - Isp"/>
    <d v="2009-11-13T00:00:00"/>
    <d v="2016-06-30T00:00:00"/>
    <d v="2010-12-20T00:00:00"/>
    <m/>
    <s v="Industrial crops/export crops"/>
  </r>
  <r>
    <s v="African Development Bank Group"/>
    <s v="Malawi"/>
    <n v="6"/>
    <x v="2"/>
    <d v="2013-12-31T00:00:00"/>
    <x v="1"/>
    <s v="XDR"/>
    <n v="21589.47"/>
    <n v="30586.449833100003"/>
    <m/>
    <d v="2013-12-31T00:00:00"/>
    <s v="Smallholder Outgrower Sugar-Cane Production Project"/>
    <d v="2000-02-10T00:00:00"/>
    <d v="2009-03-31T00:00:00"/>
    <d v="2002-01-15T00:00:00"/>
    <d v="2009-03-31T00:00:00"/>
    <s v="Industrial crops/export crops"/>
  </r>
  <r>
    <s v="African Development Bank Group"/>
    <s v="Malawi"/>
    <n v="5"/>
    <x v="3"/>
    <d v="2013-12-31T00:00:00"/>
    <x v="1"/>
    <s v="XDR"/>
    <n v="29156.49"/>
    <n v="41306.874077700006"/>
    <m/>
    <d v="2013-12-31T00:00:00"/>
    <s v="Smallholder Outgrower Sugar-Cane Production Project"/>
    <d v="2000-02-10T00:00:00"/>
    <d v="2009-03-31T00:00:00"/>
    <d v="2002-01-15T00:00:00"/>
    <d v="2009-03-31T00:00:00"/>
    <s v="Industrial crops/export crops"/>
  </r>
  <r>
    <s v="African Development Bank Group"/>
    <s v="Malawi"/>
    <n v="5"/>
    <x v="3"/>
    <d v="2013-12-31T00:00:00"/>
    <x v="1"/>
    <s v="XDR"/>
    <n v="16383.56"/>
    <n v="23211.080958800001"/>
    <m/>
    <d v="2013-12-31T00:00:00"/>
    <s v="Support to Higher Education Science &amp; Technology &amp; Technical, Entrepre.and Vocational Educ Project"/>
    <d v="2012-03-15T00:00:00"/>
    <d v="2018-12-31T00:00:00"/>
    <d v="2012-11-02T00:00:00"/>
    <m/>
    <s v="Higher education"/>
  </r>
  <r>
    <s v="African Development Bank Group"/>
    <s v="Malawi"/>
    <n v="5"/>
    <x v="3"/>
    <d v="2013-12-31T00:00:00"/>
    <x v="1"/>
    <s v="XDR"/>
    <n v="25582.91"/>
    <n v="36244.076084300003"/>
    <m/>
    <d v="2013-12-31T00:00:00"/>
    <s v="Support to Higher Education Science &amp; Technology &amp; Technical, Entrepre.and Vocational Educ Project"/>
    <d v="2012-03-15T00:00:00"/>
    <d v="2018-12-31T00:00:00"/>
    <d v="2012-11-02T00:00:00"/>
    <m/>
    <s v="Higher education"/>
  </r>
  <r>
    <s v="African Development Bank Group"/>
    <s v="Malawi"/>
    <n v="6"/>
    <x v="2"/>
    <d v="2013-12-31T00:00:00"/>
    <x v="1"/>
    <s v="XDR"/>
    <n v="34638.870000000003"/>
    <n v="49073.926295100006"/>
    <m/>
    <d v="2013-12-31T00:00:00"/>
    <s v="Lake Malawi Artisanal Fisheries Development Project"/>
    <d v="2003-05-05T00:00:00"/>
    <d v="2010-12-31T00:00:00"/>
    <d v="2003-10-21T00:00:00"/>
    <d v="2010-12-31T00:00:00"/>
    <s v="Agricultural policy and administrative management"/>
  </r>
  <r>
    <s v="African Development Bank Group"/>
    <s v="Malawi"/>
    <n v="5"/>
    <x v="3"/>
    <d v="2013-12-31T00:00:00"/>
    <x v="1"/>
    <s v="XDR"/>
    <n v="23926.639999999999"/>
    <n v="33897.588687199997"/>
    <m/>
    <d v="2013-12-31T00:00:00"/>
    <s v="Lake Malawi Artisanal Fisheries Development Project"/>
    <d v="2003-05-05T00:00:00"/>
    <d v="2010-12-31T00:00:00"/>
    <d v="2003-10-21T00:00:00"/>
    <d v="2010-12-31T00:00:00"/>
    <s v="Agricultural policy and administrative management"/>
  </r>
  <r>
    <s v="African Development Bank Group"/>
    <s v="Malawi"/>
    <n v="5"/>
    <x v="3"/>
    <d v="2013-12-31T00:00:00"/>
    <x v="1"/>
    <s v="XDR"/>
    <n v="67975.72"/>
    <n v="96303.241795599999"/>
    <m/>
    <d v="2013-12-31T00:00:00"/>
    <s v="Malawi Trunk Road Rehabilitation: Blantyre-Zomba"/>
    <d v="2009-10-21T00:00:00"/>
    <d v="2015-12-31T00:00:00"/>
    <d v="2011-06-16T00:00:00"/>
    <m/>
    <s v="Road transport"/>
  </r>
  <r>
    <s v="African Development Bank Group"/>
    <s v="Malawi"/>
    <n v="3"/>
    <x v="1"/>
    <d v="2013-12-31T00:00:00"/>
    <x v="1"/>
    <s v="XDR"/>
    <n v="1524933.43"/>
    <n v="2160418.9382838998"/>
    <m/>
    <d v="2013-12-31T00:00:00"/>
    <s v="Malawi Trunk Road Rehabilitation: Blantyre-Zomba"/>
    <d v="2009-10-21T00:00:00"/>
    <d v="2015-12-31T00:00:00"/>
    <d v="2011-06-16T00:00:00"/>
    <m/>
    <s v="Road transport"/>
  </r>
  <r>
    <s v="African Development Bank Group"/>
    <s v="Malawi"/>
    <n v="6"/>
    <x v="2"/>
    <d v="2013-12-31T00:00:00"/>
    <x v="1"/>
    <s v="XDR"/>
    <n v="75916.97"/>
    <n v="107553.8489081"/>
    <m/>
    <d v="2013-12-31T00:00:00"/>
    <s v="Education IV - Support to Community Day Secondary Schools"/>
    <d v="2002-08-05T00:00:00"/>
    <d v="2010-09-30T00:00:00"/>
    <d v="2003-12-05T00:00:00"/>
    <d v="2010-06-30T00:00:00"/>
    <s v="Education policy and administrative management"/>
  </r>
  <r>
    <s v="African Development Bank Group"/>
    <s v="Malawi"/>
    <n v="5"/>
    <x v="3"/>
    <d v="2013-12-31T00:00:00"/>
    <x v="1"/>
    <s v="XDR"/>
    <n v="61083.08"/>
    <n v="86538.231928400011"/>
    <m/>
    <d v="2013-12-31T00:00:00"/>
    <s v="Education IV - Support to Community Day Secondary Schools"/>
    <d v="2002-08-05T00:00:00"/>
    <d v="2010-09-30T00:00:00"/>
    <d v="2003-12-05T00:00:00"/>
    <d v="2010-06-30T00:00:00"/>
    <s v="Education policy and administrative management"/>
  </r>
  <r>
    <s v="African Development Bank Group"/>
    <s v="Malawi"/>
    <n v="3"/>
    <x v="1"/>
    <d v="2014-03-31T00:00:00"/>
    <x v="2"/>
    <s v="XDR"/>
    <n v="141308.1"/>
    <n v="200195.42451300001"/>
    <m/>
    <d v="2014-03-31T00:00:00"/>
    <s v="Agriculture Development Programme - Isp"/>
    <d v="2009-11-13T00:00:00"/>
    <d v="2016-06-30T00:00:00"/>
    <d v="2010-12-20T00:00:00"/>
    <m/>
    <s v="Industrial crops/export crops"/>
  </r>
  <r>
    <s v="African Development Bank Group"/>
    <s v="Malawi"/>
    <n v="6"/>
    <x v="2"/>
    <d v="2014-03-31T00:00:00"/>
    <x v="2"/>
    <s v="XDR"/>
    <n v="32631.26"/>
    <n v="46229.684979799997"/>
    <m/>
    <d v="2014-03-31T00:00:00"/>
    <s v="Macadamia Nuts Smallholder Development Project"/>
    <d v="1999-01-13T00:00:00"/>
    <d v="2009-12-31T00:00:00"/>
    <d v="2001-09-10T00:00:00"/>
    <d v="2009-09-30T00:00:00"/>
    <s v="Agricultural policy and administrative management"/>
  </r>
  <r>
    <s v="African Development Bank Group"/>
    <s v="Malawi"/>
    <n v="5"/>
    <x v="3"/>
    <d v="2014-03-31T00:00:00"/>
    <x v="2"/>
    <s v="XDR"/>
    <n v="17990.22"/>
    <n v="25487.284380600002"/>
    <m/>
    <d v="2014-03-31T00:00:00"/>
    <s v="Macadamia Nuts Smallholder Development Project"/>
    <d v="1999-01-13T00:00:00"/>
    <d v="2009-12-31T00:00:00"/>
    <d v="2001-09-10T00:00:00"/>
    <d v="2009-09-30T00:00:00"/>
    <s v="Agricultural policy and administrative management"/>
  </r>
  <r>
    <s v="African Development Bank Group"/>
    <s v="Malawi"/>
    <n v="3"/>
    <x v="1"/>
    <d v="2014-03-31T00:00:00"/>
    <x v="2"/>
    <s v="XDR"/>
    <n v="1787796.73"/>
    <n v="2532825.2612929"/>
    <m/>
    <d v="2014-03-31T00:00:00"/>
    <s v="Malawi Trunk Road Rehabilitation: Blantyre-Zomba"/>
    <d v="2009-10-21T00:00:00"/>
    <d v="2015-12-31T00:00:00"/>
    <d v="2011-06-16T00:00:00"/>
    <m/>
    <s v="Road transport"/>
  </r>
  <r>
    <s v="African Development Bank Group"/>
    <s v="Malawi"/>
    <n v="6"/>
    <x v="2"/>
    <d v="2014-06-30T00:00:00"/>
    <x v="2"/>
    <s v="XDR"/>
    <n v="17609.98"/>
    <n v="24948.586965400002"/>
    <m/>
    <d v="2014-06-30T00:00:00"/>
    <s v="Rural Income Enhancement Project"/>
    <d v="1998-05-27T00:00:00"/>
    <d v="2007-06-30T00:00:00"/>
    <d v="2001-06-14T00:00:00"/>
    <d v="2006-12-31T00:00:00"/>
    <s v="Agricultural policy and administrative management"/>
  </r>
  <r>
    <s v="African Development Bank Group"/>
    <s v="Malawi"/>
    <n v="5"/>
    <x v="3"/>
    <d v="2014-06-30T00:00:00"/>
    <x v="2"/>
    <s v="XDR"/>
    <n v="9373.35"/>
    <n v="13279.506145500001"/>
    <m/>
    <d v="2014-06-30T00:00:00"/>
    <s v="Rural Income Enhancement Project"/>
    <d v="1998-05-27T00:00:00"/>
    <d v="2007-06-30T00:00:00"/>
    <d v="2001-06-14T00:00:00"/>
    <d v="2006-12-31T00:00:00"/>
    <s v="Agricultural policy and administrative management"/>
  </r>
  <r>
    <s v="African Development Bank Group"/>
    <s v="Malawi"/>
    <n v="6"/>
    <x v="2"/>
    <d v="2014-06-30T00:00:00"/>
    <x v="2"/>
    <s v="XDR"/>
    <n v="258.3"/>
    <n v="365.94135900000003"/>
    <m/>
    <d v="2014-06-30T00:00:00"/>
    <s v="Karonga-Chitipa Road Project"/>
    <d v="2000-02-10T00:00:00"/>
    <d v="2008-12-31T00:00:00"/>
    <d v="2004-06-04T00:00:00"/>
    <m/>
    <s v="Road transport"/>
  </r>
  <r>
    <s v="African Development Bank Group"/>
    <s v="Malawi"/>
    <n v="5"/>
    <x v="3"/>
    <d v="2014-06-30T00:00:00"/>
    <x v="2"/>
    <s v="XDR"/>
    <n v="188.03"/>
    <n v="266.38774190000004"/>
    <m/>
    <d v="2014-06-30T00:00:00"/>
    <s v="Karonga-Chitipa Road Project"/>
    <d v="2000-02-10T00:00:00"/>
    <d v="2008-12-31T00:00:00"/>
    <d v="2004-06-04T00:00:00"/>
    <m/>
    <s v="Road transport"/>
  </r>
  <r>
    <s v="African Development Bank Group"/>
    <s v="Malawi"/>
    <n v="3"/>
    <x v="1"/>
    <d v="2014-06-30T00:00:00"/>
    <x v="2"/>
    <s v="XDR"/>
    <n v="310628.34999999998"/>
    <n v="440076.50229549996"/>
    <m/>
    <d v="2014-06-30T00:00:00"/>
    <s v="Agriculture Development Programme - Isp"/>
    <d v="2009-11-13T00:00:00"/>
    <d v="2016-06-30T00:00:00"/>
    <d v="2010-12-20T00:00:00"/>
    <m/>
    <s v="Industrial crops/export crops"/>
  </r>
  <r>
    <s v="African Development Bank Group"/>
    <s v="Malawi"/>
    <n v="6"/>
    <x v="2"/>
    <d v="2014-06-30T00:00:00"/>
    <x v="2"/>
    <s v="XDR"/>
    <n v="21431.06"/>
    <n v="30362.025633800004"/>
    <m/>
    <d v="2014-06-30T00:00:00"/>
    <s v="Smallholder Outgrower Sugar-Cane Production Project"/>
    <d v="2000-02-10T00:00:00"/>
    <d v="2009-03-31T00:00:00"/>
    <d v="2002-01-15T00:00:00"/>
    <d v="2009-03-31T00:00:00"/>
    <s v="Industrial crops/export crops"/>
  </r>
  <r>
    <s v="African Development Bank Group"/>
    <s v="Malawi"/>
    <n v="5"/>
    <x v="3"/>
    <d v="2014-06-30T00:00:00"/>
    <x v="2"/>
    <s v="XDR"/>
    <n v="29514.720000000001"/>
    <n v="41814.389265600003"/>
    <m/>
    <d v="2014-06-30T00:00:00"/>
    <s v="Smallholder Outgrower Sugar-Cane Production Project"/>
    <d v="2000-02-10T00:00:00"/>
    <d v="2009-03-31T00:00:00"/>
    <d v="2002-01-15T00:00:00"/>
    <d v="2009-03-31T00:00:00"/>
    <s v="Industrial crops/export crops"/>
  </r>
  <r>
    <s v="African Development Bank Group"/>
    <s v="Malawi"/>
    <n v="5"/>
    <x v="3"/>
    <d v="2014-06-30T00:00:00"/>
    <x v="2"/>
    <s v="XDR"/>
    <n v="16116.44"/>
    <n v="22832.644041200001"/>
    <m/>
    <d v="2014-06-30T00:00:00"/>
    <s v="Support to Higher Education Science &amp; Technology &amp; Technical, Entrepre.and Vocational Educ Project"/>
    <d v="2012-03-15T00:00:00"/>
    <d v="2018-12-31T00:00:00"/>
    <d v="2012-11-02T00:00:00"/>
    <m/>
    <s v="Higher education"/>
  </r>
  <r>
    <s v="African Development Bank Group"/>
    <s v="Malawi"/>
    <n v="3"/>
    <x v="1"/>
    <d v="2014-06-30T00:00:00"/>
    <x v="2"/>
    <s v="XDR"/>
    <n v="149761.26999999999"/>
    <n v="212171.28404709999"/>
    <m/>
    <d v="2014-06-30T00:00:00"/>
    <s v="Support to Higher Education Science &amp; Technology &amp; Technical, Entrepre.and Vocational Educ Project"/>
    <d v="2012-03-15T00:00:00"/>
    <d v="2018-12-31T00:00:00"/>
    <d v="2012-11-02T00:00:00"/>
    <m/>
    <s v="Higher education"/>
  </r>
  <r>
    <s v="African Development Bank Group"/>
    <s v="Malawi"/>
    <n v="5"/>
    <x v="3"/>
    <d v="2014-06-30T00:00:00"/>
    <x v="2"/>
    <s v="XDR"/>
    <n v="25122.44"/>
    <n v="35591.714421199998"/>
    <m/>
    <d v="2014-06-30T00:00:00"/>
    <s v="Support to Higher Education Science &amp; Technology &amp; Technical, Entrepre.and Vocational Educ Project"/>
    <d v="2012-03-15T00:00:00"/>
    <d v="2018-12-31T00:00:00"/>
    <d v="2012-11-02T00:00:00"/>
    <m/>
    <s v="Higher education"/>
  </r>
  <r>
    <s v="African Development Bank Group"/>
    <s v="Malawi"/>
    <n v="6"/>
    <x v="2"/>
    <d v="2014-06-30T00:00:00"/>
    <x v="2"/>
    <s v="XDR"/>
    <n v="34384.9"/>
    <n v="48714.119377000003"/>
    <m/>
    <d v="2014-06-30T00:00:00"/>
    <s v="Lake Malawi Artisanal Fisheries Development Project"/>
    <d v="2003-05-05T00:00:00"/>
    <d v="2010-12-31T00:00:00"/>
    <d v="2003-10-21T00:00:00"/>
    <d v="2010-12-31T00:00:00"/>
    <s v="Agricultural policy and administrative management"/>
  </r>
  <r>
    <s v="African Development Bank Group"/>
    <s v="Malawi"/>
    <n v="5"/>
    <x v="3"/>
    <d v="2014-06-30T00:00:00"/>
    <x v="2"/>
    <s v="XDR"/>
    <n v="24035.01"/>
    <n v="34051.119717299996"/>
    <m/>
    <d v="2014-06-30T00:00:00"/>
    <s v="Lake Malawi Artisanal Fisheries Development Project"/>
    <d v="2003-05-05T00:00:00"/>
    <d v="2010-12-31T00:00:00"/>
    <d v="2003-10-21T00:00:00"/>
    <d v="2010-12-31T00:00:00"/>
    <s v="Agricultural policy and administrative management"/>
  </r>
  <r>
    <s v="African Development Bank Group"/>
    <s v="Malawi"/>
    <n v="5"/>
    <x v="3"/>
    <d v="2014-06-30T00:00:00"/>
    <x v="2"/>
    <s v="XDR"/>
    <n v="70280.429999999993"/>
    <n v="99568.393593899993"/>
    <m/>
    <d v="2014-06-30T00:00:00"/>
    <s v="Malawi Trunk Road Rehabilitation: Blantyre-Zomba"/>
    <d v="2009-10-21T00:00:00"/>
    <d v="2015-12-31T00:00:00"/>
    <d v="2011-06-16T00:00:00"/>
    <m/>
    <s v="Road transport"/>
  </r>
  <r>
    <s v="African Development Bank Group"/>
    <s v="Malawi"/>
    <n v="3"/>
    <x v="1"/>
    <d v="2014-06-30T00:00:00"/>
    <x v="2"/>
    <s v="XDR"/>
    <n v="2128882.52"/>
    <n v="3016051.7325595999"/>
    <m/>
    <d v="2014-06-30T00:00:00"/>
    <s v="Malawi Trunk Road Rehabilitation: Blantyre-Zomba"/>
    <d v="2009-10-21T00:00:00"/>
    <d v="2015-12-31T00:00:00"/>
    <d v="2011-06-16T00:00:00"/>
    <m/>
    <s v="Road transport"/>
  </r>
  <r>
    <s v="African Development Bank Group"/>
    <s v="Malawi"/>
    <n v="6"/>
    <x v="2"/>
    <d v="2014-06-30T00:00:00"/>
    <x v="2"/>
    <s v="XDR"/>
    <n v="75572.47"/>
    <n v="107065.78542310001"/>
    <m/>
    <d v="2014-06-30T00:00:00"/>
    <s v="Education IV - Support to Community Day Secondary Schools"/>
    <d v="2002-08-05T00:00:00"/>
    <d v="2010-09-30T00:00:00"/>
    <d v="2003-12-05T00:00:00"/>
    <d v="2010-06-30T00:00:00"/>
    <s v="Education policy and administrative management"/>
  </r>
  <r>
    <s v="African Development Bank Group"/>
    <s v="Malawi"/>
    <n v="5"/>
    <x v="3"/>
    <d v="2014-06-30T00:00:00"/>
    <x v="2"/>
    <s v="XDR"/>
    <n v="61574.98"/>
    <n v="87235.121415400004"/>
    <m/>
    <d v="2014-06-30T00:00:00"/>
    <s v="Education IV - Support to Community Day Secondary Schools"/>
    <d v="2002-08-05T00:00:00"/>
    <d v="2010-09-30T00:00:00"/>
    <d v="2003-12-05T00:00:00"/>
    <d v="2010-06-30T00:00:00"/>
    <s v="Education policy and administrative management"/>
  </r>
  <r>
    <s v="African Development Bank Group"/>
    <s v="Malawi"/>
    <n v="3"/>
    <x v="1"/>
    <d v="2014-09-30T00:00:00"/>
    <x v="2"/>
    <s v="XDR"/>
    <n v="638680"/>
    <n v="904837.11640000006"/>
    <m/>
    <d v="2014-09-30T00:00:00"/>
    <s v="Agriculture Development Programme - Isp"/>
    <d v="2009-11-13T00:00:00"/>
    <d v="2016-06-30T00:00:00"/>
    <d v="2010-12-20T00:00:00"/>
    <m/>
    <s v="Industrial crops/export crops"/>
  </r>
  <r>
    <s v="African Development Bank Group"/>
    <s v="Malawi"/>
    <n v="6"/>
    <x v="2"/>
    <d v="2014-09-30T00:00:00"/>
    <x v="2"/>
    <s v="XDR"/>
    <n v="32771.769999999997"/>
    <n v="46428.749712099998"/>
    <m/>
    <d v="2014-09-30T00:00:00"/>
    <s v="Macadamia Nuts Smallholder Development Project"/>
    <d v="1999-01-13T00:00:00"/>
    <d v="2009-12-31T00:00:00"/>
    <d v="2001-09-10T00:00:00"/>
    <d v="2009-09-30T00:00:00"/>
    <s v="Agricultural policy and administrative management"/>
  </r>
  <r>
    <s v="African Development Bank Group"/>
    <s v="Malawi"/>
    <n v="5"/>
    <x v="3"/>
    <d v="2014-09-30T00:00:00"/>
    <x v="2"/>
    <s v="XDR"/>
    <n v="17630.13"/>
    <n v="24977.134074900001"/>
    <m/>
    <d v="2014-09-30T00:00:00"/>
    <s v="Macadamia Nuts Smallholder Development Project"/>
    <d v="1999-01-13T00:00:00"/>
    <d v="2009-12-31T00:00:00"/>
    <d v="2001-09-10T00:00:00"/>
    <d v="2009-09-30T00:00:00"/>
    <s v="Agricultural policy and administrative management"/>
  </r>
  <r>
    <s v="African Development Bank Group"/>
    <s v="Malawi"/>
    <n v="3"/>
    <x v="1"/>
    <d v="2014-09-30T00:00:00"/>
    <x v="2"/>
    <s v="XDR"/>
    <n v="554323.56999999995"/>
    <n v="785326.83132609993"/>
    <m/>
    <d v="2014-09-30T00:00:00"/>
    <s v="Support to Higher Education Science &amp; Technology &amp; Technical, Entrepre.and Vocational Educ Project"/>
    <d v="2012-03-15T00:00:00"/>
    <d v="2018-12-31T00:00:00"/>
    <d v="2012-11-02T00:00:00"/>
    <m/>
    <s v="Higher education"/>
  </r>
  <r>
    <s v="African Development Bank Group"/>
    <s v="Malawi"/>
    <n v="3"/>
    <x v="1"/>
    <d v="2014-09-30T00:00:00"/>
    <x v="2"/>
    <s v="XDR"/>
    <n v="31546.080000000002"/>
    <n v="44692.277918400003"/>
    <m/>
    <d v="2014-09-30T00:00:00"/>
    <s v="Support to Higher Education Science &amp; Technology &amp; Technical, Entrepre.and Vocational Educ Project"/>
    <d v="2012-03-15T00:00:00"/>
    <d v="2018-12-31T00:00:00"/>
    <d v="2012-11-02T00:00:00"/>
    <m/>
    <s v="Higher education"/>
  </r>
  <r>
    <s v="African Development Bank Group"/>
    <s v="Malawi"/>
    <n v="3"/>
    <x v="1"/>
    <d v="2014-09-30T00:00:00"/>
    <x v="2"/>
    <s v="XDR"/>
    <n v="104294.06"/>
    <n v="147756.52362379999"/>
    <m/>
    <d v="2014-09-30T00:00:00"/>
    <s v="Malawi Trunk Road Rehabilitation: Blantyre-Zomba"/>
    <d v="2009-10-21T00:00:00"/>
    <d v="2015-12-31T00:00:00"/>
    <d v="2011-06-16T00:00:00"/>
    <m/>
    <s v="Road transport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8">
  <r>
    <s v="Affaires Ã©trangÃ¨res, Commerce et DÃ©veloppement Canada (MAECD)"/>
    <s v="Malawi"/>
    <n v="3"/>
    <x v="0"/>
    <d v="2012-01-20T00:00:00"/>
    <x v="0"/>
    <s v="CAD"/>
    <n v="66992"/>
    <n v="63180.155200000001"/>
    <m/>
    <d v="2012-01-20T00:00:00"/>
    <s v="Journalistes pour les Droits Humains - Stages internationaux 2010-2013"/>
    <m/>
    <m/>
    <d v="2010-03-02T00:00:00"/>
    <d v="2012-08-09T00:00:00"/>
    <s v="Media and free flow of information"/>
  </r>
  <r>
    <s v="Affaires Ã©trangÃ¨res, Commerce et DÃ©veloppement Canada (MAECD)"/>
    <s v="Malawi"/>
    <n v="3"/>
    <x v="0"/>
    <d v="2012-03-01T00:00:00"/>
    <x v="0"/>
    <s v="CAD"/>
    <n v="39263"/>
    <n v="37028.935300000005"/>
    <m/>
    <d v="2012-03-01T00:00:00"/>
    <s v="SantÃ© communautaire pour les mÃ¨res, les nouveau-nÃ©s et les enfants"/>
    <m/>
    <d v="2015-04-30T00:00:00"/>
    <d v="2011-10-14T00:00:00"/>
    <m/>
    <s v="Health education;Malaria control;Reproductive health care;Basic nutrition"/>
  </r>
  <r>
    <s v="Affaires Ã©trangÃ¨res, Commerce et DÃ©veloppement Canada (MAECD)"/>
    <s v="Malawi"/>
    <n v="3"/>
    <x v="0"/>
    <d v="2012-03-02T00:00:00"/>
    <x v="0"/>
    <s v="CAD"/>
    <n v="27285"/>
    <n v="25732.483500000002"/>
    <m/>
    <d v="2012-03-02T00:00:00"/>
    <s v="Canadian Co-operative Association - Programme 2007-2011"/>
    <m/>
    <m/>
    <d v="2007-03-01T00:00:00"/>
    <d v="2011-03-31T00:00:00"/>
    <s v="Agricultural co-operatives;Small and medium-sized enterprises (SME) development;Business support services and institutions;Promotion of development awareness;Education/training in banking and financial services;Informal/semi-formal financial intermediaries;Democratic participation and civil society"/>
  </r>
  <r>
    <s v="Affaires Ã©trangÃ¨res, Commerce et DÃ©veloppement Canada (MAECD)"/>
    <s v="Malawi"/>
    <n v="3"/>
    <x v="0"/>
    <d v="2012-03-07T00:00:00"/>
    <x v="0"/>
    <s v="CAD"/>
    <n v="130693"/>
    <n v="123256.56830000001"/>
    <m/>
    <d v="2012-03-07T00:00:00"/>
    <s v="Canadian Physicians for Aid and Relief - Programme les fermiers d'abord 2009-2014"/>
    <m/>
    <d v="2014-09-30T00:00:00"/>
    <d v="2009-06-12T00:00:00"/>
    <m/>
    <s v="Promotion of development awareness;Democratic participation and civil society;Agricultural services;Basic nutrition;Agricultural development"/>
  </r>
  <r>
    <s v="Affaires Ã©trangÃ¨res, Commerce et DÃ©veloppement Canada (MAECD)"/>
    <s v="Malawi"/>
    <n v="3"/>
    <x v="0"/>
    <d v="2012-03-09T00:00:00"/>
    <x v="0"/>
    <s v="CAD"/>
    <n v="363148"/>
    <n v="342484.87880000001"/>
    <m/>
    <d v="2012-03-09T00:00:00"/>
    <s v="Programme de partenariat des collÃ¨ges canadiens (PPCC) - 2001-2011"/>
    <m/>
    <m/>
    <d v="2001-05-01T00:00:00"/>
    <d v="2012-09-28T00:00:00"/>
    <s v="Basic health care;Health policy and administrative management;Basic nutrition;Medical education/training;Health education;Health personnel development;Environmental education/ training;Teacher training;Agricultural education/training;Vocational training"/>
  </r>
  <r>
    <s v="Affaires Ã©trangÃ¨res, Commerce et DÃ©veloppement Canada (MAECD)"/>
    <s v="Malawi"/>
    <n v="3"/>
    <x v="0"/>
    <d v="2012-03-09T00:00:00"/>
    <x v="0"/>
    <s v="CAD"/>
    <n v="98009"/>
    <n v="92432.28790000001"/>
    <m/>
    <d v="2012-03-09T00:00:00"/>
    <s v="Programme de partenariat des collÃ¨ges canadiens (PPCC) - 2001-2011"/>
    <m/>
    <m/>
    <d v="2001-05-01T00:00:00"/>
    <d v="2012-09-28T00:00:00"/>
    <s v="Basic health care;Health policy and administrative management;Basic nutrition;Medical education/training;Health education;Health personnel development;Environmental education/ training;Teacher training;Agricultural education/training;Vocational training"/>
  </r>
  <r>
    <s v="Affaires Ã©trangÃ¨res, Commerce et DÃ©veloppement Canada (MAECD)"/>
    <s v="Malawi"/>
    <n v="2"/>
    <x v="1"/>
    <d v="2012-03-29T00:00:00"/>
    <x v="0"/>
    <s v="CAD"/>
    <n v="13500000"/>
    <n v="12731850"/>
    <m/>
    <d v="2012-03-29T00:00:00"/>
    <s v="Appui multisectoriel des activitÃ©s et des politiques pour la nutrition"/>
    <m/>
    <d v="2017-03-31T00:00:00"/>
    <d v="2012-03-29T00:00:00"/>
    <m/>
    <s v="Health policy and administrative management;Basic nutrition"/>
  </r>
  <r>
    <s v="Affaires Ã©trangÃ¨res, Commerce et DÃ©veloppement Canada (MAECD)"/>
    <s v="Malawi"/>
    <n v="3"/>
    <x v="0"/>
    <d v="2012-03-30T00:00:00"/>
    <x v="0"/>
    <s v="CAD"/>
    <n v="13500000"/>
    <n v="12731850"/>
    <m/>
    <d v="2012-03-30T00:00:00"/>
    <s v="Appui multisectoriel des activitÃ©s et des politiques pour la nutrition"/>
    <m/>
    <d v="2017-03-31T00:00:00"/>
    <d v="2012-03-29T00:00:00"/>
    <m/>
    <s v="Health policy and administrative management;Basic nutrition"/>
  </r>
  <r>
    <s v="Affaires Ã©trangÃ¨res, Commerce et DÃ©veloppement Canada (MAECD)"/>
    <s v="Malawi"/>
    <n v="3"/>
    <x v="0"/>
    <d v="2012-03-30T00:00:00"/>
    <x v="0"/>
    <s v="CAD"/>
    <n v="15000000"/>
    <n v="14146500"/>
    <m/>
    <d v="2012-03-30T00:00:00"/>
    <s v="Programme contre le paludisme, la pneumonie et la diarrrhÃ©e - Ã‰largissement de l'accÃ¨s rapide"/>
    <m/>
    <d v="2017-03-31T00:00:00"/>
    <d v="2012-03-30T00:00:00"/>
    <m/>
    <s v="Malaria control;Health personnel development;Basic health care"/>
  </r>
  <r>
    <s v="Affaires Ã©trangÃ¨res, Commerce et DÃ©veloppement Canada (MAECD)"/>
    <s v="Malawi"/>
    <n v="2"/>
    <x v="1"/>
    <d v="2012-03-30T00:00:00"/>
    <x v="0"/>
    <s v="CAD"/>
    <n v="75000000"/>
    <n v="70732500"/>
    <m/>
    <d v="2012-03-30T00:00:00"/>
    <s v="Programme contre le paludisme, la pneumonie et la diarrrhÃ©e - Ã‰largissement de l'accÃ¨s rapide"/>
    <m/>
    <d v="2017-03-31T00:00:00"/>
    <d v="2012-03-30T00:00:00"/>
    <m/>
    <s v="Malaria control;Health personnel development;Basic health care"/>
  </r>
  <r>
    <s v="Affaires Ã©trangÃ¨res, Commerce et DÃ©veloppement Canada (MAECD)"/>
    <s v="Malawi"/>
    <n v="3"/>
    <x v="0"/>
    <d v="2012-04-19T00:00:00"/>
    <x v="0"/>
    <s v="CAD"/>
    <n v="6515"/>
    <n v="6144.2965000000004"/>
    <m/>
    <d v="2012-04-19T00:00:00"/>
    <s v="Journalistes pour les Droits Humains - Stages internationaux 2010-2013"/>
    <m/>
    <m/>
    <d v="2010-03-02T00:00:00"/>
    <d v="2012-08-09T00:00:00"/>
    <s v="Media and free flow of information"/>
  </r>
  <r>
    <s v="Affaires Ã©trangÃ¨res, Commerce et DÃ©veloppement Canada (MAECD)"/>
    <s v="Malawi"/>
    <n v="3"/>
    <x v="0"/>
    <d v="2012-05-28T00:00:00"/>
    <x v="0"/>
    <s v="CAD"/>
    <n v="240531"/>
    <n v="226844.7861"/>
    <m/>
    <d v="2012-05-28T00:00:00"/>
    <s v="Programme de santÃ© des mÃ¨res, des nouveau-nÃ©s et des enfants"/>
    <m/>
    <d v="2015-02-28T00:00:00"/>
    <d v="2011-12-13T00:00:00"/>
    <m/>
    <s v="Personnel development for population and reproductive health;Reproductive health care"/>
  </r>
  <r>
    <s v="Affaires Ã©trangÃ¨res, Commerce et DÃ©veloppement Canada (MAECD)"/>
    <s v="Malawi"/>
    <n v="3"/>
    <x v="0"/>
    <d v="2012-05-30T00:00:00"/>
    <x v="0"/>
    <s v="CAD"/>
    <n v="7300"/>
    <n v="6884.63"/>
    <m/>
    <d v="2012-05-30T00:00:00"/>
    <s v="SantÃ© communautaire pour les mÃ¨res, les nouveau-nÃ©s et les enfants"/>
    <m/>
    <d v="2015-04-30T00:00:00"/>
    <d v="2011-10-14T00:00:00"/>
    <m/>
    <s v="Health education;Malaria control;Reproductive health care;Basic nutrition"/>
  </r>
  <r>
    <s v="Affaires Ã©trangÃ¨res, Commerce et DÃ©veloppement Canada (MAECD)"/>
    <s v="Malawi"/>
    <n v="3"/>
    <x v="0"/>
    <d v="2012-06-20T00:00:00"/>
    <x v="0"/>
    <s v="CAD"/>
    <n v="13340.45"/>
    <n v="12581.378395000002"/>
    <m/>
    <d v="2012-06-20T00:00:00"/>
    <s v="Canadian Physicians for Aid and Relief - Programme les fermiers d'abord 2009-2014"/>
    <m/>
    <d v="2014-09-30T00:00:00"/>
    <d v="2009-06-12T00:00:00"/>
    <m/>
    <s v="Promotion of development awareness;Democratic participation and civil society;Agricultural services;Basic nutrition;Agricultural development"/>
  </r>
  <r>
    <s v="Affaires Ã©trangÃ¨res, Commerce et DÃ©veloppement Canada (MAECD)"/>
    <s v="Malawi"/>
    <n v="3"/>
    <x v="0"/>
    <d v="2012-08-09T00:00:00"/>
    <x v="0"/>
    <s v="CAD"/>
    <n v="29878.080000000002"/>
    <n v="28178.017248000004"/>
    <m/>
    <d v="2012-08-09T00:00:00"/>
    <s v="Journalistes pour les Droits Humains - Stages internationaux 2010-2013"/>
    <m/>
    <m/>
    <d v="2010-03-02T00:00:00"/>
    <d v="2012-08-09T00:00:00"/>
    <s v="Media and free flow of information"/>
  </r>
  <r>
    <s v="Affaires Ã©trangÃ¨res, Commerce et DÃ©veloppement Canada (MAECD)"/>
    <s v="Malawi"/>
    <n v="3"/>
    <x v="0"/>
    <d v="2012-08-17T00:00:00"/>
    <x v="0"/>
    <s v="CAD"/>
    <n v="168137"/>
    <n v="158570.00470000002"/>
    <m/>
    <d v="2012-08-17T00:00:00"/>
    <s v="Canadian Physicians for Aid and Relief - Programme les fermiers d'abord 2009-2014"/>
    <m/>
    <d v="2014-09-30T00:00:00"/>
    <d v="2009-06-12T00:00:00"/>
    <m/>
    <s v="Promotion of development awareness;Democratic participation and civil society;Agricultural services;Basic nutrition;Agricultural development"/>
  </r>
  <r>
    <s v="Affaires Ã©trangÃ¨res, Commerce et DÃ©veloppement Canada (MAECD)"/>
    <s v="Malawi"/>
    <n v="3"/>
    <x v="0"/>
    <d v="2012-08-22T00:00:00"/>
    <x v="0"/>
    <s v="CAD"/>
    <n v="23375"/>
    <n v="22044.962500000001"/>
    <m/>
    <d v="2012-08-22T00:00:00"/>
    <s v="SantÃ© communautaire pour les mÃ¨res, les nouveau-nÃ©s et les enfants"/>
    <m/>
    <d v="2015-04-30T00:00:00"/>
    <d v="2011-10-14T00:00:00"/>
    <m/>
    <s v="Health education;Malaria control;Reproductive health care;Basic nutrition"/>
  </r>
  <r>
    <s v="Affaires Ã©trangÃ¨res, Commerce et DÃ©veloppement Canada (MAECD)"/>
    <s v="Malawi"/>
    <n v="3"/>
    <x v="0"/>
    <d v="2012-08-28T00:00:00"/>
    <x v="0"/>
    <s v="CAD"/>
    <n v="900000"/>
    <n v="848790"/>
    <m/>
    <d v="2012-08-28T00:00:00"/>
    <s v="PrÃ©vention et traitement du VIH et de la sous-nutrition des nourrissons et des jeunes enfants"/>
    <m/>
    <d v="2014-09-30T00:00:00"/>
    <d v="2011-03-25T00:00:00"/>
    <m/>
    <s v="Basic nutrition;STD control including HIV/AIDS"/>
  </r>
  <r>
    <s v="Affaires Ã©trangÃ¨res, Commerce et DÃ©veloppement Canada (MAECD)"/>
    <s v="Malawi"/>
    <n v="3"/>
    <x v="0"/>
    <d v="2012-12-17T00:00:00"/>
    <x v="0"/>
    <s v="CAD"/>
    <n v="50000"/>
    <n v="47155"/>
    <m/>
    <d v="2012-12-17T00:00:00"/>
    <s v="Programme de partenariat des collÃ¨ges canadiens (PPCC) - 2001-2011"/>
    <m/>
    <m/>
    <d v="2001-05-01T00:00:00"/>
    <d v="2012-09-28T00:00:00"/>
    <s v="Basic health care;Health policy and administrative management;Basic nutrition;Medical education/training;Health education;Health personnel development;Environmental education/ training;Teacher training;Agricultural education/training;Vocational training"/>
  </r>
  <r>
    <s v="Affaires Ã©trangÃ¨res, Commerce et DÃ©veloppement Canada (MAECD)"/>
    <s v="Malawi"/>
    <n v="3"/>
    <x v="0"/>
    <d v="2012-12-20T00:00:00"/>
    <x v="0"/>
    <s v="CAD"/>
    <n v="245401"/>
    <n v="231437.68310000002"/>
    <m/>
    <d v="2012-12-20T00:00:00"/>
    <s v="Programme de santÃ© des mÃ¨res, des nouveau-nÃ©s et des enfants"/>
    <m/>
    <d v="2015-02-28T00:00:00"/>
    <d v="2011-12-13T00:00:00"/>
    <m/>
    <s v="Personnel development for population and reproductive health;Reproductive health care"/>
  </r>
  <r>
    <s v="Affaires Ã©trangÃ¨res, Commerce et DÃ©veloppement Canada (MAECD)"/>
    <s v="Malawi"/>
    <n v="3"/>
    <x v="0"/>
    <d v="2013-01-09T00:00:00"/>
    <x v="1"/>
    <s v="CAD"/>
    <n v="199403"/>
    <n v="188056.9693"/>
    <m/>
    <d v="2013-01-09T00:00:00"/>
    <s v="Canadian Physicians for Aid and Relief - Programme les fermiers d'abord 2009-2014"/>
    <m/>
    <d v="2014-09-30T00:00:00"/>
    <d v="2009-06-12T00:00:00"/>
    <m/>
    <s v="Promotion of development awareness;Democratic participation and civil society;Agricultural services;Basic nutrition;Agricultural development"/>
  </r>
  <r>
    <s v="Affaires Ã©trangÃ¨res, Commerce et DÃ©veloppement Canada (MAECD)"/>
    <s v="Malawi"/>
    <n v="3"/>
    <x v="0"/>
    <d v="2013-01-10T00:00:00"/>
    <x v="1"/>
    <s v="CAD"/>
    <n v="29310"/>
    <n v="27642.261000000002"/>
    <m/>
    <d v="2013-01-10T00:00:00"/>
    <s v="SantÃ© communautaire pour les mÃ¨res, les nouveau-nÃ©s et les enfants"/>
    <m/>
    <d v="2015-04-30T00:00:00"/>
    <d v="2011-10-14T00:00:00"/>
    <m/>
    <s v="Health education;Malaria control;Reproductive health care;Basic nutrition"/>
  </r>
  <r>
    <s v="Affaires Ã©trangÃ¨res, Commerce et DÃ©veloppement Canada (MAECD)"/>
    <s v="Malawi"/>
    <n v="3"/>
    <x v="0"/>
    <d v="2013-02-21T00:00:00"/>
    <x v="1"/>
    <s v="CAD"/>
    <n v="76922"/>
    <n v="72545.138200000001"/>
    <m/>
    <d v="2013-02-21T00:00:00"/>
    <s v="SantÃ© communautaire pour les mÃ¨res, les nouveau-nÃ©s et les enfants"/>
    <m/>
    <d v="2015-04-30T00:00:00"/>
    <d v="2011-10-14T00:00:00"/>
    <m/>
    <s v="Health education;Malaria control;Reproductive health care;Basic nutrition"/>
  </r>
  <r>
    <s v="Affaires Ã©trangÃ¨res, Commerce et DÃ©veloppement Canada (MAECD)"/>
    <s v="Malawi"/>
    <n v="3"/>
    <x v="0"/>
    <d v="2013-03-07T00:00:00"/>
    <x v="1"/>
    <s v="CAD"/>
    <n v="15000000"/>
    <n v="14146500"/>
    <m/>
    <d v="2013-03-07T00:00:00"/>
    <s v="Programme contre le paludisme, la pneumonie et la diarrrhÃ©e - Ã‰largissement de l'accÃ¨s rapide"/>
    <m/>
    <d v="2017-03-31T00:00:00"/>
    <d v="2012-03-30T00:00:00"/>
    <m/>
    <s v="Malaria control;Health personnel development;Basic health care"/>
  </r>
  <r>
    <s v="Affaires Ã©trangÃ¨res, Commerce et DÃ©veloppement Canada (MAECD)"/>
    <s v="Malawi"/>
    <n v="3"/>
    <x v="0"/>
    <d v="2013-03-18T00:00:00"/>
    <x v="1"/>
    <s v="CAD"/>
    <n v="128862.55"/>
    <n v="121530.27090500001"/>
    <m/>
    <d v="2013-03-18T00:00:00"/>
    <s v="Canadian Physicians for Aid and Relief - Programme les fermiers d'abord 2009-2014"/>
    <m/>
    <d v="2014-09-30T00:00:00"/>
    <d v="2009-06-12T00:00:00"/>
    <m/>
    <s v="Promotion of development awareness;Democratic participation and civil society;Agricultural services;Basic nutrition;Agricultural development"/>
  </r>
  <r>
    <s v="Affaires Ã©trangÃ¨res, Commerce et DÃ©veloppement Canada (MAECD)"/>
    <s v="Malawi"/>
    <n v="2"/>
    <x v="1"/>
    <d v="2013-03-27T00:00:00"/>
    <x v="1"/>
    <s v="CAD"/>
    <n v="600000"/>
    <n v="565860"/>
    <m/>
    <d v="2013-03-27T00:00:00"/>
    <s v="UNICEF Symposium sur la gestion de cas intÃ©grÃ©e en milieu communautaire"/>
    <m/>
    <d v="2014-03-31T00:00:00"/>
    <d v="2013-03-27T00:00:00"/>
    <m/>
    <s v="Basic health infrastructure;Medical education/training;Health personnel development;Health education;Health policy and administrative management;Infectious disease control;Basic health care;Malaria control"/>
  </r>
  <r>
    <s v="Affaires Ã©trangÃ¨res, Commerce et DÃ©veloppement Canada (MAECD)"/>
    <s v="Malawi"/>
    <n v="3"/>
    <x v="0"/>
    <d v="2013-03-28T00:00:00"/>
    <x v="1"/>
    <s v="CAD"/>
    <n v="600000"/>
    <n v="565860"/>
    <m/>
    <d v="2013-03-28T00:00:00"/>
    <s v="UNICEF Symposium sur la gestion de cas intÃ©grÃ©e en milieu communautaire"/>
    <m/>
    <d v="2014-03-31T00:00:00"/>
    <d v="2013-03-27T00:00:00"/>
    <m/>
    <s v="Basic health infrastructure;Medical education/training;Health personnel development;Health education;Health policy and administrative management;Infectious disease control;Basic health care;Malaria control"/>
  </r>
  <r>
    <s v="Affaires Ã©trangÃ¨res, Commerce et DÃ©veloppement Canada (MAECD)"/>
    <s v="Malawi"/>
    <n v="3"/>
    <x v="0"/>
    <d v="2013-03-28T00:00:00"/>
    <x v="1"/>
    <s v="CAD"/>
    <n v="600000"/>
    <n v="565860"/>
    <m/>
    <d v="2013-03-28T00:00:00"/>
    <s v="UNICEF Symposium sur la gestion de cas intÃ©grÃ©e en milieu communautaire"/>
    <m/>
    <d v="2014-03-31T00:00:00"/>
    <d v="2013-03-27T00:00:00"/>
    <m/>
    <s v="Basic health infrastructure;Medical education/training;Health personnel development;Health education;Health policy and administrative management;Infectious disease control;Basic health care;Malaria control"/>
  </r>
  <r>
    <s v="Affaires Ã©trangÃ¨res, Commerce et DÃ©veloppement Canada (MAECD)"/>
    <s v="Malawi"/>
    <n v="3"/>
    <x v="0"/>
    <d v="2013-03-28T00:00:00"/>
    <x v="1"/>
    <s v="CAD"/>
    <n v="-600000"/>
    <n v="-565860"/>
    <m/>
    <d v="2013-03-28T00:00:00"/>
    <s v="UNICEF Symposium sur la gestion de cas intÃ©grÃ©e en milieu communautaire"/>
    <m/>
    <d v="2014-03-31T00:00:00"/>
    <d v="2013-03-27T00:00:00"/>
    <m/>
    <s v="Basic health infrastructure;Medical education/training;Health personnel development;Health education;Health policy and administrative management;Infectious disease control;Basic health care;Malaria control"/>
  </r>
  <r>
    <s v="Affaires Ã©trangÃ¨res, Commerce et DÃ©veloppement Canada (MAECD)"/>
    <s v="Malawi"/>
    <n v="3"/>
    <x v="0"/>
    <d v="2013-07-04T00:00:00"/>
    <x v="1"/>
    <s v="CAD"/>
    <n v="92288"/>
    <n v="87036.8128"/>
    <m/>
    <d v="2013-07-04T00:00:00"/>
    <s v="Programme de santÃ© des mÃ¨res, des nouveau-nÃ©s et des enfants"/>
    <m/>
    <d v="2015-02-28T00:00:00"/>
    <d v="2011-12-13T00:00:00"/>
    <m/>
    <s v="Personnel development for population and reproductive health;Reproductive health care"/>
  </r>
  <r>
    <s v="Affaires Ã©trangÃ¨res, Commerce et DÃ©veloppement Canada (MAECD)"/>
    <s v="Malawi"/>
    <n v="3"/>
    <x v="0"/>
    <d v="2013-07-18T00:00:00"/>
    <x v="1"/>
    <s v="CAD"/>
    <n v="8941"/>
    <n v="8432.2571000000007"/>
    <m/>
    <d v="2013-07-18T00:00:00"/>
    <s v="SantÃ© communautaire pour les mÃ¨res, les nouveau-nÃ©s et les enfants"/>
    <m/>
    <d v="2015-04-30T00:00:00"/>
    <d v="2011-10-14T00:00:00"/>
    <m/>
    <s v="Health education;Malaria control;Reproductive health care;Basic nutrition"/>
  </r>
  <r>
    <s v="Affaires Ã©trangÃ¨res, Commerce et DÃ©veloppement Canada (MAECD)"/>
    <s v="Malawi"/>
    <n v="3"/>
    <x v="0"/>
    <d v="2013-07-18T00:00:00"/>
    <x v="1"/>
    <s v="CAD"/>
    <n v="57837"/>
    <n v="54546.074700000005"/>
    <m/>
    <d v="2013-07-18T00:00:00"/>
    <s v="SantÃ© communautaire pour les mÃ¨res, les nouveau-nÃ©s et les enfants"/>
    <m/>
    <d v="2015-04-30T00:00:00"/>
    <d v="2011-10-14T00:00:00"/>
    <m/>
    <s v="Health education;Malaria control;Reproductive health care;Basic nutrition"/>
  </r>
  <r>
    <s v="Affaires Ã©trangÃ¨res, Commerce et DÃ©veloppement Canada (MAECD)"/>
    <s v="Malawi"/>
    <n v="2"/>
    <x v="1"/>
    <d v="2013-08-09T00:00:00"/>
    <x v="1"/>
    <s v="CAD"/>
    <n v="14500000"/>
    <n v="13674950"/>
    <m/>
    <d v="2013-08-09T00:00:00"/>
    <s v="Plateformes nationales d'Ã©valuation pour la responsabilisation Ã  la santÃ© des femmes et des enfants"/>
    <m/>
    <d v="2016-11-30T00:00:00"/>
    <d v="2013-08-09T00:00:00"/>
    <m/>
    <s v="Health policy and administrative management;Population policy and administrative management"/>
  </r>
  <r>
    <s v="Affaires Ã©trangÃ¨res, Commerce et DÃ©veloppement Canada (MAECD)"/>
    <s v="Malawi"/>
    <n v="3"/>
    <x v="0"/>
    <d v="2013-08-16T00:00:00"/>
    <x v="1"/>
    <s v="CAD"/>
    <n v="39986"/>
    <n v="37710.796600000001"/>
    <m/>
    <d v="2013-08-16T00:00:00"/>
    <s v="SantÃ© communautaire pour les mÃ¨res, les nouveau-nÃ©s et les enfants"/>
    <m/>
    <d v="2015-04-30T00:00:00"/>
    <d v="2011-10-14T00:00:00"/>
    <m/>
    <s v="Health education;Malaria control;Reproductive health care;Basic nutrition"/>
  </r>
  <r>
    <s v="Affaires Ã©trangÃ¨res, Commerce et DÃ©veloppement Canada (MAECD)"/>
    <s v="Malawi"/>
    <n v="3"/>
    <x v="0"/>
    <d v="2013-10-01T00:00:00"/>
    <x v="1"/>
    <s v="CAD"/>
    <n v="5000000"/>
    <n v="4715500"/>
    <m/>
    <d v="2013-10-01T00:00:00"/>
    <s v="Plateformes nationales d'Ã©valuation pour la responsabilisation Ã  la santÃ© des femmes et des enfants"/>
    <m/>
    <d v="2016-11-30T00:00:00"/>
    <d v="2013-08-09T00:00:00"/>
    <m/>
    <s v="Health policy and administrative management;Population policy and administrative management"/>
  </r>
  <r>
    <s v="Affaires Ã©trangÃ¨res, Commerce et DÃ©veloppement Canada (MAECD)"/>
    <s v="Malawi"/>
    <n v="3"/>
    <x v="0"/>
    <d v="2013-10-01T00:00:00"/>
    <x v="1"/>
    <s v="CAD"/>
    <n v="110191"/>
    <n v="103921.1321"/>
    <m/>
    <d v="2013-10-01T00:00:00"/>
    <s v="Canadian Physicians for Aid and Relief - Programme les fermiers d'abord 2009-2014"/>
    <m/>
    <d v="2014-09-30T00:00:00"/>
    <d v="2009-06-12T00:00:00"/>
    <m/>
    <s v="Promotion of development awareness;Democratic participation and civil society;Agricultural services;Basic nutrition;Agricultural development"/>
  </r>
  <r>
    <s v="Affaires Ã©trangÃ¨res, Commerce et DÃ©veloppement Canada (MAECD)"/>
    <s v="Malawi"/>
    <n v="3"/>
    <x v="0"/>
    <d v="2013-11-22T00:00:00"/>
    <x v="1"/>
    <s v="CAD"/>
    <n v="96006"/>
    <n v="90543.258600000001"/>
    <m/>
    <d v="2013-11-22T00:00:00"/>
    <s v="Canadian Physicians for Aid and Relief - Programme les fermiers d'abord 2009-2014"/>
    <m/>
    <d v="2014-09-30T00:00:00"/>
    <d v="2009-06-12T00:00:00"/>
    <m/>
    <s v="Promotion of development awareness;Democratic participation and civil society;Agricultural services;Basic nutrition;Agricultural development"/>
  </r>
  <r>
    <s v="Affaires Ã©trangÃ¨res, Commerce et DÃ©veloppement Canada (MAECD)"/>
    <s v="Malawi"/>
    <n v="3"/>
    <x v="0"/>
    <d v="2013-11-26T00:00:00"/>
    <x v="1"/>
    <s v="CAD"/>
    <n v="276406"/>
    <n v="260678.49860000002"/>
    <m/>
    <d v="2013-11-26T00:00:00"/>
    <s v="Programme de santÃ© des mÃ¨res, des nouveau-nÃ©s et des enfants"/>
    <m/>
    <d v="2015-02-28T00:00:00"/>
    <d v="2011-12-13T00:00:00"/>
    <m/>
    <s v="Personnel development for population and reproductive health;Reproductive health care"/>
  </r>
  <r>
    <s v="Affaires Ã©trangÃ¨res, Commerce et DÃ©veloppement Canada (MAECD)"/>
    <s v="Malawi"/>
    <n v="3"/>
    <x v="0"/>
    <d v="2013-12-09T00:00:00"/>
    <x v="1"/>
    <s v="CAD"/>
    <n v="53144"/>
    <n v="50120.106400000004"/>
    <m/>
    <d v="2013-12-09T00:00:00"/>
    <s v="SantÃ© communautaire pour les mÃ¨res, les nouveau-nÃ©s et les enfants"/>
    <m/>
    <d v="2015-04-30T00:00:00"/>
    <d v="2011-10-14T00:00:00"/>
    <m/>
    <s v="Health education;Malaria control;Reproductive health care;Basic nutrition"/>
  </r>
  <r>
    <s v="Affaires Ã©trangÃ¨res, Commerce et DÃ©veloppement Canada (MAECD)"/>
    <s v="Malawi"/>
    <n v="2"/>
    <x v="1"/>
    <d v="2013-12-10T00:00:00"/>
    <x v="1"/>
    <s v="CAD"/>
    <n v="501243"/>
    <n v="472722.2733"/>
    <m/>
    <d v="2013-12-10T00:00:00"/>
    <s v="AmÃ©liorer lâ€™accÃ¨s Ã  lâ€™eau propre et aux services d'assainissement Ã  Machinga et Ã  Zomba"/>
    <m/>
    <d v="2016-12-15T00:00:00"/>
    <d v="2013-12-10T00:00:00"/>
    <m/>
    <s v="Basic drinking water supply;Basic sanitation;Infectious disease control"/>
  </r>
  <r>
    <s v="Affaires Ã©trangÃ¨res, Commerce et DÃ©veloppement Canada (MAECD)"/>
    <s v="Malawi"/>
    <n v="3"/>
    <x v="0"/>
    <d v="2014-02-14T00:00:00"/>
    <x v="2"/>
    <s v="CAD"/>
    <n v="40168"/>
    <n v="37882.440800000004"/>
    <m/>
    <d v="2014-02-14T00:00:00"/>
    <s v="SantÃ© communautaire pour les mÃ¨res, les nouveau-nÃ©s et les enfants"/>
    <m/>
    <d v="2015-04-30T00:00:00"/>
    <d v="2011-10-14T00:00:00"/>
    <m/>
    <s v="Health education;Malaria control;Reproductive health care;Basic nutrition"/>
  </r>
  <r>
    <s v="Affaires Ã©trangÃ¨res, Commerce et DÃ©veloppement Canada (MAECD)"/>
    <s v="Malawi"/>
    <n v="3"/>
    <x v="0"/>
    <d v="2014-03-13T00:00:00"/>
    <x v="2"/>
    <s v="CAD"/>
    <n v="15000000"/>
    <n v="14146500"/>
    <m/>
    <d v="2014-03-13T00:00:00"/>
    <s v="Programme contre le paludisme, la pneumonie et la diarrrhÃ©e - Ã‰largissement de l'accÃ¨s rapide"/>
    <m/>
    <d v="2017-03-31T00:00:00"/>
    <d v="2012-03-30T00:00:00"/>
    <m/>
    <s v="Malaria control;Health personnel development;Basic health care"/>
  </r>
  <r>
    <s v="Affaires Ã©trangÃ¨res, Commerce et DÃ©veloppement Canada (MAECD)"/>
    <s v="Malawi"/>
    <n v="3"/>
    <x v="0"/>
    <d v="2014-03-31T00:00:00"/>
    <x v="2"/>
    <s v="CAD"/>
    <n v="85000"/>
    <n v="80163.5"/>
    <m/>
    <d v="2014-03-31T00:00:00"/>
    <s v="AmÃ©liorer lâ€™accÃ¨s Ã  lâ€™eau propre et aux services d'assainissement Ã  Machinga et Ã  Zomba"/>
    <m/>
    <d v="2016-12-15T00:00:00"/>
    <d v="2013-12-10T00:00:00"/>
    <m/>
    <s v="Basic drinking water supply;Basic sanitation;Infectious disease control"/>
  </r>
  <r>
    <s v="Affaires Ã©trangÃ¨res, Commerce et DÃ©veloppement Canada (MAECD)"/>
    <s v="Malawi"/>
    <n v="3"/>
    <x v="0"/>
    <d v="2014-03-31T00:00:00"/>
    <x v="2"/>
    <s v="CAD"/>
    <n v="72756"/>
    <n v="68616.183600000004"/>
    <m/>
    <d v="2014-03-31T00:00:00"/>
    <s v="Canadian Physicians for Aid and Relief - Programme les fermiers d'abord 2009-2014"/>
    <m/>
    <d v="2014-09-30T00:00:00"/>
    <d v="2009-06-12T00:00:00"/>
    <m/>
    <s v="Promotion of development awareness;Democratic participation and civil society;Agricultural services;Basic nutrition;Agricultural development"/>
  </r>
  <r>
    <s v="Affaires Ã©trangÃ¨res, Commerce et DÃ©veloppement Canada (MAECD)"/>
    <s v="Malawi"/>
    <n v="3"/>
    <x v="0"/>
    <d v="2014-05-29T00:00:00"/>
    <x v="2"/>
    <s v="CAD"/>
    <n v="54269"/>
    <n v="51181.0939"/>
    <m/>
    <d v="2014-05-29T00:00:00"/>
    <s v="SantÃ© communautaire pour les mÃ¨res, les nouveau-nÃ©s et les enfants"/>
    <m/>
    <d v="2015-04-30T00:00:00"/>
    <d v="2011-10-14T00:00:00"/>
    <m/>
    <s v="Health education;Malaria control;Reproductive health care;Basic nutrition"/>
  </r>
  <r>
    <s v="Affaires Ã©trangÃ¨res, Commerce et DÃ©veloppement Canada (MAECD)"/>
    <s v="Malawi"/>
    <n v="3"/>
    <x v="0"/>
    <d v="2014-06-11T00:00:00"/>
    <x v="2"/>
    <s v="CAD"/>
    <n v="254725"/>
    <n v="240231.14750000002"/>
    <m/>
    <d v="2014-06-11T00:00:00"/>
    <s v="Programme de santÃ© des mÃ¨res, des nouveau-nÃ©s et des enfants"/>
    <m/>
    <d v="2015-02-28T00:00:00"/>
    <d v="2011-12-13T00:00:00"/>
    <m/>
    <s v="Personnel development for population and reproductive health;Reproductive health care"/>
  </r>
  <r>
    <s v="Affaires Ã©trangÃ¨res, Commerce et DÃ©veloppement Canada (MAECD)"/>
    <s v="Malawi"/>
    <n v="3"/>
    <x v="0"/>
    <d v="2014-07-08T00:00:00"/>
    <x v="2"/>
    <s v="CAD"/>
    <n v="47532.63"/>
    <n v="44828.023352999997"/>
    <m/>
    <d v="2014-07-08T00:00:00"/>
    <s v="AmÃ©liorer lâ€™accÃ¨s Ã  lâ€™eau propre et aux services d'assainissement Ã  Machinga et Ã  Zomba"/>
    <m/>
    <d v="2016-12-15T00:00:00"/>
    <d v="2013-12-10T00:00:00"/>
    <m/>
    <s v="Basic drinking water supply;Basic sanitation;Infectious disease control"/>
  </r>
  <r>
    <s v="Affaires Ã©trangÃ¨res, Commerce et DÃ©veloppement Canada (MAECD)"/>
    <s v="Malawi"/>
    <n v="3"/>
    <x v="0"/>
    <d v="2014-09-02T00:00:00"/>
    <x v="2"/>
    <s v="CAD"/>
    <n v="5000000"/>
    <n v="4715500"/>
    <m/>
    <d v="2014-09-02T00:00:00"/>
    <s v="Plateformes nationales d'Ã©valuation pour la responsabilisation Ã  la santÃ© des femmes et des enfants"/>
    <m/>
    <d v="2016-11-30T00:00:00"/>
    <d v="2013-08-09T00:00:00"/>
    <m/>
    <s v="Health policy and administrative management;Population policy and administrative management"/>
  </r>
  <r>
    <s v="Affaires Ã©trangÃ¨res, Commerce et DÃ©veloppement Canada (MAECD)"/>
    <s v="Malawi"/>
    <n v="3"/>
    <x v="0"/>
    <d v="2014-09-02T00:00:00"/>
    <x v="2"/>
    <s v="CAD"/>
    <n v="-5000000"/>
    <n v="-4715500"/>
    <m/>
    <d v="2014-09-02T00:00:00"/>
    <s v="Plateformes nationales d'Ã©valuation pour la responsabilisation Ã  la santÃ© des femmes et des enfants"/>
    <m/>
    <d v="2016-11-30T00:00:00"/>
    <d v="2013-08-09T00:00:00"/>
    <m/>
    <s v="Health policy and administrative management;Population policy and administrative management"/>
  </r>
  <r>
    <s v="Affaires Ã©trangÃ¨res, Commerce et DÃ©veloppement Canada (MAECD)"/>
    <s v="Malawi"/>
    <n v="3"/>
    <x v="0"/>
    <d v="2014-09-05T00:00:00"/>
    <x v="2"/>
    <s v="CAD"/>
    <n v="5000000"/>
    <n v="4715500"/>
    <m/>
    <d v="2014-09-05T00:00:00"/>
    <s v="Plateformes nationales d'Ã©valuation pour la responsabilisation Ã  la santÃ© des femmes et des enfants"/>
    <m/>
    <d v="2016-11-30T00:00:00"/>
    <d v="2013-08-09T00:00:00"/>
    <m/>
    <s v="Health policy and administrative management;Population policy and administrative management"/>
  </r>
  <r>
    <s v="Affaires Ã©trangÃ¨res, Commerce et DÃ©veloppement Canada (MAECD)"/>
    <s v="Malawi"/>
    <n v="3"/>
    <x v="0"/>
    <d v="2014-09-08T00:00:00"/>
    <x v="2"/>
    <s v="CAD"/>
    <n v="50391"/>
    <n v="47523.752100000005"/>
    <m/>
    <d v="2014-09-08T00:00:00"/>
    <s v="SantÃ© communautaire pour les mÃ¨res, les nouveau-nÃ©s et les enfants"/>
    <m/>
    <d v="2015-04-30T00:00:00"/>
    <d v="2011-10-14T00:00:00"/>
    <m/>
    <s v="Health education;Malaria control;Reproductive health care;Basic nutrition"/>
  </r>
  <r>
    <s v="Affaires Ã©trangÃ¨res, Commerce et DÃ©veloppement Canada (MAECD)"/>
    <s v="Malawi"/>
    <n v="3"/>
    <x v="0"/>
    <d v="2014-11-28T00:00:00"/>
    <x v="2"/>
    <s v="CAD"/>
    <n v="7575.21"/>
    <n v="7144.1805510000004"/>
    <m/>
    <d v="2014-11-28T00:00:00"/>
    <s v="AmÃ©liorer lâ€™accÃ¨s Ã  lâ€™eau propre et aux services d'assainissement Ã  Machinga et Ã  Zomba"/>
    <m/>
    <d v="2016-12-15T00:00:00"/>
    <d v="2013-12-10T00:00:00"/>
    <m/>
    <s v="Basic drinking water supply;Basic sanitation;Infectious disease control"/>
  </r>
  <r>
    <s v="Affaires Ã©trangÃ¨res, Commerce et DÃ©veloppement Canada (MAECD)"/>
    <s v="Malawi"/>
    <n v="3"/>
    <x v="0"/>
    <d v="2014-12-01T00:00:00"/>
    <x v="2"/>
    <s v="CAD"/>
    <n v="45146"/>
    <n v="42577.192600000002"/>
    <m/>
    <d v="2014-12-01T00:00:00"/>
    <s v="SantÃ© communautaire pour les mÃ¨res, les nouveau-nÃ©s et les enfants"/>
    <m/>
    <d v="2015-04-30T00:00:00"/>
    <d v="2011-10-14T00:00:00"/>
    <m/>
    <s v="Health education;Malaria control;Reproductive health care;Basic nutrition"/>
  </r>
  <r>
    <s v="Affaires Ã©trangÃ¨res, Commerce et DÃ©veloppement Canada (MAECD)"/>
    <s v="Malawi"/>
    <n v="3"/>
    <x v="0"/>
    <d v="2014-12-05T00:00:00"/>
    <x v="2"/>
    <s v="CAD"/>
    <n v="-30738.52"/>
    <n v="-28989.498212000002"/>
    <m/>
    <d v="2014-12-05T00:00:00"/>
    <s v="AmÃ©liorer lâ€™accÃ¨s Ã  lâ€™eau propre et aux services d'assainissement Ã  Machinga et Ã  Zomba"/>
    <m/>
    <d v="2016-12-15T00:00:00"/>
    <d v="2013-12-10T00:00:00"/>
    <m/>
    <s v="Basic drinking water supply;Basic sanitation;Infectious disease control"/>
  </r>
  <r>
    <s v="Affaires Ã©trangÃ¨res, Commerce et DÃ©veloppement Canada (MAECD)"/>
    <s v="Malawi"/>
    <n v="3"/>
    <x v="0"/>
    <d v="2015-02-19T00:00:00"/>
    <x v="3"/>
    <s v="CAD"/>
    <n v="15000000"/>
    <n v="14146500"/>
    <m/>
    <d v="2015-02-19T00:00:00"/>
    <s v="Programme contre le paludisme, la pneumonie et la diarrrhÃ©e - Ã‰largissement de l'accÃ¨s rapide"/>
    <m/>
    <d v="2017-03-31T00:00:00"/>
    <d v="2012-03-30T00:00:00"/>
    <m/>
    <s v="Malaria control;Health personnel development;Basic health care"/>
  </r>
  <r>
    <s v="Affaires Ã©trangÃ¨res, Commerce et DÃ©veloppement Canada (MAECD)"/>
    <s v="Malawi"/>
    <n v="3"/>
    <x v="0"/>
    <d v="2015-03-23T00:00:00"/>
    <x v="3"/>
    <s v="CAD"/>
    <n v="59309.25"/>
    <n v="55934.553675000003"/>
    <m/>
    <d v="2015-03-23T00:00:00"/>
    <s v="AmÃ©liorer lâ€™accÃ¨s Ã  lâ€™eau propre et aux services d'assainissement Ã  Machinga et Ã  Zomba"/>
    <m/>
    <d v="2016-12-15T00:00:00"/>
    <d v="2013-12-10T00:00:00"/>
    <m/>
    <s v="Basic drinking water supply;Basic sanitation;Infectious disease control"/>
  </r>
  <r>
    <s v="Affaires Ã©trangÃ¨res, Commerce et DÃ©veloppement Canada (MAECD)"/>
    <s v="Malawi"/>
    <n v="3"/>
    <x v="0"/>
    <d v="2015-03-24T00:00:00"/>
    <x v="3"/>
    <s v="CAD"/>
    <n v="70806"/>
    <n v="66777.138600000006"/>
    <m/>
    <d v="2015-03-24T00:00:00"/>
    <s v="SantÃ© communautaire pour les mÃ¨res, les nouveau-nÃ©s et les enfants"/>
    <m/>
    <d v="2015-04-30T00:00:00"/>
    <d v="2011-10-14T00:00:00"/>
    <m/>
    <s v="Health education;Malaria control;Reproductive health care;Basic nutrition"/>
  </r>
  <r>
    <s v="Affaires Ã©trangÃ¨res, Commerce et DÃ©veloppement Canada (MAECD)"/>
    <s v="Malawi"/>
    <n v="3"/>
    <x v="0"/>
    <d v="2015-03-31T00:00:00"/>
    <x v="3"/>
    <s v="CAD"/>
    <n v="37881.24"/>
    <n v="35725.797444000003"/>
    <m/>
    <d v="2015-03-31T00:00:00"/>
    <s v="AmÃ©liorer lâ€™accÃ¨s Ã  lâ€™eau propre et aux services d'assainissement Ã  Machinga et Ã  Zomba"/>
    <m/>
    <d v="2016-12-15T00:00:00"/>
    <d v="2013-12-10T00:00:00"/>
    <m/>
    <s v="Basic drinking water supply;Basic sanitation;Infectious disease control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5">
  <r>
    <s v="World Bank Group"/>
    <s v="Malawi"/>
    <x v="0"/>
    <x v="0"/>
    <d v="2012-03-31T00:00:00"/>
    <x v="0"/>
    <s v="USD"/>
    <n v="48000000"/>
    <n v="48000000"/>
    <m/>
    <d v="2012-03-31T00:00:00"/>
    <s v="MW-Nutrition &amp; HIV/AIDS Project (FY12)"/>
    <d v="2011-12-15T00:00:00"/>
    <d v="2017-08-31T00:00:00"/>
    <d v="2012-03-27T00:00:00"/>
    <d v="2017-08-31T00:00:00"/>
    <s v=";;;;;;;;;;Reproductive health care;Infectious disease control;Basic nutrition"/>
  </r>
  <r>
    <s v="World Bank Group"/>
    <s v="Malawi"/>
    <x v="0"/>
    <x v="0"/>
    <d v="2012-03-31T00:00:00"/>
    <x v="0"/>
    <s v="USD"/>
    <n v="32000000"/>
    <n v="32000000"/>
    <m/>
    <d v="2012-03-31T00:00:00"/>
    <s v="MW-Nutrition &amp; HIV/AIDS Project (FY12)"/>
    <d v="2011-12-15T00:00:00"/>
    <d v="2017-08-31T00:00:00"/>
    <d v="2012-03-27T00:00:00"/>
    <d v="2017-08-31T00:00:00"/>
    <s v=";;;;;;;;;;Reproductive health care;Infectious disease control;Basic nutrition"/>
  </r>
  <r>
    <s v="World Bank Group"/>
    <s v="Malawi"/>
    <x v="1"/>
    <x v="1"/>
    <d v="2012-03-31T00:00:00"/>
    <x v="0"/>
    <s v="USD"/>
    <n v="7849200"/>
    <n v="7849200"/>
    <m/>
    <d v="2012-03-31T00:00:00"/>
    <s v="MW-Proj to Improve Education Quality in"/>
    <d v="2009-08-20T00:00:00"/>
    <d v="2015-06-30T00:00:00"/>
    <d v="2010-06-17T00:00:00"/>
    <d v="2015-06-30T00:00:00"/>
    <s v=";;;;Primary education;Teacher training;Education facilities and training;Education policy and administrative management"/>
  </r>
  <r>
    <s v="World Bank Group"/>
    <s v="Malawi"/>
    <x v="1"/>
    <x v="1"/>
    <d v="2012-03-31T00:00:00"/>
    <x v="0"/>
    <s v="USD"/>
    <n v="4619373"/>
    <n v="4619373"/>
    <m/>
    <d v="2012-03-31T00:00:00"/>
    <s v="MW-Infrastr Srvcs SIM"/>
    <d v="2001-03-15T00:00:00"/>
    <d v="2012-12-31T00:00:00"/>
    <d v="2006-06-27T00:00:00"/>
    <d v="2012-12-31T00:00:00"/>
    <s v=";;;;;;;;;Electrical transmission/ distribution;Power generation/non-renewable sources;Telecommunications;Road transport;Economic and development policy/planning;Basic drinking water supply and basic sanitation;Water supply and sanitation - large systems"/>
  </r>
  <r>
    <s v="World Bank Group"/>
    <s v="Malawi"/>
    <x v="1"/>
    <x v="1"/>
    <d v="2012-03-31T00:00:00"/>
    <x v="0"/>
    <s v="USD"/>
    <n v="1722271"/>
    <n v="1722271"/>
    <m/>
    <d v="2012-03-31T00:00:00"/>
    <s v="MW-Sec Natl Water Dev Project SIL (FY07)"/>
    <d v="2006-09-14T00:00:00"/>
    <d v="2015-10-31T00:00:00"/>
    <d v="2007-05-24T00:00:00"/>
    <d v="2015-10-31T00:00:00"/>
    <s v=";;;;;;;;;Sanitation - large systems;Water supply - large systems;Water resources protection;Water resources policy and administrative management"/>
  </r>
  <r>
    <s v="World Bank Group"/>
    <s v="Malawi"/>
    <x v="1"/>
    <x v="1"/>
    <d v="2012-03-31T00:00:00"/>
    <x v="0"/>
    <s v="USD"/>
    <n v="5000000"/>
    <n v="5000000"/>
    <m/>
    <d v="2012-03-31T00:00:00"/>
    <s v="MW-Sec Natl Water Dev Project SIL (FY07)"/>
    <d v="2006-09-14T00:00:00"/>
    <d v="2015-10-31T00:00:00"/>
    <d v="2007-05-24T00:00:00"/>
    <d v="2015-10-31T00:00:00"/>
    <s v=";;;;;;;;;Sanitation - large systems;Water supply - large systems;Water resources protection;Water resources policy and administrative management"/>
  </r>
  <r>
    <s v="World Bank Group"/>
    <s v="Malawi"/>
    <x v="1"/>
    <x v="1"/>
    <d v="2012-03-31T00:00:00"/>
    <x v="0"/>
    <s v="USD"/>
    <n v="1101666"/>
    <n v="1101666"/>
    <m/>
    <d v="2012-03-31T00:00:00"/>
    <s v="MW-Sec Natl Water Dev Project SIL (FY07)"/>
    <d v="2006-09-14T00:00:00"/>
    <d v="2015-10-31T00:00:00"/>
    <d v="2007-05-24T00:00:00"/>
    <d v="2015-10-31T00:00:00"/>
    <s v=";;;;;;;;;Sanitation - large systems;Water supply - large systems;Water resources protection;Water resources policy and administrative management"/>
  </r>
  <r>
    <s v="World Bank Group"/>
    <s v="Malawi"/>
    <x v="2"/>
    <x v="2"/>
    <d v="2012-06-30T00:00:00"/>
    <x v="0"/>
    <s v="USD"/>
    <n v="-41060"/>
    <n v="-41060"/>
    <m/>
    <d v="2012-06-30T00:00:00"/>
    <s v="MW-Proj to Improve Education Quality in"/>
    <d v="2009-08-20T00:00:00"/>
    <d v="2015-06-30T00:00:00"/>
    <d v="2010-06-17T00:00:00"/>
    <d v="2015-06-30T00:00:00"/>
    <s v=";;;;Primary education;Teacher training;Education facilities and training;Education policy and administrative management"/>
  </r>
  <r>
    <s v="World Bank Group"/>
    <s v="Malawi"/>
    <x v="1"/>
    <x v="1"/>
    <d v="2012-06-30T00:00:00"/>
    <x v="0"/>
    <s v="USD"/>
    <n v="5359382"/>
    <n v="5359382"/>
    <m/>
    <d v="2012-06-30T00:00:00"/>
    <s v="MW-Infrastr Srvcs SIM"/>
    <d v="2001-03-15T00:00:00"/>
    <d v="2012-12-31T00:00:00"/>
    <d v="2006-06-27T00:00:00"/>
    <d v="2012-12-31T00:00:00"/>
    <s v=";;;;;;;;;Electrical transmission/ distribution;Power generation/non-renewable sources;Telecommunications;Road transport;Economic and development policy/planning;Basic drinking water supply and basic sanitation;Water supply and sanitation - large systems"/>
  </r>
  <r>
    <s v="World Bank Group"/>
    <s v="Malawi"/>
    <x v="1"/>
    <x v="1"/>
    <d v="2012-06-30T00:00:00"/>
    <x v="0"/>
    <s v="USD"/>
    <n v="6944099"/>
    <n v="6944099"/>
    <m/>
    <d v="2012-06-30T00:00:00"/>
    <s v="MW-Sec Natl Water Dev Project SIL (FY07)"/>
    <d v="2006-09-14T00:00:00"/>
    <d v="2015-10-31T00:00:00"/>
    <d v="2007-05-24T00:00:00"/>
    <d v="2015-10-31T00:00:00"/>
    <s v=";;;;;;;;;Sanitation - large systems;Water supply - large systems;Water resources protection;Water resources policy and administrative management"/>
  </r>
  <r>
    <s v="World Bank Group"/>
    <s v="Malawi"/>
    <x v="2"/>
    <x v="2"/>
    <d v="2012-06-30T00:00:00"/>
    <x v="0"/>
    <s v="USD"/>
    <n v="-27756"/>
    <n v="-27756"/>
    <m/>
    <d v="2012-06-30T00:00:00"/>
    <s v="MW-Sec Natl Water Dev Project SIL (FY07)"/>
    <d v="2006-09-14T00:00:00"/>
    <d v="2015-10-31T00:00:00"/>
    <d v="2007-05-24T00:00:00"/>
    <d v="2015-10-31T00:00:00"/>
    <s v=";;;;;;;;;Sanitation - large systems;Water supply - large systems;Water resources protection;Water resources policy and administrative management"/>
  </r>
  <r>
    <s v="World Bank Group"/>
    <s v="Malawi"/>
    <x v="1"/>
    <x v="1"/>
    <d v="2012-06-30T00:00:00"/>
    <x v="0"/>
    <s v="USD"/>
    <n v="3000000"/>
    <n v="3000000"/>
    <m/>
    <d v="2012-06-30T00:00:00"/>
    <s v="MW-Sec Natl Water Dev Project SIL (FY07)"/>
    <d v="2006-09-14T00:00:00"/>
    <d v="2015-10-31T00:00:00"/>
    <d v="2007-05-24T00:00:00"/>
    <d v="2015-10-31T00:00:00"/>
    <s v=";;;;;;;;;Sanitation - large systems;Water supply - large systems;Water resources protection;Water resources policy and administrative management"/>
  </r>
  <r>
    <s v="World Bank Group"/>
    <s v="Malawi"/>
    <x v="1"/>
    <x v="1"/>
    <d v="2012-09-30T00:00:00"/>
    <x v="0"/>
    <s v="USD"/>
    <n v="6200000"/>
    <n v="6200000"/>
    <m/>
    <d v="2012-09-30T00:00:00"/>
    <s v="MW-Energy Sector Project"/>
    <d v="2008-03-18T00:00:00"/>
    <d v="2016-10-30T00:00:00"/>
    <d v="2011-06-28T00:00:00"/>
    <d v="2016-10-30T00:00:00"/>
    <s v=";;;;;;Electrical transmission/ distribution;Energy policy and administrative management"/>
  </r>
  <r>
    <s v="World Bank Group"/>
    <s v="Malawi"/>
    <x v="1"/>
    <x v="1"/>
    <d v="2012-09-30T00:00:00"/>
    <x v="0"/>
    <s v="USD"/>
    <n v="1210915"/>
    <n v="1210915"/>
    <m/>
    <d v="2012-09-30T00:00:00"/>
    <s v="MW-Infrastr Srvcs SIM"/>
    <d v="2001-03-15T00:00:00"/>
    <d v="2012-12-31T00:00:00"/>
    <d v="2006-06-27T00:00:00"/>
    <d v="2012-12-31T00:00:00"/>
    <s v=";;;;;;;;;Electrical transmission/ distribution;Power generation/non-renewable sources;Telecommunications;Road transport;Economic and development policy/planning;Basic drinking water supply and basic sanitation;Water supply and sanitation - large systems"/>
  </r>
  <r>
    <s v="World Bank Group"/>
    <s v="Malawi"/>
    <x v="2"/>
    <x v="2"/>
    <d v="2012-12-31T00:00:00"/>
    <x v="0"/>
    <s v="USD"/>
    <n v="-47796"/>
    <n v="-47796"/>
    <m/>
    <d v="2012-12-31T00:00:00"/>
    <s v="MW-Proj to Improve Education Quality in"/>
    <d v="2009-08-20T00:00:00"/>
    <d v="2015-06-30T00:00:00"/>
    <d v="2010-06-17T00:00:00"/>
    <d v="2015-06-30T00:00:00"/>
    <s v=";;;;Primary education;Teacher training;Education facilities and training;Education policy and administrative management"/>
  </r>
  <r>
    <s v="World Bank Group"/>
    <s v="Malawi"/>
    <x v="1"/>
    <x v="1"/>
    <d v="2012-12-31T00:00:00"/>
    <x v="0"/>
    <s v="USD"/>
    <n v="2585929"/>
    <n v="2585929"/>
    <m/>
    <d v="2012-12-31T00:00:00"/>
    <s v="MW-Infrastr Srvcs SIM"/>
    <d v="2001-03-15T00:00:00"/>
    <d v="2012-12-31T00:00:00"/>
    <d v="2006-06-27T00:00:00"/>
    <d v="2012-12-31T00:00:00"/>
    <s v=";;;;;;;;;Electrical transmission/ distribution;Power generation/non-renewable sources;Telecommunications;Road transport;Economic and development policy/planning;Basic drinking water supply and basic sanitation;Water supply and sanitation - large systems"/>
  </r>
  <r>
    <s v="World Bank Group"/>
    <s v="Malawi"/>
    <x v="2"/>
    <x v="2"/>
    <d v="2012-12-31T00:00:00"/>
    <x v="0"/>
    <s v="USD"/>
    <n v="-36298"/>
    <n v="-36298"/>
    <m/>
    <d v="2012-12-31T00:00:00"/>
    <s v="MW-Sec Natl Water Dev Project SIL (FY07)"/>
    <d v="2006-09-14T00:00:00"/>
    <d v="2015-10-31T00:00:00"/>
    <d v="2007-05-24T00:00:00"/>
    <d v="2015-10-31T00:00:00"/>
    <s v=";;;;;;;;;Sanitation - large systems;Water supply - large systems;Water resources protection;Water resources policy and administrative management"/>
  </r>
  <r>
    <s v="World Bank Group"/>
    <s v="Malawi"/>
    <x v="1"/>
    <x v="1"/>
    <d v="2012-12-31T00:00:00"/>
    <x v="0"/>
    <s v="USD"/>
    <n v="3834624"/>
    <n v="3834624"/>
    <m/>
    <d v="2012-12-31T00:00:00"/>
    <s v="MW-Sec Natl Water Dev Project SIL (FY07)"/>
    <d v="2006-09-14T00:00:00"/>
    <d v="2015-10-31T00:00:00"/>
    <d v="2007-05-24T00:00:00"/>
    <d v="2015-10-31T00:00:00"/>
    <s v=";;;;;;;;;Sanitation - large systems;Water supply - large systems;Water resources protection;Water resources policy and administrative management"/>
  </r>
  <r>
    <s v="World Bank Group"/>
    <s v="Malawi"/>
    <x v="1"/>
    <x v="1"/>
    <d v="2012-12-31T00:00:00"/>
    <x v="0"/>
    <s v="USD"/>
    <n v="394183"/>
    <n v="394183"/>
    <m/>
    <d v="2012-12-31T00:00:00"/>
    <s v="MW-Sec Natl Water Dev Project SIL (FY07)"/>
    <d v="2006-09-14T00:00:00"/>
    <d v="2015-10-31T00:00:00"/>
    <d v="2007-05-24T00:00:00"/>
    <d v="2015-10-31T00:00:00"/>
    <s v=";;;;;;;;;Sanitation - large systems;Water supply - large systems;Water resources protection;Water resources policy and administrative management"/>
  </r>
  <r>
    <s v="World Bank Group"/>
    <s v="Malawi"/>
    <x v="1"/>
    <x v="1"/>
    <d v="2013-03-31T00:00:00"/>
    <x v="1"/>
    <s v="USD"/>
    <n v="1083287"/>
    <n v="1083287"/>
    <m/>
    <d v="2013-03-31T00:00:00"/>
    <s v="MW-Nutrition &amp; HIV/AIDS Project (FY12)"/>
    <d v="2011-12-15T00:00:00"/>
    <d v="2017-08-31T00:00:00"/>
    <d v="2012-03-27T00:00:00"/>
    <d v="2017-08-31T00:00:00"/>
    <s v=";;;;;;;;;;Reproductive health care;Infectious disease control;Basic nutrition"/>
  </r>
  <r>
    <s v="World Bank Group"/>
    <s v="Malawi"/>
    <x v="1"/>
    <x v="1"/>
    <d v="2013-03-31T00:00:00"/>
    <x v="1"/>
    <s v="USD"/>
    <n v="9270139"/>
    <n v="9270139"/>
    <m/>
    <d v="2013-03-31T00:00:00"/>
    <s v="MW-Nutrition &amp; HIV/AIDS Project (FY12)"/>
    <d v="2011-12-15T00:00:00"/>
    <d v="2017-08-31T00:00:00"/>
    <d v="2012-03-27T00:00:00"/>
    <d v="2017-08-31T00:00:00"/>
    <s v=";;;;;;;;;;Reproductive health care;Infectious disease control;Basic nutrition"/>
  </r>
  <r>
    <s v="World Bank Group"/>
    <s v="Malawi"/>
    <x v="1"/>
    <x v="1"/>
    <d v="2013-03-31T00:00:00"/>
    <x v="1"/>
    <s v="USD"/>
    <n v="2147081"/>
    <n v="2147081"/>
    <m/>
    <d v="2013-03-31T00:00:00"/>
    <s v="MW-Infrastr Srvcs SIM"/>
    <d v="2001-03-15T00:00:00"/>
    <d v="2012-12-31T00:00:00"/>
    <d v="2006-06-27T00:00:00"/>
    <d v="2012-12-31T00:00:00"/>
    <s v=";;;;;;;;;Electrical transmission/ distribution;Power generation/non-renewable sources;Telecommunications;Road transport;Economic and development policy/planning;Basic drinking water supply and basic sanitation;Water supply and sanitation - large systems"/>
  </r>
  <r>
    <s v="World Bank Group"/>
    <s v="Malawi"/>
    <x v="1"/>
    <x v="1"/>
    <d v="2013-03-31T00:00:00"/>
    <x v="1"/>
    <s v="USD"/>
    <n v="6684622"/>
    <n v="6684622"/>
    <m/>
    <d v="2013-03-31T00:00:00"/>
    <s v="MW-Sec Natl Water Dev Project SIL (FY07)"/>
    <d v="2006-09-14T00:00:00"/>
    <d v="2015-10-31T00:00:00"/>
    <d v="2007-05-24T00:00:00"/>
    <d v="2015-10-31T00:00:00"/>
    <s v=";;;;;;;;;Sanitation - large systems;Water supply - large systems;Water resources protection;Water resources policy and administrative management"/>
  </r>
  <r>
    <s v="World Bank Group"/>
    <s v="Malawi"/>
    <x v="1"/>
    <x v="1"/>
    <d v="2013-03-31T00:00:00"/>
    <x v="1"/>
    <s v="USD"/>
    <n v="7080675"/>
    <n v="7080675"/>
    <m/>
    <d v="2013-03-31T00:00:00"/>
    <s v="MW-Sec Natl Water Dev Project SIL (FY07)"/>
    <d v="2006-09-14T00:00:00"/>
    <d v="2015-10-31T00:00:00"/>
    <d v="2007-05-24T00:00:00"/>
    <d v="2015-10-31T00:00:00"/>
    <s v=";;;;;;;;;Sanitation - large systems;Water supply - large systems;Water resources protection;Water resources policy and administrative management"/>
  </r>
  <r>
    <s v="World Bank Group"/>
    <s v="Malawi"/>
    <x v="1"/>
    <x v="1"/>
    <d v="2013-03-31T00:00:00"/>
    <x v="1"/>
    <s v="USD"/>
    <n v="2848642"/>
    <n v="2848642"/>
    <m/>
    <d v="2013-03-31T00:00:00"/>
    <s v="MW-Sec Natl Water Dev Project SIL (FY07)"/>
    <d v="2006-09-14T00:00:00"/>
    <d v="2015-10-31T00:00:00"/>
    <d v="2007-05-24T00:00:00"/>
    <d v="2015-10-31T00:00:00"/>
    <s v=";;;;;;;;;Sanitation - large systems;Water supply - large systems;Water resources protection;Water resources policy and administrative management"/>
  </r>
  <r>
    <s v="World Bank Group"/>
    <s v="Malawi"/>
    <x v="2"/>
    <x v="2"/>
    <d v="2013-06-30T00:00:00"/>
    <x v="1"/>
    <s v="USD"/>
    <n v="-46871"/>
    <n v="-46871"/>
    <m/>
    <d v="2013-06-30T00:00:00"/>
    <s v="MW-Proj to Improve Education Quality in"/>
    <d v="2009-08-20T00:00:00"/>
    <d v="2015-06-30T00:00:00"/>
    <d v="2010-06-17T00:00:00"/>
    <d v="2015-06-30T00:00:00"/>
    <s v=";;;;Primary education;Teacher training;Education facilities and training;Education policy and administrative management"/>
  </r>
  <r>
    <s v="World Bank Group"/>
    <s v="Malawi"/>
    <x v="1"/>
    <x v="1"/>
    <d v="2013-06-30T00:00:00"/>
    <x v="1"/>
    <s v="USD"/>
    <n v="8186600"/>
    <n v="8186600"/>
    <m/>
    <d v="2013-06-30T00:00:00"/>
    <s v="MW-Proj to Improve Education Quality in"/>
    <d v="2009-08-20T00:00:00"/>
    <d v="2015-06-30T00:00:00"/>
    <d v="2010-06-17T00:00:00"/>
    <d v="2015-06-30T00:00:00"/>
    <s v=";;;;Primary education;Teacher training;Education facilities and training;Education policy and administrative management"/>
  </r>
  <r>
    <s v="World Bank Group"/>
    <s v="Malawi"/>
    <x v="1"/>
    <x v="1"/>
    <d v="2013-06-30T00:00:00"/>
    <x v="1"/>
    <s v="USD"/>
    <n v="98577"/>
    <n v="98577"/>
    <m/>
    <d v="2013-06-30T00:00:00"/>
    <s v="MW-Energy Sector Project"/>
    <d v="2008-03-18T00:00:00"/>
    <d v="2016-10-30T00:00:00"/>
    <d v="2011-06-28T00:00:00"/>
    <d v="2016-10-30T00:00:00"/>
    <s v=";;;;;;Electrical transmission/ distribution;Energy policy and administrative management"/>
  </r>
  <r>
    <s v="World Bank Group"/>
    <s v="Malawi"/>
    <x v="1"/>
    <x v="1"/>
    <d v="2013-06-30T00:00:00"/>
    <x v="1"/>
    <s v="USD"/>
    <n v="2268968"/>
    <n v="2268968"/>
    <m/>
    <d v="2013-06-30T00:00:00"/>
    <s v="MW-Infrastr Srvcs SIM"/>
    <d v="2001-03-15T00:00:00"/>
    <d v="2012-12-31T00:00:00"/>
    <d v="2006-06-27T00:00:00"/>
    <d v="2012-12-31T00:00:00"/>
    <s v=";;;;;;;;;Electrical transmission/ distribution;Power generation/non-renewable sources;Telecommunications;Road transport;Economic and development policy/planning;Basic drinking water supply and basic sanitation;Water supply and sanitation - large systems"/>
  </r>
  <r>
    <s v="World Bank Group"/>
    <s v="Malawi"/>
    <x v="2"/>
    <x v="2"/>
    <d v="2013-06-30T00:00:00"/>
    <x v="1"/>
    <s v="USD"/>
    <n v="-51334"/>
    <n v="-51334"/>
    <m/>
    <d v="2013-06-30T00:00:00"/>
    <s v="MW-Sec Natl Water Dev Project SIL (FY07)"/>
    <d v="2006-09-14T00:00:00"/>
    <d v="2015-10-31T00:00:00"/>
    <d v="2007-05-24T00:00:00"/>
    <d v="2015-10-31T00:00:00"/>
    <s v=";;;;;;;;;Sanitation - large systems;Water supply - large systems;Water resources protection;Water resources policy and administrative management"/>
  </r>
  <r>
    <s v="World Bank Group"/>
    <s v="Malawi"/>
    <x v="1"/>
    <x v="1"/>
    <d v="2013-06-30T00:00:00"/>
    <x v="1"/>
    <s v="USD"/>
    <n v="3980488"/>
    <n v="3980488"/>
    <m/>
    <d v="2013-06-30T00:00:00"/>
    <s v="MW-Sec Natl Water Dev Project SIL (FY07)"/>
    <d v="2006-09-14T00:00:00"/>
    <d v="2015-10-31T00:00:00"/>
    <d v="2007-05-24T00:00:00"/>
    <d v="2015-10-31T00:00:00"/>
    <s v=";;;;;;;;;Sanitation - large systems;Water supply - large systems;Water resources protection;Water resources policy and administrative management"/>
  </r>
  <r>
    <s v="World Bank Group"/>
    <s v="Malawi"/>
    <x v="1"/>
    <x v="1"/>
    <d v="2013-06-30T00:00:00"/>
    <x v="1"/>
    <s v="USD"/>
    <n v="15534889"/>
    <n v="15534889"/>
    <m/>
    <d v="2013-06-30T00:00:00"/>
    <s v="MW-Sec Natl Water Dev Project SIL (FY07)"/>
    <d v="2006-09-14T00:00:00"/>
    <d v="2015-10-31T00:00:00"/>
    <d v="2007-05-24T00:00:00"/>
    <d v="2015-10-31T00:00:00"/>
    <s v=";;;;;;;;;Sanitation - large systems;Water supply - large systems;Water resources protection;Water resources policy and administrative management"/>
  </r>
  <r>
    <s v="World Bank Group"/>
    <s v="Malawi"/>
    <x v="1"/>
    <x v="1"/>
    <d v="2013-06-30T00:00:00"/>
    <x v="1"/>
    <s v="USD"/>
    <n v="4930170"/>
    <n v="4930170"/>
    <m/>
    <d v="2013-06-30T00:00:00"/>
    <s v="MW-Sec Natl Water Dev Project SIL (FY07)"/>
    <d v="2006-09-14T00:00:00"/>
    <d v="2015-10-31T00:00:00"/>
    <d v="2007-05-24T00:00:00"/>
    <d v="2015-10-31T00:00:00"/>
    <s v=";;;;;;;;;Sanitation - large systems;Water supply - large systems;Water resources protection;Water resources policy and administrative management"/>
  </r>
  <r>
    <s v="World Bank Group"/>
    <s v="Malawi"/>
    <x v="1"/>
    <x v="1"/>
    <d v="2013-09-30T00:00:00"/>
    <x v="1"/>
    <s v="USD"/>
    <n v="292718"/>
    <n v="292718"/>
    <m/>
    <d v="2013-09-30T00:00:00"/>
    <s v="MW-Nutrition &amp; HIV/AIDS Project (FY12)"/>
    <d v="2011-12-15T00:00:00"/>
    <d v="2017-08-31T00:00:00"/>
    <d v="2012-03-27T00:00:00"/>
    <d v="2017-08-31T00:00:00"/>
    <s v=";;;;;;;;;;Reproductive health care;Infectious disease control;Basic nutrition"/>
  </r>
  <r>
    <s v="World Bank Group"/>
    <s v="Malawi"/>
    <x v="1"/>
    <x v="1"/>
    <d v="2013-09-30T00:00:00"/>
    <x v="1"/>
    <s v="USD"/>
    <n v="279443"/>
    <n v="279443"/>
    <m/>
    <d v="2013-09-30T00:00:00"/>
    <s v="MW-Nutrition &amp; HIV/AIDS Project (FY12)"/>
    <d v="2011-12-15T00:00:00"/>
    <d v="2017-08-31T00:00:00"/>
    <d v="2012-03-27T00:00:00"/>
    <d v="2017-08-31T00:00:00"/>
    <s v=";;;;;;;;;;Reproductive health care;Infectious disease control;Basic nutrition"/>
  </r>
  <r>
    <s v="World Bank Group"/>
    <s v="Malawi"/>
    <x v="1"/>
    <x v="1"/>
    <d v="2013-09-30T00:00:00"/>
    <x v="1"/>
    <s v="USD"/>
    <n v="2488100"/>
    <n v="2488100"/>
    <m/>
    <d v="2013-09-30T00:00:00"/>
    <s v="MW-Proj to Improve Education Quality in"/>
    <d v="2009-08-20T00:00:00"/>
    <d v="2015-06-30T00:00:00"/>
    <d v="2010-06-17T00:00:00"/>
    <d v="2015-06-30T00:00:00"/>
    <s v=";;;;Primary education;Teacher training;Education facilities and training;Education policy and administrative management"/>
  </r>
  <r>
    <s v="World Bank Group"/>
    <s v="Malawi"/>
    <x v="1"/>
    <x v="1"/>
    <d v="2013-09-30T00:00:00"/>
    <x v="1"/>
    <s v="USD"/>
    <n v="348975"/>
    <n v="348975"/>
    <m/>
    <d v="2013-09-30T00:00:00"/>
    <s v="MW-Energy Sector Project"/>
    <d v="2008-03-18T00:00:00"/>
    <d v="2016-10-30T00:00:00"/>
    <d v="2011-06-28T00:00:00"/>
    <d v="2016-10-30T00:00:00"/>
    <s v=";;;;;;Electrical transmission/ distribution;Energy policy and administrative management"/>
  </r>
  <r>
    <s v="World Bank Group"/>
    <s v="Malawi"/>
    <x v="0"/>
    <x v="0"/>
    <d v="2013-09-30T00:00:00"/>
    <x v="1"/>
    <s v="USD"/>
    <n v="-1568588"/>
    <n v="-1568588"/>
    <m/>
    <d v="2013-09-30T00:00:00"/>
    <s v="MW-Infrastr Srvcs SIM"/>
    <d v="2001-03-15T00:00:00"/>
    <d v="2012-12-31T00:00:00"/>
    <d v="2006-06-27T00:00:00"/>
    <d v="2012-12-31T00:00:00"/>
    <s v=";;;;;;;;;Electrical transmission/ distribution;Power generation/non-renewable sources;Telecommunications;Road transport;Economic and development policy/planning;Basic drinking water supply and basic sanitation;Water supply and sanitation - large systems"/>
  </r>
  <r>
    <s v="World Bank Group"/>
    <s v="Malawi"/>
    <x v="2"/>
    <x v="2"/>
    <d v="2013-09-30T00:00:00"/>
    <x v="1"/>
    <s v="USD"/>
    <n v="-26396"/>
    <n v="-26396"/>
    <m/>
    <d v="2013-09-30T00:00:00"/>
    <s v="MW-Sec Natl Water Dev Project SIL (FY07)"/>
    <d v="2006-09-14T00:00:00"/>
    <d v="2015-10-31T00:00:00"/>
    <d v="2007-05-24T00:00:00"/>
    <d v="2015-10-31T00:00:00"/>
    <s v=";;;;;;;;;Sanitation - large systems;Water supply - large systems;Water resources protection;Water resources policy and administrative management"/>
  </r>
  <r>
    <s v="World Bank Group"/>
    <s v="Malawi"/>
    <x v="1"/>
    <x v="1"/>
    <d v="2013-09-30T00:00:00"/>
    <x v="1"/>
    <s v="USD"/>
    <n v="3545743"/>
    <n v="3545743"/>
    <m/>
    <d v="2013-09-30T00:00:00"/>
    <s v="MW-Sec Natl Water Dev Project SIL (FY07)"/>
    <d v="2006-09-14T00:00:00"/>
    <d v="2015-10-31T00:00:00"/>
    <d v="2007-05-24T00:00:00"/>
    <d v="2015-10-31T00:00:00"/>
    <s v=";;;;;;;;;Sanitation - large systems;Water supply - large systems;Water resources protection;Water resources policy and administrative management"/>
  </r>
  <r>
    <s v="World Bank Group"/>
    <s v="Malawi"/>
    <x v="1"/>
    <x v="1"/>
    <d v="2013-09-30T00:00:00"/>
    <x v="1"/>
    <s v="USD"/>
    <n v="970650"/>
    <n v="970650"/>
    <m/>
    <d v="2013-09-30T00:00:00"/>
    <s v="MW-Sec Natl Water Dev Project SIL (FY07)"/>
    <d v="2006-09-14T00:00:00"/>
    <d v="2015-10-31T00:00:00"/>
    <d v="2007-05-24T00:00:00"/>
    <d v="2015-10-31T00:00:00"/>
    <s v=";;;;;;;;;Sanitation - large systems;Water supply - large systems;Water resources protection;Water resources policy and administrative management"/>
  </r>
  <r>
    <s v="World Bank Group"/>
    <s v="Malawi"/>
    <x v="2"/>
    <x v="2"/>
    <d v="2013-12-31T00:00:00"/>
    <x v="1"/>
    <s v="USD"/>
    <n v="-4434"/>
    <n v="-4434"/>
    <m/>
    <d v="2013-12-31T00:00:00"/>
    <s v="MW-Nutrition &amp; HIV/AIDS Project (FY12)"/>
    <d v="2011-12-15T00:00:00"/>
    <d v="2017-08-31T00:00:00"/>
    <d v="2012-03-27T00:00:00"/>
    <d v="2017-08-31T00:00:00"/>
    <s v=";;;;;;;;;;Reproductive health care;Infectious disease control;Basic nutrition"/>
  </r>
  <r>
    <s v="World Bank Group"/>
    <s v="Malawi"/>
    <x v="2"/>
    <x v="2"/>
    <d v="2013-12-31T00:00:00"/>
    <x v="1"/>
    <s v="USD"/>
    <n v="-90807"/>
    <n v="-90807"/>
    <m/>
    <d v="2013-12-31T00:00:00"/>
    <s v="MW-Proj to Improve Education Quality in"/>
    <d v="2009-08-20T00:00:00"/>
    <d v="2015-06-30T00:00:00"/>
    <d v="2010-06-17T00:00:00"/>
    <d v="2015-06-30T00:00:00"/>
    <s v=";;;;Primary education;Teacher training;Education facilities and training;Education policy and administrative management"/>
  </r>
  <r>
    <s v="World Bank Group"/>
    <s v="Malawi"/>
    <x v="1"/>
    <x v="1"/>
    <d v="2013-12-31T00:00:00"/>
    <x v="1"/>
    <s v="USD"/>
    <n v="1189096"/>
    <n v="1189096"/>
    <m/>
    <d v="2013-12-31T00:00:00"/>
    <s v="MW-Proj to Improve Education Quality in"/>
    <d v="2009-08-20T00:00:00"/>
    <d v="2015-06-30T00:00:00"/>
    <d v="2010-06-17T00:00:00"/>
    <d v="2015-06-30T00:00:00"/>
    <s v=";;;;Primary education;Teacher training;Education facilities and training;Education policy and administrative management"/>
  </r>
  <r>
    <s v="World Bank Group"/>
    <s v="Malawi"/>
    <x v="1"/>
    <x v="1"/>
    <d v="2013-12-31T00:00:00"/>
    <x v="1"/>
    <s v="USD"/>
    <n v="58099"/>
    <n v="58099"/>
    <m/>
    <d v="2013-12-31T00:00:00"/>
    <s v="MW-Energy Sector Project"/>
    <d v="2008-03-18T00:00:00"/>
    <d v="2016-10-30T00:00:00"/>
    <d v="2011-06-28T00:00:00"/>
    <d v="2016-10-30T00:00:00"/>
    <s v=";;;;;;Electrical transmission/ distribution;Energy policy and administrative management"/>
  </r>
  <r>
    <s v="World Bank Group"/>
    <s v="Malawi"/>
    <x v="2"/>
    <x v="2"/>
    <d v="2013-12-31T00:00:00"/>
    <x v="1"/>
    <s v="USD"/>
    <n v="-77684"/>
    <n v="-77684"/>
    <m/>
    <d v="2013-12-31T00:00:00"/>
    <s v="MW-Sec Natl Water Dev Project SIL (FY07)"/>
    <d v="2006-09-14T00:00:00"/>
    <d v="2015-10-31T00:00:00"/>
    <d v="2007-05-24T00:00:00"/>
    <d v="2015-10-31T00:00:00"/>
    <s v=";;;;;;;;;Sanitation - large systems;Water supply - large systems;Water resources protection;Water resources policy and administrative management"/>
  </r>
  <r>
    <s v="World Bank Group"/>
    <s v="Malawi"/>
    <x v="1"/>
    <x v="1"/>
    <d v="2014-03-31T00:00:00"/>
    <x v="2"/>
    <s v="USD"/>
    <n v="3343468"/>
    <n v="3343468"/>
    <m/>
    <d v="2014-03-31T00:00:00"/>
    <s v="MW-Nutrition &amp; HIV/AIDS Project (FY12)"/>
    <d v="2011-12-15T00:00:00"/>
    <d v="2017-08-31T00:00:00"/>
    <d v="2012-03-27T00:00:00"/>
    <d v="2017-08-31T00:00:00"/>
    <s v=";;;;;;;;;;Reproductive health care;Infectious disease control;Basic nutrition"/>
  </r>
  <r>
    <s v="World Bank Group"/>
    <s v="Malawi"/>
    <x v="1"/>
    <x v="1"/>
    <d v="2014-03-31T00:00:00"/>
    <x v="2"/>
    <s v="USD"/>
    <n v="1073634"/>
    <n v="1073634"/>
    <m/>
    <d v="2014-03-31T00:00:00"/>
    <s v="MW-Nutrition &amp; HIV/AIDS Project (FY12)"/>
    <d v="2011-12-15T00:00:00"/>
    <d v="2017-08-31T00:00:00"/>
    <d v="2012-03-27T00:00:00"/>
    <d v="2017-08-31T00:00:00"/>
    <s v=";;;;;;;;;;Reproductive health care;Infectious disease control;Basic nutrition"/>
  </r>
  <r>
    <s v="World Bank Group"/>
    <s v="Malawi"/>
    <x v="1"/>
    <x v="1"/>
    <d v="2014-03-31T00:00:00"/>
    <x v="2"/>
    <s v="USD"/>
    <n v="244166"/>
    <n v="244166"/>
    <m/>
    <d v="2014-03-31T00:00:00"/>
    <s v="MW-Energy Sector Project"/>
    <d v="2008-03-18T00:00:00"/>
    <d v="2016-10-30T00:00:00"/>
    <d v="2011-06-28T00:00:00"/>
    <d v="2016-10-30T00:00:00"/>
    <s v=";;;;;;Electrical transmission/ distribution;Energy policy and administrative management"/>
  </r>
  <r>
    <s v="World Bank Group"/>
    <s v="Malawi"/>
    <x v="2"/>
    <x v="2"/>
    <d v="2014-03-31T00:00:00"/>
    <x v="2"/>
    <s v="USD"/>
    <n v="-108514"/>
    <n v="-108514"/>
    <m/>
    <d v="2014-03-31T00:00:00"/>
    <s v="MW-Sec Natl Water Dev Project SIL (FY07)"/>
    <d v="2006-09-14T00:00:00"/>
    <d v="2015-10-31T00:00:00"/>
    <d v="2007-05-24T00:00:00"/>
    <d v="2015-10-31T00:00:00"/>
    <s v=";;;;;;;;;Sanitation - large systems;Water supply - large systems;Water resources protection;Water resources policy and administrative management"/>
  </r>
  <r>
    <s v="World Bank Group"/>
    <s v="Malawi"/>
    <x v="1"/>
    <x v="1"/>
    <d v="2014-03-31T00:00:00"/>
    <x v="2"/>
    <s v="USD"/>
    <n v="19147566"/>
    <n v="19147566"/>
    <m/>
    <d v="2014-03-31T00:00:00"/>
    <s v="MW-Sec Natl Water Dev Project SIL (FY07)"/>
    <d v="2006-09-14T00:00:00"/>
    <d v="2015-10-31T00:00:00"/>
    <d v="2007-05-24T00:00:00"/>
    <d v="2015-10-31T00:00:00"/>
    <s v=";;;;;;;;;Sanitation - large systems;Water supply - large systems;Water resources protection;Water resources policy and administrative management"/>
  </r>
  <r>
    <s v="World Bank Group"/>
    <s v="Malawi"/>
    <x v="1"/>
    <x v="1"/>
    <d v="2014-03-31T00:00:00"/>
    <x v="2"/>
    <s v="USD"/>
    <n v="5274423"/>
    <n v="5274423"/>
    <m/>
    <d v="2014-03-31T00:00:00"/>
    <s v="MW-Sec Natl Water Dev Project SIL (FY07)"/>
    <d v="2006-09-14T00:00:00"/>
    <d v="2015-10-31T00:00:00"/>
    <d v="2007-05-24T00:00:00"/>
    <d v="2015-10-31T00:00:00"/>
    <s v=";;;;;;;;;Sanitation - large systems;Water supply - large systems;Water resources protection;Water resources policy and administrative management"/>
  </r>
  <r>
    <s v="World Bank Group"/>
    <s v="Malawi"/>
    <x v="2"/>
    <x v="2"/>
    <d v="2014-06-30T00:00:00"/>
    <x v="2"/>
    <s v="USD"/>
    <n v="-5430"/>
    <n v="-5430"/>
    <m/>
    <d v="2014-06-30T00:00:00"/>
    <s v="MW-Nutrition &amp; HIV/AIDS Project (FY12)"/>
    <d v="2011-12-15T00:00:00"/>
    <d v="2017-08-31T00:00:00"/>
    <d v="2012-03-27T00:00:00"/>
    <d v="2017-08-31T00:00:00"/>
    <s v=";;;;;;;;;;Reproductive health care;Infectious disease control;Basic nutrition"/>
  </r>
  <r>
    <s v="World Bank Group"/>
    <s v="Malawi"/>
    <x v="1"/>
    <x v="1"/>
    <d v="2014-06-30T00:00:00"/>
    <x v="2"/>
    <s v="USD"/>
    <n v="4829982"/>
    <n v="4829982"/>
    <m/>
    <d v="2014-06-30T00:00:00"/>
    <s v="MW-Nutrition &amp; HIV/AIDS Project (FY12)"/>
    <d v="2011-12-15T00:00:00"/>
    <d v="2017-08-31T00:00:00"/>
    <d v="2012-03-27T00:00:00"/>
    <d v="2017-08-31T00:00:00"/>
    <s v=";;;;;;;;;;Reproductive health care;Infectious disease control;Basic nutrition"/>
  </r>
  <r>
    <s v="World Bank Group"/>
    <s v="Malawi"/>
    <x v="1"/>
    <x v="1"/>
    <d v="2014-06-30T00:00:00"/>
    <x v="2"/>
    <s v="USD"/>
    <n v="14611400"/>
    <n v="14611400"/>
    <m/>
    <d v="2014-06-30T00:00:00"/>
    <s v="MW-Proj to Improve Education Quality in"/>
    <d v="2009-08-20T00:00:00"/>
    <d v="2015-06-30T00:00:00"/>
    <d v="2010-06-17T00:00:00"/>
    <d v="2015-06-30T00:00:00"/>
    <s v=";;;;Primary education;Teacher training;Education facilities and training;Education policy and administrative management"/>
  </r>
  <r>
    <s v="World Bank Group"/>
    <s v="Malawi"/>
    <x v="1"/>
    <x v="1"/>
    <d v="2014-06-30T00:00:00"/>
    <x v="2"/>
    <s v="USD"/>
    <n v="366269"/>
    <n v="366269"/>
    <m/>
    <d v="2014-06-30T00:00:00"/>
    <s v="MW-Energy Sector Project"/>
    <d v="2008-03-18T00:00:00"/>
    <d v="2016-10-30T00:00:00"/>
    <d v="2011-06-28T00:00:00"/>
    <d v="2016-10-30T00:00:00"/>
    <s v=";;;;;;Electrical transmission/ distribution;Energy policy and administrative management"/>
  </r>
  <r>
    <s v="World Bank Group"/>
    <s v="Malawi"/>
    <x v="0"/>
    <x v="0"/>
    <d v="2014-06-30T00:00:00"/>
    <x v="2"/>
    <s v="USD"/>
    <n v="4900000"/>
    <n v="4900000"/>
    <m/>
    <d v="2014-06-30T00:00:00"/>
    <s v="MW Skills Development Project"/>
    <d v="2013-05-24T00:00:00"/>
    <d v="2019-06-30T00:00:00"/>
    <d v="2014-06-19T00:00:00"/>
    <d v="2019-06-30T00:00:00"/>
    <s v=";;;;Vocational training;Higher education"/>
  </r>
  <r>
    <s v="World Bank Group"/>
    <s v="Malawi"/>
    <x v="0"/>
    <x v="0"/>
    <d v="2014-06-30T00:00:00"/>
    <x v="2"/>
    <s v="USD"/>
    <n v="46000000"/>
    <n v="46000000"/>
    <m/>
    <d v="2014-06-30T00:00:00"/>
    <s v="MW Skills Development Project"/>
    <d v="2013-05-24T00:00:00"/>
    <d v="2019-06-30T00:00:00"/>
    <d v="2014-06-19T00:00:00"/>
    <d v="2019-06-30T00:00:00"/>
    <s v=";;;;Vocational training;Higher education"/>
  </r>
  <r>
    <s v="World Bank Group"/>
    <s v="Malawi"/>
    <x v="2"/>
    <x v="2"/>
    <d v="2014-06-30T00:00:00"/>
    <x v="2"/>
    <s v="USD"/>
    <n v="-87985"/>
    <n v="-87985"/>
    <m/>
    <d v="2014-06-30T00:00:00"/>
    <s v="MW-Sec Natl Water Dev Project SIL (FY07)"/>
    <d v="2006-09-14T00:00:00"/>
    <d v="2015-10-31T00:00:00"/>
    <d v="2007-05-24T00:00:00"/>
    <d v="2015-10-31T00:00:00"/>
    <s v=";;;;;;;;;Sanitation - large systems;Water supply - large systems;Water resources protection;Water resources policy and administrative management"/>
  </r>
  <r>
    <s v="World Bank Group"/>
    <s v="Malawi"/>
    <x v="1"/>
    <x v="1"/>
    <d v="2014-06-30T00:00:00"/>
    <x v="2"/>
    <s v="USD"/>
    <n v="12504899"/>
    <n v="12504899"/>
    <m/>
    <d v="2014-06-30T00:00:00"/>
    <s v="MW-Sec Natl Water Dev Project SIL (FY07)"/>
    <d v="2006-09-14T00:00:00"/>
    <d v="2015-10-31T00:00:00"/>
    <d v="2007-05-24T00:00:00"/>
    <d v="2015-10-31T00:00:00"/>
    <s v=";;;;;;;;;Sanitation - large systems;Water supply - large systems;Water resources protection;Water resources policy and administrative management"/>
  </r>
  <r>
    <s v="World Bank Group"/>
    <s v="Malawi"/>
    <x v="1"/>
    <x v="1"/>
    <d v="2014-09-30T00:00:00"/>
    <x v="2"/>
    <s v="USD"/>
    <n v="3415157"/>
    <n v="3415157"/>
    <m/>
    <d v="2014-09-30T00:00:00"/>
    <s v="MW-Nutrition &amp; HIV/AIDS Project (FY12)"/>
    <d v="2011-12-15T00:00:00"/>
    <d v="2017-08-31T00:00:00"/>
    <d v="2012-03-27T00:00:00"/>
    <d v="2017-08-31T00:00:00"/>
    <s v=";;;;;;;;;;Reproductive health care;Infectious disease control;Basic nutrition"/>
  </r>
  <r>
    <s v="World Bank Group"/>
    <s v="Malawi"/>
    <x v="2"/>
    <x v="2"/>
    <d v="2014-09-30T00:00:00"/>
    <x v="2"/>
    <s v="USD"/>
    <n v="-94404"/>
    <n v="-94404"/>
    <m/>
    <d v="2014-09-30T00:00:00"/>
    <s v="MW-Proj to Improve Education Quality in"/>
    <d v="2009-08-20T00:00:00"/>
    <d v="2015-06-30T00:00:00"/>
    <d v="2010-06-17T00:00:00"/>
    <d v="2015-06-30T00:00:00"/>
    <s v=";;;;Primary education;Teacher training;Education facilities and training;Education policy and administrative management"/>
  </r>
  <r>
    <s v="World Bank Group"/>
    <s v="Malawi"/>
    <x v="1"/>
    <x v="1"/>
    <d v="2014-09-30T00:00:00"/>
    <x v="2"/>
    <s v="USD"/>
    <n v="48156"/>
    <n v="48156"/>
    <m/>
    <d v="2014-09-30T00:00:00"/>
    <s v="MW-Energy Sector Project"/>
    <d v="2008-03-18T00:00:00"/>
    <d v="2016-10-30T00:00:00"/>
    <d v="2011-06-28T00:00:00"/>
    <d v="2016-10-30T00:00:00"/>
    <s v=";;;;;;Electrical transmission/ distribution;Energy policy and administrative management"/>
  </r>
  <r>
    <s v="World Bank Group"/>
    <s v="Malawi"/>
    <x v="2"/>
    <x v="2"/>
    <d v="2014-09-30T00:00:00"/>
    <x v="2"/>
    <s v="USD"/>
    <n v="-158411"/>
    <n v="-158411"/>
    <m/>
    <d v="2014-09-30T00:00:00"/>
    <s v="MW-Sec Natl Water Dev Project SIL (FY07)"/>
    <d v="2006-09-14T00:00:00"/>
    <d v="2015-10-31T00:00:00"/>
    <d v="2007-05-24T00:00:00"/>
    <d v="2015-10-31T00:00:00"/>
    <s v=";;;;;;;;;Sanitation - large systems;Water supply - large systems;Water resources protection;Water resources policy and administrative management"/>
  </r>
  <r>
    <s v="World Bank Group"/>
    <s v="Malawi"/>
    <x v="1"/>
    <x v="1"/>
    <d v="2014-09-30T00:00:00"/>
    <x v="2"/>
    <s v="USD"/>
    <n v="11155871"/>
    <n v="11155871"/>
    <m/>
    <d v="2014-09-30T00:00:00"/>
    <s v="MW-Sec Natl Water Dev Project SIL (FY07)"/>
    <d v="2006-09-14T00:00:00"/>
    <d v="2015-10-31T00:00:00"/>
    <d v="2007-05-24T00:00:00"/>
    <d v="2015-10-31T00:00:00"/>
    <s v=";;;;;;;;;Sanitation - large systems;Water supply - large systems;Water resources protection;Water resources policy and administrative management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79">
  <r>
    <s v="Department for International Development"/>
    <s v="Malawi"/>
    <s v="E"/>
    <x v="0"/>
    <d v="2012-01-20T00:00:00"/>
    <x v="0"/>
    <s v="GBP"/>
    <n v="45651"/>
    <n v="72566.829599999997"/>
    <s v="GBP"/>
    <d v="2012-01-20T00:00:00"/>
    <s v="Support to Civil Society Governance Funds"/>
    <d v="2011-02-23T00:00:00"/>
    <d v="2015-03-31T00:00:00"/>
    <d v="2011-02-23T00:00:00"/>
    <m/>
    <s v="Democratic participation and civil society"/>
  </r>
  <r>
    <s v="Department for International Development"/>
    <s v="Malawi"/>
    <s v="D"/>
    <x v="1"/>
    <d v="2012-01-24T00:00:00"/>
    <x v="0"/>
    <s v="GBP"/>
    <n v="424072"/>
    <n v="674104.85119999992"/>
    <s v="GBP"/>
    <d v="2012-01-24T00:00:00"/>
    <s v="Accountable Grant with Catholic Commission for Justice and Peace"/>
    <d v="2011-12-19T00:00:00"/>
    <d v="2016-11-30T00:00:00"/>
    <d v="2011-12-19T00:00:00"/>
    <m/>
    <s v=";Legal and judicial development"/>
  </r>
  <r>
    <s v="Department for International Development"/>
    <s v="Malawi"/>
    <s v="D"/>
    <x v="1"/>
    <d v="2012-01-25T00:00:00"/>
    <x v="0"/>
    <s v="GBP"/>
    <n v="87927"/>
    <n v="139768.7592"/>
    <s v="GBP"/>
    <d v="2012-01-25T00:00:00"/>
    <s v="Anti-Corruption Accountable Grant for National Intergrity System"/>
    <d v="2011-05-01T00:00:00"/>
    <d v="2013-10-01T00:00:00"/>
    <d v="2011-05-01T00:00:00"/>
    <d v="2013-10-01T00:00:00"/>
    <s v="Anti-corruption organisations and institutions"/>
  </r>
  <r>
    <s v="Department for International Development"/>
    <s v="Malawi"/>
    <s v="D"/>
    <x v="1"/>
    <d v="2012-01-26T00:00:00"/>
    <x v="0"/>
    <s v="GBP"/>
    <n v="300000"/>
    <n v="476879.99999999994"/>
    <s v="GBP"/>
    <d v="2012-01-26T00:00:00"/>
    <s v="Humanitarian assistance to protect 201,856 people from hunger, malnutrition and harmful levels of asset depletion"/>
    <d v="2012-01-03T00:00:00"/>
    <d v="2012-03-31T00:00:00"/>
    <d v="2012-01-03T00:00:00"/>
    <d v="2012-03-31T00:00:00"/>
    <s v="Disaster prevention and preparedness"/>
  </r>
  <r>
    <s v="Department for International Development"/>
    <s v="Malawi"/>
    <s v="D"/>
    <x v="1"/>
    <d v="2012-02-03T00:00:00"/>
    <x v="0"/>
    <s v="GBP"/>
    <n v="34293"/>
    <n v="54512.152799999996"/>
    <s v="GBP"/>
    <d v="2012-02-03T00:00:00"/>
    <s v="Health Research Capacity Strengthening Initiative Malawi: Programme Management Costs"/>
    <d v="2011-04-01T00:00:00"/>
    <d v="2014-03-31T00:00:00"/>
    <d v="2011-04-01T00:00:00"/>
    <d v="2014-03-31T00:00:00"/>
    <s v="Medical research"/>
  </r>
  <r>
    <s v="Department for International Development"/>
    <s v="Malawi"/>
    <s v="D"/>
    <x v="1"/>
    <d v="2012-02-08T00:00:00"/>
    <x v="0"/>
    <s v="GBP"/>
    <n v="31444"/>
    <n v="49983.382399999995"/>
    <s v="GBP"/>
    <d v="2012-02-08T00:00:00"/>
    <s v="Accountable Grant for Malawi Economic Justice Network"/>
    <d v="2010-11-01T00:00:00"/>
    <d v="2011-10-31T00:00:00"/>
    <d v="2010-11-01T00:00:00"/>
    <d v="2011-10-31T00:00:00"/>
    <m/>
  </r>
  <r>
    <s v="Department for International Development"/>
    <s v="Malawi"/>
    <s v="E"/>
    <x v="0"/>
    <d v="2012-02-08T00:00:00"/>
    <x v="0"/>
    <s v="GBP"/>
    <n v="96128"/>
    <n v="152805.06879999998"/>
    <s v="GBP"/>
    <d v="2012-02-08T00:00:00"/>
    <s v="Malawi Rural unpaved Roads Design Costs"/>
    <d v="2011-09-27T00:00:00"/>
    <d v="2012-12-31T00:00:00"/>
    <d v="2011-09-27T00:00:00"/>
    <d v="2012-12-31T00:00:00"/>
    <s v="Road transport"/>
  </r>
  <r>
    <s v="Department for International Development"/>
    <s v="Malawi"/>
    <s v="D"/>
    <x v="1"/>
    <d v="2012-02-17T00:00:00"/>
    <x v="0"/>
    <s v="GBP"/>
    <n v="600000"/>
    <n v="953759.99999999988"/>
    <s v="GBP"/>
    <d v="2012-02-17T00:00:00"/>
    <s v="UNICEF Water and Sanitation Infrastructure Construction"/>
    <d v="2011-12-01T00:00:00"/>
    <d v="2012-05-31T00:00:00"/>
    <d v="2011-12-01T00:00:00"/>
    <d v="2012-05-31T00:00:00"/>
    <s v="Water resources protection"/>
  </r>
  <r>
    <s v="Department for International Development"/>
    <s v="Malawi"/>
    <s v="E"/>
    <x v="0"/>
    <d v="2012-02-24T00:00:00"/>
    <x v="0"/>
    <s v="GBP"/>
    <n v="-35177"/>
    <n v="-55917.359199999999"/>
    <s v="GBP"/>
    <d v="2012-02-24T00:00:00"/>
    <s v="Support to Civil Society Governance Funds"/>
    <d v="2011-02-23T00:00:00"/>
    <d v="2015-03-31T00:00:00"/>
    <d v="2011-02-23T00:00:00"/>
    <m/>
    <s v="Democratic participation and civil society"/>
  </r>
  <r>
    <s v="Department for International Development"/>
    <s v="Malawi"/>
    <s v="E"/>
    <x v="0"/>
    <d v="2012-02-24T00:00:00"/>
    <x v="0"/>
    <s v="GBP"/>
    <n v="70820"/>
    <n v="112575.47199999999"/>
    <s v="GBP"/>
    <d v="2012-02-24T00:00:00"/>
    <s v="Support to Civil Society Governance Funds"/>
    <d v="2011-02-23T00:00:00"/>
    <d v="2015-03-31T00:00:00"/>
    <d v="2011-02-23T00:00:00"/>
    <m/>
    <s v="Democratic participation and civil society"/>
  </r>
  <r>
    <s v="Department for International Development"/>
    <s v="Malawi"/>
    <s v="D"/>
    <x v="1"/>
    <d v="2012-03-06T00:00:00"/>
    <x v="0"/>
    <s v="GBP"/>
    <n v="9020"/>
    <n v="14338.191999999999"/>
    <s v="GBP"/>
    <d v="2012-03-06T00:00:00"/>
    <s v="Accountable Grant to Overseas Development Institute (ODI)"/>
    <d v="2011-11-21T00:00:00"/>
    <d v="2012-05-20T00:00:00"/>
    <d v="2011-11-21T00:00:00"/>
    <d v="2012-05-20T00:00:00"/>
    <s v="Education policy and administrative management"/>
  </r>
  <r>
    <s v="Department for International Development"/>
    <s v="Malawi"/>
    <s v="E"/>
    <x v="0"/>
    <d v="2012-03-19T00:00:00"/>
    <x v="0"/>
    <s v="GBP"/>
    <n v="506579"/>
    <n v="805257.97839999991"/>
    <s v="GBP"/>
    <d v="2012-03-19T00:00:00"/>
    <s v="Support to Civil Society Governance Funds"/>
    <d v="2011-02-23T00:00:00"/>
    <d v="2015-03-31T00:00:00"/>
    <d v="2011-02-23T00:00:00"/>
    <m/>
    <s v="Democratic participation and civil society"/>
  </r>
  <r>
    <s v="Department for International Development"/>
    <s v="Malawi"/>
    <s v="E"/>
    <x v="0"/>
    <d v="2012-03-19T00:00:00"/>
    <x v="0"/>
    <s v="GBP"/>
    <n v="46185"/>
    <n v="73415.675999999992"/>
    <s v="GBP"/>
    <d v="2012-03-19T00:00:00"/>
    <s v="Support to Civil Society Governance Funds"/>
    <d v="2011-02-23T00:00:00"/>
    <d v="2015-03-31T00:00:00"/>
    <d v="2011-02-23T00:00:00"/>
    <m/>
    <s v="Democratic participation and civil society"/>
  </r>
  <r>
    <s v="Department for International Development"/>
    <s v="Malawi"/>
    <s v="D"/>
    <x v="1"/>
    <d v="2012-03-19T00:00:00"/>
    <x v="0"/>
    <s v="GBP"/>
    <n v="250000"/>
    <n v="397400"/>
    <s v="GBP"/>
    <d v="2012-03-19T00:00:00"/>
    <s v="Support to Anti Corruption Bureau"/>
    <d v="2012-01-01T00:00:00"/>
    <d v="2015-12-31T00:00:00"/>
    <d v="2012-01-01T00:00:00"/>
    <m/>
    <s v="Anti-corruption organisations and institutions"/>
  </r>
  <r>
    <s v="Department for International Development"/>
    <s v="Malawi"/>
    <s v="E"/>
    <x v="0"/>
    <d v="2012-03-21T00:00:00"/>
    <x v="0"/>
    <s v="GBP"/>
    <n v="38451"/>
    <n v="61121.709599999995"/>
    <s v="GBP"/>
    <d v="2012-03-21T00:00:00"/>
    <s v="Independent Impact Evaluation Agency"/>
    <d v="2011-08-01T00:00:00"/>
    <d v="2016-09-30T00:00:00"/>
    <d v="2011-08-01T00:00:00"/>
    <m/>
    <s v="Democratic participation and civil society"/>
  </r>
  <r>
    <s v="Department for International Development"/>
    <s v="Malawi"/>
    <s v="D"/>
    <x v="1"/>
    <d v="2012-03-28T00:00:00"/>
    <x v="0"/>
    <s v="GBP"/>
    <n v="22442"/>
    <n v="35673.803199999995"/>
    <s v="GBP"/>
    <d v="2012-03-28T00:00:00"/>
    <s v="Health Research Capacity Strengthening Initiative Malawi: Programme Management Costs"/>
    <d v="2011-04-01T00:00:00"/>
    <d v="2014-03-31T00:00:00"/>
    <d v="2011-04-01T00:00:00"/>
    <d v="2014-03-31T00:00:00"/>
    <s v="Medical research"/>
  </r>
  <r>
    <s v="Department for International Development"/>
    <s v="Malawi"/>
    <s v="D"/>
    <x v="1"/>
    <d v="2012-03-28T00:00:00"/>
    <x v="0"/>
    <s v="GBP"/>
    <n v="-429105"/>
    <n v="-682105.30799999996"/>
    <s v="GBP"/>
    <d v="2012-03-28T00:00:00"/>
    <s v="Financial Aid to Malawi Judiciary"/>
    <d v="2011-12-01T00:00:00"/>
    <d v="2016-11-30T00:00:00"/>
    <d v="2011-12-01T00:00:00"/>
    <m/>
    <s v="Legal and judicial development"/>
  </r>
  <r>
    <s v="Department for International Development"/>
    <s v="Malawi"/>
    <s v="D"/>
    <x v="1"/>
    <d v="2012-03-28T00:00:00"/>
    <x v="0"/>
    <s v="GBP"/>
    <n v="813210"/>
    <n v="1292678.6159999999"/>
    <s v="GBP"/>
    <d v="2012-03-28T00:00:00"/>
    <s v="Financial Aid to Malawi Judiciary"/>
    <d v="2011-12-01T00:00:00"/>
    <d v="2016-11-30T00:00:00"/>
    <d v="2011-12-01T00:00:00"/>
    <m/>
    <s v="Legal and judicial development"/>
  </r>
  <r>
    <s v="Department for International Development"/>
    <s v="Malawi"/>
    <s v="D"/>
    <x v="1"/>
    <d v="2012-03-30T00:00:00"/>
    <x v="0"/>
    <s v="GBP"/>
    <n v="-26930"/>
    <n v="-42807.928"/>
    <s v="GBP"/>
    <d v="2012-03-30T00:00:00"/>
    <s v="Health Research Capacity Strengthening Initiative Malawi: Programme Management Costs"/>
    <d v="2011-04-01T00:00:00"/>
    <d v="2014-03-31T00:00:00"/>
    <d v="2011-04-01T00:00:00"/>
    <d v="2014-03-31T00:00:00"/>
    <s v="Medical research"/>
  </r>
  <r>
    <s v="Department for International Development"/>
    <s v="Malawi"/>
    <s v="E"/>
    <x v="0"/>
    <d v="2012-03-31T00:00:00"/>
    <x v="0"/>
    <s v="GBP"/>
    <n v="188"/>
    <n v="298.84479999999996"/>
    <s v="GBP"/>
    <d v="2012-03-31T00:00:00"/>
    <s v="Appraisal and Design Budget"/>
    <d v="2010-08-09T00:00:00"/>
    <d v="2012-08-31T00:00:00"/>
    <d v="2010-08-09T00:00:00"/>
    <d v="2012-08-31T00:00:00"/>
    <s v="Environmental policy and administrative management;Energy policy and administrative management"/>
  </r>
  <r>
    <s v="Department for International Development"/>
    <s v="Malawi"/>
    <s v="D"/>
    <x v="1"/>
    <d v="2012-04-16T00:00:00"/>
    <x v="0"/>
    <s v="GBP"/>
    <n v="57584"/>
    <n v="91535.526399999988"/>
    <s v="GBP"/>
    <d v="2012-04-16T00:00:00"/>
    <s v="Accountable Grant to Water Aid to implement  Equity and Accountability in Water and Sanitation Project in Malawi"/>
    <d v="2008-04-01T00:00:00"/>
    <d v="2011-12-01T00:00:00"/>
    <d v="2008-04-01T00:00:00"/>
    <d v="2011-12-01T00:00:00"/>
    <s v="Research/scientific institutions;Basic drinking water supply and basic sanitation"/>
  </r>
  <r>
    <s v="Department for International Development"/>
    <s v="Malawi"/>
    <s v="E"/>
    <x v="0"/>
    <d v="2012-04-26T00:00:00"/>
    <x v="0"/>
    <s v="GBP"/>
    <n v="779"/>
    <n v="1238.2983999999999"/>
    <s v="GBP"/>
    <d v="2012-04-26T00:00:00"/>
    <s v="Support to Civil Society Governance Funds"/>
    <d v="2011-02-23T00:00:00"/>
    <d v="2015-03-31T00:00:00"/>
    <d v="2011-02-23T00:00:00"/>
    <m/>
    <s v="Democratic participation and civil society"/>
  </r>
  <r>
    <s v="Department for International Development"/>
    <s v="Malawi"/>
    <s v="E"/>
    <x v="0"/>
    <d v="2012-04-26T00:00:00"/>
    <x v="0"/>
    <s v="GBP"/>
    <n v="649"/>
    <n v="1031.6504"/>
    <s v="GBP"/>
    <d v="2012-04-26T00:00:00"/>
    <s v="Support to Civil Society Governance Funds"/>
    <d v="2011-02-23T00:00:00"/>
    <d v="2015-03-31T00:00:00"/>
    <d v="2011-02-23T00:00:00"/>
    <m/>
    <s v="Democratic participation and civil society"/>
  </r>
  <r>
    <s v="Department for International Development"/>
    <s v="Malawi"/>
    <s v="D"/>
    <x v="1"/>
    <d v="2012-04-30T00:00:00"/>
    <x v="0"/>
    <s v="GBP"/>
    <n v="84182"/>
    <n v="133815.7072"/>
    <s v="GBP"/>
    <d v="2012-04-30T00:00:00"/>
    <s v="Support to Paralegal Advisory Services Institute (PASI)"/>
    <d v="2011-12-19T00:00:00"/>
    <d v="2016-11-30T00:00:00"/>
    <d v="2011-12-19T00:00:00"/>
    <m/>
    <s v=";Legal and judicial development"/>
  </r>
  <r>
    <s v="Department for International Development"/>
    <s v="Malawi"/>
    <s v="D"/>
    <x v="1"/>
    <d v="2012-05-04T00:00:00"/>
    <x v="0"/>
    <s v="GBP"/>
    <n v="362216"/>
    <n v="575778.55359999998"/>
    <s v="GBP"/>
    <d v="2012-05-04T00:00:00"/>
    <s v="Accountable Grant with Catholic Commission for Justice and Peace"/>
    <d v="2011-12-19T00:00:00"/>
    <d v="2016-11-30T00:00:00"/>
    <d v="2011-12-19T00:00:00"/>
    <m/>
    <s v=";Legal and judicial development"/>
  </r>
  <r>
    <s v="Department for International Development"/>
    <s v="Malawi"/>
    <s v="E"/>
    <x v="0"/>
    <d v="2012-05-04T00:00:00"/>
    <x v="0"/>
    <s v="GBP"/>
    <n v="6946"/>
    <n v="11041.3616"/>
    <s v="GBP"/>
    <d v="2012-05-04T00:00:00"/>
    <s v="Support to Civil Society Governance Funds"/>
    <d v="2011-02-23T00:00:00"/>
    <d v="2015-03-31T00:00:00"/>
    <d v="2011-02-23T00:00:00"/>
    <m/>
    <s v="Democratic participation and civil society"/>
  </r>
  <r>
    <s v="Department for International Development"/>
    <s v="Malawi"/>
    <s v="E"/>
    <x v="0"/>
    <d v="2012-05-04T00:00:00"/>
    <x v="0"/>
    <s v="GBP"/>
    <n v="96381"/>
    <n v="153207.23759999999"/>
    <s v="GBP"/>
    <d v="2012-05-04T00:00:00"/>
    <s v="Support to Civil Society Governance Funds"/>
    <d v="2011-02-23T00:00:00"/>
    <d v="2015-03-31T00:00:00"/>
    <d v="2011-02-23T00:00:00"/>
    <m/>
    <s v="Democratic participation and civil society"/>
  </r>
  <r>
    <s v="Department for International Development"/>
    <s v="Malawi"/>
    <s v="D"/>
    <x v="1"/>
    <d v="2012-05-11T00:00:00"/>
    <x v="0"/>
    <s v="GBP"/>
    <n v="161149"/>
    <n v="256162.45039999997"/>
    <s v="GBP"/>
    <d v="2012-05-11T00:00:00"/>
    <s v="Accountable Grant to Water Aid to implement  Equity and Accountability in Water and Sanitation Project in Malawi"/>
    <d v="2008-04-01T00:00:00"/>
    <d v="2011-12-01T00:00:00"/>
    <d v="2008-04-01T00:00:00"/>
    <d v="2011-12-01T00:00:00"/>
    <s v="Research/scientific institutions;Basic drinking water supply and basic sanitation"/>
  </r>
  <r>
    <s v="Department for International Development"/>
    <s v="Malawi"/>
    <s v="D"/>
    <x v="1"/>
    <d v="2012-05-24T00:00:00"/>
    <x v="0"/>
    <s v="GBP"/>
    <n v="19296"/>
    <n v="30672.921599999998"/>
    <s v="GBP"/>
    <d v="2012-05-24T00:00:00"/>
    <s v="Scoping and evaluating the possible uses of non compliant and waste groundnut material"/>
    <d v="2012-05-01T00:00:00"/>
    <d v="2012-05-31T00:00:00"/>
    <d v="2012-05-01T00:00:00"/>
    <d v="2012-05-31T00:00:00"/>
    <s v="Small and medium-sized enterprises (SME) development;Business support services and institutions"/>
  </r>
  <r>
    <s v="Department for International Development"/>
    <s v="Malawi"/>
    <s v="D"/>
    <x v="1"/>
    <d v="2012-06-06T00:00:00"/>
    <x v="0"/>
    <s v="GBP"/>
    <n v="15000000"/>
    <n v="23844000"/>
    <s v="GBP"/>
    <d v="2012-06-06T00:00:00"/>
    <s v="Health Sector Support Programme  Financial Aid"/>
    <d v="2011-06-20T00:00:00"/>
    <d v="2016-03-31T00:00:00"/>
    <d v="2011-06-20T00:00:00"/>
    <m/>
    <s v="Health policy and administrative management;Health policy and administrative management;Basic health care"/>
  </r>
  <r>
    <s v="Department for International Development"/>
    <s v="Malawi"/>
    <s v="D"/>
    <x v="1"/>
    <d v="2012-06-06T00:00:00"/>
    <x v="0"/>
    <s v="GBP"/>
    <n v="4000000"/>
    <n v="6358400"/>
    <s v="GBP"/>
    <d v="2012-06-06T00:00:00"/>
    <s v="Support to Farm Input Subsidy Programme"/>
    <d v="2011-09-27T00:00:00"/>
    <d v="2015-12-31T00:00:00"/>
    <d v="2011-09-27T00:00:00"/>
    <m/>
    <s v="Food aid/Food security programmes"/>
  </r>
  <r>
    <s v="Department for International Development"/>
    <s v="Malawi"/>
    <s v="D"/>
    <x v="1"/>
    <d v="2012-06-13T00:00:00"/>
    <x v="0"/>
    <s v="GBP"/>
    <n v="87481"/>
    <n v="139059.79759999999"/>
    <s v="GBP"/>
    <d v="2012-06-13T00:00:00"/>
    <s v="Health Research Capacity Strengthening Initiative Malawi: Programme Management Costs"/>
    <d v="2011-04-01T00:00:00"/>
    <d v="2014-03-31T00:00:00"/>
    <d v="2011-04-01T00:00:00"/>
    <d v="2014-03-31T00:00:00"/>
    <s v="Medical research"/>
  </r>
  <r>
    <s v="Department for International Development"/>
    <s v="Malawi"/>
    <s v="D"/>
    <x v="1"/>
    <d v="2012-06-13T00:00:00"/>
    <x v="0"/>
    <s v="GBP"/>
    <n v="17147"/>
    <n v="27256.871199999998"/>
    <s v="GBP"/>
    <d v="2012-06-13T00:00:00"/>
    <s v="Health Research Capacity Strengthening Initiative Malawi: Programme Management Costs"/>
    <d v="2011-04-01T00:00:00"/>
    <d v="2014-03-31T00:00:00"/>
    <d v="2011-04-01T00:00:00"/>
    <d v="2014-03-31T00:00:00"/>
    <s v="Medical research"/>
  </r>
  <r>
    <s v="Department for International Development"/>
    <s v="Malawi"/>
    <s v="E"/>
    <x v="0"/>
    <d v="2012-06-18T00:00:00"/>
    <x v="0"/>
    <s v="GBP"/>
    <n v="35636"/>
    <n v="56646.9856"/>
    <s v="GBP"/>
    <d v="2012-06-18T00:00:00"/>
    <s v="Support to Civil Society Governance Funds"/>
    <d v="2011-02-23T00:00:00"/>
    <d v="2015-03-31T00:00:00"/>
    <d v="2011-02-23T00:00:00"/>
    <m/>
    <s v="Democratic participation and civil society"/>
  </r>
  <r>
    <s v="Department for International Development"/>
    <s v="Malawi"/>
    <s v="E"/>
    <x v="0"/>
    <d v="2012-06-18T00:00:00"/>
    <x v="0"/>
    <s v="GBP"/>
    <n v="2707"/>
    <n v="4303.0472"/>
    <s v="GBP"/>
    <d v="2012-06-18T00:00:00"/>
    <s v="Support to Civil Society Governance Funds"/>
    <d v="2011-02-23T00:00:00"/>
    <d v="2015-03-31T00:00:00"/>
    <d v="2011-02-23T00:00:00"/>
    <m/>
    <s v="Democratic participation and civil society"/>
  </r>
  <r>
    <s v="Department for International Development"/>
    <s v="Malawi"/>
    <s v="E"/>
    <x v="0"/>
    <d v="2012-06-30T00:00:00"/>
    <x v="0"/>
    <s v="GBP"/>
    <n v="106"/>
    <n v="168.49759999999998"/>
    <s v="GBP"/>
    <d v="2012-06-30T00:00:00"/>
    <s v="Support to Civil Society Governance Funds"/>
    <d v="2011-02-23T00:00:00"/>
    <d v="2015-03-31T00:00:00"/>
    <d v="2011-02-23T00:00:00"/>
    <m/>
    <s v="Democratic participation and civil society"/>
  </r>
  <r>
    <s v="Department for International Development"/>
    <s v="Malawi"/>
    <s v="D"/>
    <x v="1"/>
    <d v="2012-07-10T00:00:00"/>
    <x v="0"/>
    <s v="GBP"/>
    <n v="71971"/>
    <n v="114405.10159999999"/>
    <s v="GBP"/>
    <d v="2012-07-10T00:00:00"/>
    <s v="Support to Paralegal Advisory Services Institute (PASI)"/>
    <d v="2011-12-19T00:00:00"/>
    <d v="2016-11-30T00:00:00"/>
    <d v="2011-12-19T00:00:00"/>
    <m/>
    <s v=";Legal and judicial development"/>
  </r>
  <r>
    <s v="Department for International Development"/>
    <s v="Malawi"/>
    <s v="D"/>
    <x v="1"/>
    <d v="2012-07-27T00:00:00"/>
    <x v="0"/>
    <s v="GBP"/>
    <n v="10000000"/>
    <n v="15895999.999999998"/>
    <s v="GBP"/>
    <d v="2012-07-27T00:00:00"/>
    <s v="Health Sector Support Programme  Financial Aid"/>
    <d v="2011-06-20T00:00:00"/>
    <d v="2016-03-31T00:00:00"/>
    <d v="2011-06-20T00:00:00"/>
    <m/>
    <s v="Health policy and administrative management;Health policy and administrative management;Basic health care"/>
  </r>
  <r>
    <s v="Department for International Development"/>
    <s v="Malawi"/>
    <s v="D"/>
    <x v="1"/>
    <d v="2012-08-06T00:00:00"/>
    <x v="0"/>
    <s v="GBP"/>
    <n v="107354"/>
    <n v="170649.9184"/>
    <s v="GBP"/>
    <d v="2012-08-06T00:00:00"/>
    <s v="Support to Dairy Farming in Malawi"/>
    <d v="2011-09-27T00:00:00"/>
    <d v="2015-12-31T00:00:00"/>
    <d v="2011-09-27T00:00:00"/>
    <m/>
    <s v="Food aid/Food security programmes"/>
  </r>
  <r>
    <s v="Department for International Development"/>
    <s v="Malawi"/>
    <s v="D"/>
    <x v="1"/>
    <d v="2012-08-17T00:00:00"/>
    <x v="0"/>
    <s v="GBP"/>
    <n v="287035"/>
    <n v="456270.83599999995"/>
    <s v="GBP"/>
    <d v="2012-08-17T00:00:00"/>
    <s v="Concern Universal Accountable Grant"/>
    <d v="2011-08-22T00:00:00"/>
    <d v="2016-06-30T00:00:00"/>
    <d v="2011-08-22T00:00:00"/>
    <m/>
    <s v="Food aid/Food security programmes"/>
  </r>
  <r>
    <s v="Department for International Development"/>
    <s v="Malawi"/>
    <s v="E"/>
    <x v="0"/>
    <d v="2012-08-17T00:00:00"/>
    <x v="0"/>
    <s v="GBP"/>
    <n v="61560"/>
    <n v="97855.775999999998"/>
    <s v="GBP"/>
    <d v="2012-08-17T00:00:00"/>
    <s v="Support to Civil Society Governance Funds"/>
    <d v="2011-02-23T00:00:00"/>
    <d v="2015-03-31T00:00:00"/>
    <d v="2011-02-23T00:00:00"/>
    <m/>
    <s v="Democratic participation and civil society"/>
  </r>
  <r>
    <s v="Department for International Development"/>
    <s v="Malawi"/>
    <s v="E"/>
    <x v="0"/>
    <d v="2012-08-17T00:00:00"/>
    <x v="0"/>
    <s v="GBP"/>
    <n v="17000"/>
    <n v="27023.199999999997"/>
    <s v="GBP"/>
    <d v="2012-08-17T00:00:00"/>
    <s v="Support to Civil Society Governance Funds"/>
    <d v="2011-02-23T00:00:00"/>
    <d v="2015-03-31T00:00:00"/>
    <d v="2011-02-23T00:00:00"/>
    <m/>
    <s v="Democratic participation and civil society"/>
  </r>
  <r>
    <s v="Department for International Development"/>
    <s v="Malawi"/>
    <s v="D"/>
    <x v="1"/>
    <d v="2012-08-21T00:00:00"/>
    <x v="0"/>
    <s v="GBP"/>
    <n v="104272"/>
    <n v="165750.77119999999"/>
    <s v="GBP"/>
    <d v="2012-08-21T00:00:00"/>
    <s v="Anti-Corruption Accountable Grant for National Intergrity System"/>
    <d v="2011-05-01T00:00:00"/>
    <d v="2013-10-01T00:00:00"/>
    <d v="2011-05-01T00:00:00"/>
    <d v="2013-10-01T00:00:00"/>
    <s v="Anti-corruption organisations and institutions"/>
  </r>
  <r>
    <s v="Department for International Development"/>
    <s v="Malawi"/>
    <s v="E"/>
    <x v="0"/>
    <d v="2012-08-30T00:00:00"/>
    <x v="0"/>
    <s v="GBP"/>
    <n v="50120"/>
    <n v="79670.751999999993"/>
    <s v="GBP"/>
    <d v="2012-08-30T00:00:00"/>
    <s v="Appraisal And Design stage of the Building Evidence and Accountability programme"/>
    <d v="2010-06-18T00:00:00"/>
    <d v="2013-06-17T00:00:00"/>
    <d v="2010-06-18T00:00:00"/>
    <d v="2013-06-17T00:00:00"/>
    <s v="Research/scientific institutions;Research/scientific institutions"/>
  </r>
  <r>
    <s v="Department for International Development"/>
    <s v="Malawi"/>
    <s v="E"/>
    <x v="0"/>
    <d v="2012-09-05T00:00:00"/>
    <x v="0"/>
    <s v="GBP"/>
    <n v="15343"/>
    <n v="24389.232799999998"/>
    <s v="GBP"/>
    <d v="2012-09-05T00:00:00"/>
    <s v="Support to Civil Society Governance Funds"/>
    <d v="2011-02-23T00:00:00"/>
    <d v="2015-03-31T00:00:00"/>
    <d v="2011-02-23T00:00:00"/>
    <m/>
    <s v="Democratic participation and civil society"/>
  </r>
  <r>
    <s v="Department for International Development"/>
    <s v="Malawi"/>
    <s v="E"/>
    <x v="0"/>
    <d v="2012-09-05T00:00:00"/>
    <x v="0"/>
    <s v="GBP"/>
    <n v="10207"/>
    <n v="16225.047199999999"/>
    <s v="GBP"/>
    <d v="2012-09-05T00:00:00"/>
    <s v="Support to Civil Society Governance Funds"/>
    <d v="2011-02-23T00:00:00"/>
    <d v="2015-03-31T00:00:00"/>
    <d v="2011-02-23T00:00:00"/>
    <m/>
    <s v="Democratic participation and civil society"/>
  </r>
  <r>
    <s v="Department for International Development"/>
    <s v="Malawi"/>
    <s v="D"/>
    <x v="1"/>
    <d v="2012-09-06T00:00:00"/>
    <x v="0"/>
    <s v="GBP"/>
    <n v="750500"/>
    <n v="1192994.7999999998"/>
    <s v="GBP"/>
    <d v="2012-09-06T00:00:00"/>
    <s v="Support to UNICEF for Sustainable Safety and Justice for Vulnerable Women and Children"/>
    <d v="2011-12-19T00:00:00"/>
    <d v="2016-11-30T00:00:00"/>
    <d v="2011-12-19T00:00:00"/>
    <m/>
    <s v=";Legal and judicial development"/>
  </r>
  <r>
    <s v="Department for International Development"/>
    <s v="Malawi"/>
    <s v="E"/>
    <x v="0"/>
    <d v="2012-09-07T00:00:00"/>
    <x v="0"/>
    <s v="GBP"/>
    <n v="25818"/>
    <n v="41040.292799999996"/>
    <s v="GBP"/>
    <d v="2012-09-07T00:00:00"/>
    <s v="Independent Impact Evaluation Agency"/>
    <d v="2011-08-01T00:00:00"/>
    <d v="2016-09-30T00:00:00"/>
    <d v="2011-08-01T00:00:00"/>
    <m/>
    <s v="Democratic participation and civil society"/>
  </r>
  <r>
    <s v="Department for International Development"/>
    <s v="Malawi"/>
    <s v="E"/>
    <x v="0"/>
    <d v="2012-09-17T00:00:00"/>
    <x v="0"/>
    <s v="GBP"/>
    <n v="28410"/>
    <n v="45160.536"/>
    <s v="GBP"/>
    <d v="2012-09-17T00:00:00"/>
    <s v="Support to Civil Society Governance Funds"/>
    <d v="2011-02-23T00:00:00"/>
    <d v="2015-03-31T00:00:00"/>
    <d v="2011-02-23T00:00:00"/>
    <m/>
    <s v="Democratic participation and civil society"/>
  </r>
  <r>
    <s v="Department for International Development"/>
    <s v="Malawi"/>
    <s v="E"/>
    <x v="0"/>
    <d v="2012-09-17T00:00:00"/>
    <x v="0"/>
    <s v="GBP"/>
    <n v="123165"/>
    <n v="195783.08399999997"/>
    <s v="GBP"/>
    <d v="2012-09-17T00:00:00"/>
    <s v="Support to Civil Society Governance Funds"/>
    <d v="2011-02-23T00:00:00"/>
    <d v="2015-03-31T00:00:00"/>
    <d v="2011-02-23T00:00:00"/>
    <m/>
    <s v="Democratic participation and civil society"/>
  </r>
  <r>
    <s v="Department for International Development"/>
    <s v="Malawi"/>
    <s v="E"/>
    <x v="0"/>
    <d v="2012-09-30T00:00:00"/>
    <x v="0"/>
    <s v="GBP"/>
    <n v="309"/>
    <n v="491.18639999999999"/>
    <s v="GBP"/>
    <d v="2012-09-30T00:00:00"/>
    <s v="Support to Girls Education"/>
    <d v="2011-06-21T00:00:00"/>
    <d v="2016-05-31T00:00:00"/>
    <d v="2011-06-21T00:00:00"/>
    <m/>
    <s v="Basic sanitation;Secondary education;Teacher training;Education policy and administrative management;Primary education"/>
  </r>
  <r>
    <s v="Department for International Development"/>
    <s v="Malawi"/>
    <s v="D"/>
    <x v="1"/>
    <d v="2012-10-03T00:00:00"/>
    <x v="0"/>
    <s v="GBP"/>
    <n v="10750"/>
    <n v="17088.2"/>
    <s v="GBP"/>
    <d v="2012-10-03T00:00:00"/>
    <s v="Accountable Grant to Oxfam for Joint Market Situation Analysis"/>
    <d v="2012-07-17T00:00:00"/>
    <d v="2013-05-31T00:00:00"/>
    <d v="2012-07-17T00:00:00"/>
    <d v="2013-05-31T00:00:00"/>
    <s v="Food aid/Food security programmes"/>
  </r>
  <r>
    <s v="Department for International Development"/>
    <s v="Malawi"/>
    <s v="D"/>
    <x v="1"/>
    <d v="2012-10-05T00:00:00"/>
    <x v="0"/>
    <s v="GBP"/>
    <n v="520399"/>
    <n v="827226.2503999999"/>
    <s v="GBP"/>
    <d v="2012-10-05T00:00:00"/>
    <s v="Accountable Grant with Catholic Commission for Justice and Peace"/>
    <d v="2011-12-19T00:00:00"/>
    <d v="2016-11-30T00:00:00"/>
    <d v="2011-12-19T00:00:00"/>
    <m/>
    <s v=";Legal and judicial development"/>
  </r>
  <r>
    <s v="Department for International Development"/>
    <s v="Malawi"/>
    <s v="D"/>
    <x v="1"/>
    <d v="2012-10-19T00:00:00"/>
    <x v="0"/>
    <s v="GBP"/>
    <n v="71359"/>
    <n v="113432.26639999999"/>
    <s v="GBP"/>
    <d v="2012-10-19T00:00:00"/>
    <s v="Support to Paralegal Advisory Services Institute (PASI)"/>
    <d v="2011-12-19T00:00:00"/>
    <d v="2016-11-30T00:00:00"/>
    <d v="2011-12-19T00:00:00"/>
    <m/>
    <s v=";Legal and judicial development"/>
  </r>
  <r>
    <s v="Department for International Development"/>
    <s v="Malawi"/>
    <s v="E"/>
    <x v="0"/>
    <d v="2012-10-23T00:00:00"/>
    <x v="0"/>
    <s v="GBP"/>
    <n v="8852"/>
    <n v="14071.1392"/>
    <s v="GBP"/>
    <d v="2012-10-23T00:00:00"/>
    <s v="Heath Sector Support Programme Technical Assistance (TA)"/>
    <d v="2010-11-15T00:00:00"/>
    <d v="2016-03-31T00:00:00"/>
    <d v="2010-11-15T00:00:00"/>
    <m/>
    <s v="Health policy and administrative management;Health policy and administrative management;Basic health care"/>
  </r>
  <r>
    <s v="Department for International Development"/>
    <s v="Malawi"/>
    <s v="E"/>
    <x v="0"/>
    <d v="2012-10-25T00:00:00"/>
    <x v="0"/>
    <s v="GBP"/>
    <n v="49259"/>
    <n v="78302.10639999999"/>
    <s v="GBP"/>
    <d v="2012-10-25T00:00:00"/>
    <s v="Procurement of commodities for Total Land Care by Charles Kendal under DFID Support to Conservation Agriculture Programme in Malawi"/>
    <d v="2012-09-12T00:00:00"/>
    <d v="2015-12-31T00:00:00"/>
    <d v="2012-09-12T00:00:00"/>
    <m/>
    <s v="Food aid/Food security programmes"/>
  </r>
  <r>
    <s v="Department for International Development"/>
    <s v="Malawi"/>
    <s v="E"/>
    <x v="0"/>
    <d v="2012-10-25T00:00:00"/>
    <x v="0"/>
    <s v="GBP"/>
    <n v="2462"/>
    <n v="3913.5951999999997"/>
    <s v="GBP"/>
    <d v="2012-10-25T00:00:00"/>
    <s v="Charles Kendal fees for procuring commodities for Total Land Care under the DFID Support to Conservation Agriculture in Malawi Programme"/>
    <d v="2012-09-12T00:00:00"/>
    <d v="2015-12-31T00:00:00"/>
    <d v="2012-09-12T00:00:00"/>
    <m/>
    <s v="Food aid/Food security programmes"/>
  </r>
  <r>
    <s v="Department for International Development"/>
    <s v="Malawi"/>
    <s v="D"/>
    <x v="1"/>
    <d v="2012-10-31T00:00:00"/>
    <x v="0"/>
    <s v="GBP"/>
    <n v="6200000"/>
    <n v="9855520"/>
    <s v="GBP"/>
    <d v="2012-10-31T00:00:00"/>
    <s v="Humanitarian Responses from November 2012"/>
    <d v="2012-11-01T00:00:00"/>
    <d v="2013-03-31T00:00:00"/>
    <d v="2012-11-01T00:00:00"/>
    <d v="2013-03-31T00:00:00"/>
    <s v="Emergency food aid"/>
  </r>
  <r>
    <s v="Department for International Development"/>
    <s v="Malawi"/>
    <s v="E"/>
    <x v="0"/>
    <d v="2012-10-31T00:00:00"/>
    <x v="0"/>
    <s v="GBP"/>
    <n v="-3111"/>
    <n v="-4945.2455999999993"/>
    <s v="GBP"/>
    <d v="2012-10-31T00:00:00"/>
    <s v="Heath Sector Support Programme Technical Assistance (TA)"/>
    <d v="2010-11-15T00:00:00"/>
    <d v="2016-03-31T00:00:00"/>
    <d v="2010-11-15T00:00:00"/>
    <m/>
    <s v="Health policy and administrative management;Health policy and administrative management;Basic health care"/>
  </r>
  <r>
    <s v="Department for International Development"/>
    <s v="Malawi"/>
    <s v="E"/>
    <x v="0"/>
    <d v="2012-10-31T00:00:00"/>
    <x v="0"/>
    <s v="GBP"/>
    <n v="4667"/>
    <n v="7418.6632"/>
    <s v="GBP"/>
    <d v="2012-10-31T00:00:00"/>
    <s v="Heath Sector Support Programme Technical Assistance (TA)"/>
    <d v="2010-11-15T00:00:00"/>
    <d v="2016-03-31T00:00:00"/>
    <d v="2010-11-15T00:00:00"/>
    <m/>
    <s v="Health policy and administrative management;Health policy and administrative management;Basic health care"/>
  </r>
  <r>
    <s v="Department for International Development"/>
    <s v="Malawi"/>
    <s v="E"/>
    <x v="0"/>
    <d v="2012-11-01T00:00:00"/>
    <x v="0"/>
    <s v="GBP"/>
    <n v="484875"/>
    <n v="770757.29999999993"/>
    <s v="GBP"/>
    <d v="2012-11-01T00:00:00"/>
    <s v="Support to Civil Society Governance Funds"/>
    <d v="2011-02-23T00:00:00"/>
    <d v="2015-03-31T00:00:00"/>
    <d v="2011-02-23T00:00:00"/>
    <m/>
    <s v="Democratic participation and civil society"/>
  </r>
  <r>
    <s v="Department for International Development"/>
    <s v="Malawi"/>
    <s v="E"/>
    <x v="0"/>
    <d v="2012-11-01T00:00:00"/>
    <x v="0"/>
    <s v="GBP"/>
    <n v="50518"/>
    <n v="80303.412799999991"/>
    <s v="GBP"/>
    <d v="2012-11-01T00:00:00"/>
    <s v="Support to Civil Society Governance Funds"/>
    <d v="2011-02-23T00:00:00"/>
    <d v="2015-03-31T00:00:00"/>
    <d v="2011-02-23T00:00:00"/>
    <m/>
    <s v="Democratic participation and civil society"/>
  </r>
  <r>
    <s v="Department for International Development"/>
    <s v="Malawi"/>
    <s v="E"/>
    <x v="0"/>
    <d v="2012-11-02T00:00:00"/>
    <x v="0"/>
    <s v="GBP"/>
    <n v="5205"/>
    <n v="8273.8680000000004"/>
    <s v="GBP"/>
    <d v="2012-11-02T00:00:00"/>
    <s v="Procurement of commodities for Total Land Care by Charles Kendal under DFID Support to Conservation Agriculture Programme in Malawi"/>
    <d v="2012-09-12T00:00:00"/>
    <d v="2015-12-31T00:00:00"/>
    <d v="2012-09-12T00:00:00"/>
    <m/>
    <s v="Food aid/Food security programmes"/>
  </r>
  <r>
    <s v="Department for International Development"/>
    <s v="Malawi"/>
    <s v="E"/>
    <x v="0"/>
    <d v="2012-11-09T00:00:00"/>
    <x v="0"/>
    <s v="GBP"/>
    <n v="7111"/>
    <n v="11303.6456"/>
    <s v="GBP"/>
    <d v="2012-11-09T00:00:00"/>
    <s v="Heath Sector Support Programme Technical Assistance (TA)"/>
    <d v="2010-11-15T00:00:00"/>
    <d v="2016-03-31T00:00:00"/>
    <d v="2010-11-15T00:00:00"/>
    <m/>
    <s v="Health policy and administrative management;Health policy and administrative management;Basic health care"/>
  </r>
  <r>
    <s v="Department for International Development"/>
    <s v="Malawi"/>
    <s v="E"/>
    <x v="0"/>
    <d v="2012-11-09T00:00:00"/>
    <x v="0"/>
    <s v="GBP"/>
    <n v="3102"/>
    <n v="4930.9391999999998"/>
    <s v="GBP"/>
    <d v="2012-11-09T00:00:00"/>
    <s v="Heath Sector Support Programme Technical Assistance (TA)"/>
    <d v="2010-11-15T00:00:00"/>
    <d v="2016-03-31T00:00:00"/>
    <d v="2010-11-15T00:00:00"/>
    <m/>
    <s v="Health policy and administrative management;Health policy and administrative management;Basic health care"/>
  </r>
  <r>
    <s v="Department for International Development"/>
    <s v="Malawi"/>
    <s v="E"/>
    <x v="0"/>
    <d v="2012-11-12T00:00:00"/>
    <x v="0"/>
    <s v="GBP"/>
    <n v="106200"/>
    <n v="168815.52"/>
    <s v="GBP"/>
    <d v="2012-11-12T00:00:00"/>
    <s v="Heath Sector Support Programme Technical Assistance (TA)"/>
    <d v="2010-11-15T00:00:00"/>
    <d v="2016-03-31T00:00:00"/>
    <d v="2010-11-15T00:00:00"/>
    <m/>
    <s v="Health policy and administrative management;Health policy and administrative management;Basic health care"/>
  </r>
  <r>
    <s v="Department for International Development"/>
    <s v="Malawi"/>
    <s v="E"/>
    <x v="0"/>
    <d v="2012-11-13T00:00:00"/>
    <x v="0"/>
    <s v="GBP"/>
    <n v="45106"/>
    <n v="71700.497600000002"/>
    <s v="GBP"/>
    <d v="2012-11-13T00:00:00"/>
    <s v="Heath Sector Support Programme Technical Assistance (TA)"/>
    <d v="2010-11-15T00:00:00"/>
    <d v="2016-03-31T00:00:00"/>
    <d v="2010-11-15T00:00:00"/>
    <m/>
    <s v="Health policy and administrative management;Health policy and administrative management;Basic health care"/>
  </r>
  <r>
    <s v="Department for International Development"/>
    <s v="Malawi"/>
    <s v="E"/>
    <x v="0"/>
    <d v="2012-11-23T00:00:00"/>
    <x v="0"/>
    <s v="GBP"/>
    <n v="14155"/>
    <n v="22500.787999999997"/>
    <s v="GBP"/>
    <d v="2012-11-23T00:00:00"/>
    <s v="Heath Sector Support Programme Technical Assistance (TA)"/>
    <d v="2010-11-15T00:00:00"/>
    <d v="2016-03-31T00:00:00"/>
    <d v="2010-11-15T00:00:00"/>
    <m/>
    <s v="Health policy and administrative management;Health policy and administrative management;Basic health care"/>
  </r>
  <r>
    <s v="Department for International Development"/>
    <s v="Malawi"/>
    <s v="E"/>
    <x v="0"/>
    <d v="2012-11-28T00:00:00"/>
    <x v="0"/>
    <s v="GBP"/>
    <n v="9250"/>
    <n v="14703.8"/>
    <s v="GBP"/>
    <d v="2012-11-28T00:00:00"/>
    <s v="Appraisal And Design stage of the Building Evidence and Accountability programme"/>
    <d v="2010-06-18T00:00:00"/>
    <d v="2013-06-17T00:00:00"/>
    <d v="2010-06-18T00:00:00"/>
    <d v="2013-06-17T00:00:00"/>
    <s v="Research/scientific institutions;Research/scientific institutions"/>
  </r>
  <r>
    <s v="Department for International Development"/>
    <s v="Malawi"/>
    <s v="D"/>
    <x v="1"/>
    <d v="2012-11-28T00:00:00"/>
    <x v="0"/>
    <s v="GBP"/>
    <n v="-1050"/>
    <n v="-1669.08"/>
    <s v="GBP"/>
    <d v="2012-11-28T00:00:00"/>
    <s v="Support to Paralegal Advisory Services Institute (PASI)"/>
    <d v="2011-12-19T00:00:00"/>
    <d v="2016-11-30T00:00:00"/>
    <d v="2011-12-19T00:00:00"/>
    <m/>
    <s v=";Legal and judicial development"/>
  </r>
  <r>
    <s v="Department for International Development"/>
    <s v="Malawi"/>
    <s v="D"/>
    <x v="1"/>
    <d v="2012-12-03T00:00:00"/>
    <x v="0"/>
    <s v="GBP"/>
    <n v="58849"/>
    <n v="93546.3704"/>
    <s v="GBP"/>
    <d v="2012-12-03T00:00:00"/>
    <s v="Support to Farm Input Subsidy Programme"/>
    <d v="2011-09-27T00:00:00"/>
    <d v="2015-12-31T00:00:00"/>
    <d v="2011-09-27T00:00:00"/>
    <m/>
    <s v="Food aid/Food security programmes"/>
  </r>
  <r>
    <s v="Department for International Development"/>
    <s v="Malawi"/>
    <s v="E"/>
    <x v="0"/>
    <d v="2012-12-03T00:00:00"/>
    <x v="0"/>
    <s v="GBP"/>
    <n v="55641"/>
    <n v="88446.933599999989"/>
    <s v="GBP"/>
    <d v="2012-12-03T00:00:00"/>
    <s v="Independent Impact Evaluation Agency"/>
    <d v="2011-08-01T00:00:00"/>
    <d v="2016-09-30T00:00:00"/>
    <d v="2011-08-01T00:00:00"/>
    <m/>
    <s v="Democratic participation and civil society"/>
  </r>
  <r>
    <s v="Department for International Development"/>
    <s v="Malawi"/>
    <s v="E"/>
    <x v="0"/>
    <d v="2012-12-10T00:00:00"/>
    <x v="0"/>
    <s v="GBP"/>
    <n v="43630"/>
    <n v="69354.247999999992"/>
    <s v="GBP"/>
    <d v="2012-12-10T00:00:00"/>
    <s v="Support to Civil Society Governance Funds"/>
    <d v="2011-02-23T00:00:00"/>
    <d v="2015-03-31T00:00:00"/>
    <d v="2011-02-23T00:00:00"/>
    <m/>
    <s v="Democratic participation and civil society"/>
  </r>
  <r>
    <s v="Department for International Development"/>
    <s v="Malawi"/>
    <s v="E"/>
    <x v="0"/>
    <d v="2012-12-10T00:00:00"/>
    <x v="0"/>
    <s v="GBP"/>
    <n v="30198"/>
    <n v="48002.7408"/>
    <s v="GBP"/>
    <d v="2012-12-10T00:00:00"/>
    <s v="Support to Civil Society Governance Funds"/>
    <d v="2011-02-23T00:00:00"/>
    <d v="2015-03-31T00:00:00"/>
    <d v="2011-02-23T00:00:00"/>
    <m/>
    <s v="Democratic participation and civil society"/>
  </r>
  <r>
    <s v="Department for International Development"/>
    <s v="Malawi"/>
    <s v="E"/>
    <x v="0"/>
    <d v="2012-12-13T00:00:00"/>
    <x v="0"/>
    <s v="GBP"/>
    <n v="65187"/>
    <n v="103621.2552"/>
    <s v="GBP"/>
    <d v="2012-12-13T00:00:00"/>
    <s v="Procurement of commodities for Total Land Care by Charles Kendal under DFID Support to Conservation Agriculture Programme in Malawi"/>
    <d v="2012-09-12T00:00:00"/>
    <d v="2015-12-31T00:00:00"/>
    <d v="2012-09-12T00:00:00"/>
    <m/>
    <s v="Food aid/Food security programmes"/>
  </r>
  <r>
    <s v="Department for International Development"/>
    <s v="Malawi"/>
    <s v="E"/>
    <x v="0"/>
    <d v="2012-12-13T00:00:00"/>
    <x v="0"/>
    <s v="GBP"/>
    <n v="3259"/>
    <n v="5180.5063999999993"/>
    <s v="GBP"/>
    <d v="2012-12-13T00:00:00"/>
    <s v="Charles Kendal fees for procuring commodities for Total Land Care under the DFID Support to Conservation Agriculture in Malawi Programme"/>
    <d v="2012-09-12T00:00:00"/>
    <d v="2015-12-31T00:00:00"/>
    <d v="2012-09-12T00:00:00"/>
    <m/>
    <s v="Food aid/Food security programmes"/>
  </r>
  <r>
    <s v="Department for International Development"/>
    <s v="Malawi"/>
    <s v="D"/>
    <x v="1"/>
    <d v="2012-12-13T00:00:00"/>
    <x v="0"/>
    <s v="GBP"/>
    <n v="103245"/>
    <n v="164118.25199999998"/>
    <s v="GBP"/>
    <d v="2012-12-13T00:00:00"/>
    <s v="Support to Dairy Farming in Malawi"/>
    <d v="2011-09-27T00:00:00"/>
    <d v="2015-12-31T00:00:00"/>
    <d v="2011-09-27T00:00:00"/>
    <m/>
    <s v="Food aid/Food security programmes"/>
  </r>
  <r>
    <s v="Department for International Development"/>
    <s v="Malawi"/>
    <s v="D"/>
    <x v="1"/>
    <d v="2012-12-13T00:00:00"/>
    <x v="0"/>
    <s v="GBP"/>
    <n v="5871"/>
    <n v="9332.5415999999987"/>
    <s v="GBP"/>
    <d v="2012-12-13T00:00:00"/>
    <s v="Support to Farm Input Subsidy Programme"/>
    <d v="2011-09-27T00:00:00"/>
    <d v="2015-12-31T00:00:00"/>
    <d v="2011-09-27T00:00:00"/>
    <m/>
    <s v="Food aid/Food security programmes"/>
  </r>
  <r>
    <s v="Department for International Development"/>
    <s v="Malawi"/>
    <s v="E"/>
    <x v="0"/>
    <d v="2012-12-14T00:00:00"/>
    <x v="0"/>
    <s v="GBP"/>
    <n v="20738"/>
    <n v="32965.124799999998"/>
    <s v="GBP"/>
    <d v="2012-12-14T00:00:00"/>
    <s v="Heath Sector Support Programme Technical Assistance (TA)"/>
    <d v="2010-11-15T00:00:00"/>
    <d v="2016-03-31T00:00:00"/>
    <d v="2010-11-15T00:00:00"/>
    <m/>
    <s v="Health policy and administrative management;Health policy and administrative management;Basic health care"/>
  </r>
  <r>
    <s v="Department for International Development"/>
    <s v="Malawi"/>
    <s v="E"/>
    <x v="0"/>
    <d v="2012-12-18T00:00:00"/>
    <x v="0"/>
    <s v="GBP"/>
    <n v="48073"/>
    <n v="76416.840799999991"/>
    <s v="GBP"/>
    <d v="2012-12-18T00:00:00"/>
    <s v="Procurement of commodities for Total Land Care by Charles Kendal under DFID Support to Conservation Agriculture Programme in Malawi"/>
    <d v="2012-09-12T00:00:00"/>
    <d v="2015-12-31T00:00:00"/>
    <d v="2012-09-12T00:00:00"/>
    <m/>
    <s v="Food aid/Food security programmes"/>
  </r>
  <r>
    <s v="Department for International Development"/>
    <s v="Malawi"/>
    <s v="E"/>
    <x v="0"/>
    <d v="2012-12-18T00:00:00"/>
    <x v="0"/>
    <s v="GBP"/>
    <n v="2403"/>
    <n v="3819.8087999999998"/>
    <s v="GBP"/>
    <d v="2012-12-18T00:00:00"/>
    <s v="Charles Kendal fees for procuring commodities for Total Land Care under the DFID Support to Conservation Agriculture in Malawi Programme"/>
    <d v="2012-09-12T00:00:00"/>
    <d v="2015-12-31T00:00:00"/>
    <d v="2012-09-12T00:00:00"/>
    <m/>
    <s v="Food aid/Food security programmes"/>
  </r>
  <r>
    <s v="Department for International Development"/>
    <s v="Malawi"/>
    <s v="E"/>
    <x v="0"/>
    <d v="2012-12-18T00:00:00"/>
    <x v="0"/>
    <s v="GBP"/>
    <n v="168285"/>
    <n v="267505.83600000001"/>
    <s v="GBP"/>
    <d v="2012-12-18T00:00:00"/>
    <s v="Support to Civil Society Governance Funds"/>
    <d v="2011-02-23T00:00:00"/>
    <d v="2015-03-31T00:00:00"/>
    <d v="2011-02-23T00:00:00"/>
    <m/>
    <s v="Democratic participation and civil society"/>
  </r>
  <r>
    <s v="Department for International Development"/>
    <s v="Malawi"/>
    <s v="E"/>
    <x v="0"/>
    <d v="2012-12-18T00:00:00"/>
    <x v="0"/>
    <s v="GBP"/>
    <n v="30951"/>
    <n v="49199.709599999995"/>
    <s v="GBP"/>
    <d v="2012-12-18T00:00:00"/>
    <s v="Support to Civil Society Governance Funds"/>
    <d v="2011-02-23T00:00:00"/>
    <d v="2015-03-31T00:00:00"/>
    <d v="2011-02-23T00:00:00"/>
    <m/>
    <s v="Democratic participation and civil society"/>
  </r>
  <r>
    <s v="Department for International Development"/>
    <s v="Malawi"/>
    <s v="E"/>
    <x v="0"/>
    <d v="2012-12-19T00:00:00"/>
    <x v="0"/>
    <s v="GBP"/>
    <n v="12282"/>
    <n v="19523.467199999999"/>
    <s v="GBP"/>
    <d v="2012-12-19T00:00:00"/>
    <s v="Heath Sector Support Programme Technical Assistance (TA)"/>
    <d v="2010-11-15T00:00:00"/>
    <d v="2016-03-31T00:00:00"/>
    <d v="2010-11-15T00:00:00"/>
    <m/>
    <s v="Health policy and administrative management;Health policy and administrative management;Basic health care"/>
  </r>
  <r>
    <s v="Department for International Development"/>
    <s v="Malawi"/>
    <s v="D"/>
    <x v="1"/>
    <d v="2012-12-20T00:00:00"/>
    <x v="0"/>
    <s v="GBP"/>
    <n v="205722"/>
    <n v="327015.6912"/>
    <s v="GBP"/>
    <d v="2012-12-20T00:00:00"/>
    <s v="Accountable Grant with Catholic Commission for Justice and Peace"/>
    <d v="2011-12-19T00:00:00"/>
    <d v="2016-11-30T00:00:00"/>
    <d v="2011-12-19T00:00:00"/>
    <m/>
    <s v=";Legal and judicial development"/>
  </r>
  <r>
    <s v="Department for International Development"/>
    <s v="Malawi"/>
    <s v="D"/>
    <x v="1"/>
    <d v="2012-12-20T00:00:00"/>
    <x v="0"/>
    <s v="GBP"/>
    <n v="20599"/>
    <n v="32744.170399999999"/>
    <s v="GBP"/>
    <d v="2012-12-20T00:00:00"/>
    <s v="Health Research Capacity Strengthening Initiative Malawi: Programme Management Costs"/>
    <d v="2011-04-01T00:00:00"/>
    <d v="2014-03-31T00:00:00"/>
    <d v="2011-04-01T00:00:00"/>
    <d v="2014-03-31T00:00:00"/>
    <s v="Medical research"/>
  </r>
  <r>
    <s v="Department for International Development"/>
    <s v="Malawi"/>
    <s v="D"/>
    <x v="1"/>
    <d v="2012-12-20T00:00:00"/>
    <x v="0"/>
    <s v="GBP"/>
    <n v="67782"/>
    <n v="107746.26719999999"/>
    <s v="GBP"/>
    <d v="2012-12-20T00:00:00"/>
    <s v="Support to Paralegal Advisory Services Institute (PASI)"/>
    <d v="2011-12-19T00:00:00"/>
    <d v="2016-11-30T00:00:00"/>
    <d v="2011-12-19T00:00:00"/>
    <m/>
    <s v=";Legal and judicial development"/>
  </r>
  <r>
    <s v="Department for International Development"/>
    <s v="Malawi"/>
    <s v="D"/>
    <x v="1"/>
    <d v="2012-12-20T00:00:00"/>
    <x v="0"/>
    <s v="GBP"/>
    <n v="18048"/>
    <n v="28689.100799999997"/>
    <s v="GBP"/>
    <d v="2012-12-20T00:00:00"/>
    <s v="Anti-Corruption Accountable Grant for National Intergrity System"/>
    <d v="2011-05-01T00:00:00"/>
    <d v="2013-10-01T00:00:00"/>
    <d v="2011-05-01T00:00:00"/>
    <d v="2013-10-01T00:00:00"/>
    <s v="Anti-corruption organisations and institutions"/>
  </r>
  <r>
    <s v="Department for International Development"/>
    <s v="Malawi"/>
    <s v="D"/>
    <x v="1"/>
    <d v="2012-12-21T00:00:00"/>
    <x v="0"/>
    <s v="GBP"/>
    <n v="2350000"/>
    <n v="3735560"/>
    <s v="GBP"/>
    <d v="2012-12-21T00:00:00"/>
    <s v="Support to Farm Input Subsidy Programme"/>
    <d v="2011-09-27T00:00:00"/>
    <d v="2015-12-31T00:00:00"/>
    <d v="2011-09-27T00:00:00"/>
    <m/>
    <s v="Food aid/Food security programmes"/>
  </r>
  <r>
    <s v="Department for International Development"/>
    <s v="Malawi"/>
    <s v="E"/>
    <x v="0"/>
    <d v="2012-12-31T00:00:00"/>
    <x v="0"/>
    <s v="GBP"/>
    <n v="260"/>
    <n v="413.29599999999999"/>
    <s v="GBP"/>
    <d v="2012-12-31T00:00:00"/>
    <s v="Charles Kendal fees for procuring commodities for Total Land Care under the DFID Support to Conservation Agriculture in Malawi Programme"/>
    <d v="2012-09-12T00:00:00"/>
    <d v="2015-12-31T00:00:00"/>
    <d v="2012-09-12T00:00:00"/>
    <m/>
    <s v="Food aid/Food security programmes"/>
  </r>
  <r>
    <s v="Department for International Development"/>
    <s v="Malawi"/>
    <s v="C"/>
    <x v="2"/>
    <d v="2012-01-01T00:00:00"/>
    <x v="0"/>
    <s v="GBP"/>
    <n v="550000"/>
    <n v="874280"/>
    <m/>
    <d v="2012-01-01T00:00:00"/>
    <s v="Support to Anti Corruption Bureau"/>
    <d v="2012-01-01T00:00:00"/>
    <d v="2015-12-31T00:00:00"/>
    <d v="2012-01-01T00:00:00"/>
    <m/>
    <s v="Anti-corruption organisations and institutions"/>
  </r>
  <r>
    <s v="Department for International Development"/>
    <s v="Malawi"/>
    <s v="C"/>
    <x v="2"/>
    <d v="2012-01-03T00:00:00"/>
    <x v="0"/>
    <s v="GBP"/>
    <n v="300000"/>
    <n v="476879.99999999994"/>
    <m/>
    <d v="2012-01-03T00:00:00"/>
    <s v="Humanitarian assistance to protect 201,856 people from hunger, malnutrition and harmful levels of asset depletion"/>
    <d v="2012-01-03T00:00:00"/>
    <d v="2012-03-31T00:00:00"/>
    <d v="2012-01-03T00:00:00"/>
    <d v="2012-03-31T00:00:00"/>
    <s v="Disaster prevention and preparedness"/>
  </r>
  <r>
    <s v="Department for International Development"/>
    <s v="Malawi"/>
    <s v="C"/>
    <x v="2"/>
    <d v="2012-05-01T00:00:00"/>
    <x v="0"/>
    <s v="GBP"/>
    <n v="20000"/>
    <n v="31791.999999999996"/>
    <m/>
    <d v="2012-05-01T00:00:00"/>
    <s v="Scoping and evaluating the possible uses of non compliant and waste groundnut material"/>
    <d v="2012-05-01T00:00:00"/>
    <d v="2012-05-31T00:00:00"/>
    <d v="2012-05-01T00:00:00"/>
    <d v="2012-05-31T00:00:00"/>
    <s v="Small and medium-sized enterprises (SME) development;Business support services and institutions"/>
  </r>
  <r>
    <s v="Department for International Development"/>
    <s v="Malawi"/>
    <s v="C"/>
    <x v="2"/>
    <d v="2012-06-04T00:00:00"/>
    <x v="0"/>
    <s v="GBP"/>
    <n v="2000000"/>
    <n v="3179200"/>
    <m/>
    <d v="2012-06-04T00:00:00"/>
    <s v="Water supply, Sanitation and Hygiene Provision Challenge Fund"/>
    <d v="2012-06-04T00:00:00"/>
    <d v="2015-12-31T00:00:00"/>
    <d v="2012-06-04T00:00:00"/>
    <m/>
    <s v="Technological research and development"/>
  </r>
  <r>
    <s v="Department for International Development"/>
    <s v="Malawi"/>
    <s v="C"/>
    <x v="2"/>
    <d v="2012-07-17T00:00:00"/>
    <x v="0"/>
    <s v="GBP"/>
    <n v="10750"/>
    <n v="17088.2"/>
    <m/>
    <d v="2012-07-17T00:00:00"/>
    <s v="Accountable Grant to Oxfam for Joint Market Situation Analysis"/>
    <d v="2012-07-17T00:00:00"/>
    <d v="2013-05-31T00:00:00"/>
    <d v="2012-07-17T00:00:00"/>
    <d v="2013-05-31T00:00:00"/>
    <s v="Food aid/Food security programmes"/>
  </r>
  <r>
    <s v="Department for International Development"/>
    <s v="Malawi"/>
    <s v="C"/>
    <x v="2"/>
    <d v="2012-08-01T00:00:00"/>
    <x v="0"/>
    <s v="GBP"/>
    <n v="3100000"/>
    <n v="4927760"/>
    <m/>
    <d v="2012-08-01T00:00:00"/>
    <s v="UNDP Elections Multi Donor Trust Fund"/>
    <d v="2012-08-01T00:00:00"/>
    <d v="2016-07-31T00:00:00"/>
    <d v="2012-08-01T00:00:00"/>
    <m/>
    <s v=";"/>
  </r>
  <r>
    <s v="Department for International Development"/>
    <s v="Malawi"/>
    <s v="C"/>
    <x v="2"/>
    <d v="2012-09-12T00:00:00"/>
    <x v="0"/>
    <s v="GBP"/>
    <n v="2119170"/>
    <n v="3368632.6319999998"/>
    <m/>
    <d v="2012-09-12T00:00:00"/>
    <s v="Procurement of commodities for Total Land Care by Charles Kendal under DFID Support to Conservation Agriculture Programme in Malawi"/>
    <d v="2012-09-12T00:00:00"/>
    <d v="2015-12-31T00:00:00"/>
    <d v="2012-09-12T00:00:00"/>
    <m/>
    <s v="Food aid/Food security programmes"/>
  </r>
  <r>
    <s v="Department for International Development"/>
    <s v="Malawi"/>
    <s v="C"/>
    <x v="2"/>
    <d v="2012-09-12T00:00:00"/>
    <x v="0"/>
    <s v="GBP"/>
    <n v="110801"/>
    <n v="176129.2696"/>
    <m/>
    <d v="2012-09-12T00:00:00"/>
    <s v="Charles Kendal fees for procuring commodities for Total Land Care under the DFID Support to Conservation Agriculture in Malawi Programme"/>
    <d v="2012-09-12T00:00:00"/>
    <d v="2015-12-31T00:00:00"/>
    <d v="2012-09-12T00:00:00"/>
    <m/>
    <s v="Food aid/Food security programmes"/>
  </r>
  <r>
    <s v="Department for International Development"/>
    <s v="Malawi"/>
    <s v="C"/>
    <x v="2"/>
    <d v="2012-11-01T00:00:00"/>
    <x v="0"/>
    <s v="GBP"/>
    <n v="6200000"/>
    <n v="9855520"/>
    <m/>
    <d v="2012-11-01T00:00:00"/>
    <s v="Humanitarian Responses from November 2012"/>
    <d v="2012-11-01T00:00:00"/>
    <d v="2013-03-31T00:00:00"/>
    <d v="2012-11-01T00:00:00"/>
    <d v="2013-03-31T00:00:00"/>
    <s v="Emergency food aid"/>
  </r>
  <r>
    <s v="Department for International Development"/>
    <s v="Malawi"/>
    <s v="E"/>
    <x v="0"/>
    <d v="2013-01-08T00:00:00"/>
    <x v="1"/>
    <s v="GBP"/>
    <n v="5780"/>
    <n v="9187.887999999999"/>
    <s v="GBP"/>
    <d v="2013-01-08T00:00:00"/>
    <s v="Heath Sector Support Programme Technical Assistance (TA)"/>
    <d v="2010-11-15T00:00:00"/>
    <d v="2016-03-31T00:00:00"/>
    <d v="2010-11-15T00:00:00"/>
    <m/>
    <s v="Health policy and administrative management;Health policy and administrative management;Basic health care"/>
  </r>
  <r>
    <s v="Department for International Development"/>
    <s v="Malawi"/>
    <s v="D"/>
    <x v="1"/>
    <d v="2013-01-08T00:00:00"/>
    <x v="1"/>
    <s v="GBP"/>
    <n v="43869"/>
    <n v="69734.162400000001"/>
    <s v="GBP"/>
    <d v="2013-01-08T00:00:00"/>
    <s v="Support to Farm Input Subsidy Programme"/>
    <d v="2011-09-27T00:00:00"/>
    <d v="2015-12-31T00:00:00"/>
    <d v="2011-09-27T00:00:00"/>
    <m/>
    <s v="Food aid/Food security programmes"/>
  </r>
  <r>
    <s v="Department for International Development"/>
    <s v="Malawi"/>
    <s v="E"/>
    <x v="0"/>
    <d v="2013-01-09T00:00:00"/>
    <x v="1"/>
    <s v="GBP"/>
    <n v="14746"/>
    <n v="23440.241599999998"/>
    <s v="GBP"/>
    <d v="2013-01-09T00:00:00"/>
    <s v="Heath Sector Support Programme Technical Assistance (TA)"/>
    <d v="2010-11-15T00:00:00"/>
    <d v="2016-03-31T00:00:00"/>
    <d v="2010-11-15T00:00:00"/>
    <m/>
    <s v="Health policy and administrative management;Health policy and administrative management;Basic health care"/>
  </r>
  <r>
    <s v="Department for International Development"/>
    <s v="Malawi"/>
    <s v="D"/>
    <x v="1"/>
    <d v="2013-01-11T00:00:00"/>
    <x v="1"/>
    <s v="GBP"/>
    <n v="4000000"/>
    <n v="6358400"/>
    <s v="GBP"/>
    <d v="2013-01-11T00:00:00"/>
    <s v="Health Sector Support Programme  Financial Aid"/>
    <d v="2011-06-20T00:00:00"/>
    <d v="2016-03-31T00:00:00"/>
    <d v="2011-06-20T00:00:00"/>
    <m/>
    <s v="Health policy and administrative management;Health policy and administrative management;Basic health care"/>
  </r>
  <r>
    <s v="Department for International Development"/>
    <s v="Malawi"/>
    <s v="E"/>
    <x v="0"/>
    <d v="2013-01-21T00:00:00"/>
    <x v="1"/>
    <s v="GBP"/>
    <n v="60692"/>
    <n v="96476.003199999992"/>
    <s v="GBP"/>
    <d v="2013-01-21T00:00:00"/>
    <s v="Procurement of commodities for Total Land Care by Charles Kendal under DFID Support to Conservation Agriculture Programme in Malawi"/>
    <d v="2012-09-12T00:00:00"/>
    <d v="2015-12-31T00:00:00"/>
    <d v="2012-09-12T00:00:00"/>
    <m/>
    <s v="Food aid/Food security programmes"/>
  </r>
  <r>
    <s v="Department for International Development"/>
    <s v="Malawi"/>
    <s v="E"/>
    <x v="0"/>
    <d v="2013-01-21T00:00:00"/>
    <x v="1"/>
    <s v="GBP"/>
    <n v="3034"/>
    <n v="4822.8463999999994"/>
    <s v="GBP"/>
    <d v="2013-01-21T00:00:00"/>
    <s v="Charles Kendal fees for procuring commodities for Total Land Care under the DFID Support to Conservation Agriculture in Malawi Programme"/>
    <d v="2012-09-12T00:00:00"/>
    <d v="2015-12-31T00:00:00"/>
    <d v="2012-09-12T00:00:00"/>
    <m/>
    <s v="Food aid/Food security programmes"/>
  </r>
  <r>
    <s v="Department for International Development"/>
    <s v="Malawi"/>
    <s v="E"/>
    <x v="0"/>
    <d v="2013-01-31T00:00:00"/>
    <x v="1"/>
    <s v="GBP"/>
    <n v="25680"/>
    <n v="40820.928"/>
    <s v="GBP"/>
    <d v="2013-01-31T00:00:00"/>
    <s v="Heath Sector Support Programme Technical Assistance (TA)"/>
    <d v="2010-11-15T00:00:00"/>
    <d v="2016-03-31T00:00:00"/>
    <d v="2010-11-15T00:00:00"/>
    <m/>
    <s v="Health policy and administrative management;Health policy and administrative management;Basic health care"/>
  </r>
  <r>
    <s v="Department for International Development"/>
    <s v="Malawi"/>
    <s v="E"/>
    <x v="0"/>
    <d v="2013-02-01T00:00:00"/>
    <x v="1"/>
    <s v="GBP"/>
    <n v="44317"/>
    <n v="70446.303199999995"/>
    <s v="GBP"/>
    <d v="2013-02-01T00:00:00"/>
    <s v="Support to Civil Society Governance Funds"/>
    <d v="2011-02-23T00:00:00"/>
    <d v="2015-03-31T00:00:00"/>
    <d v="2011-02-23T00:00:00"/>
    <m/>
    <s v="Democratic participation and civil society"/>
  </r>
  <r>
    <s v="Department for International Development"/>
    <s v="Malawi"/>
    <s v="E"/>
    <x v="0"/>
    <d v="2013-02-01T00:00:00"/>
    <x v="1"/>
    <s v="GBP"/>
    <n v="27414"/>
    <n v="43577.294399999999"/>
    <s v="GBP"/>
    <d v="2013-02-01T00:00:00"/>
    <s v="Support to Civil Society Governance Funds"/>
    <d v="2011-02-23T00:00:00"/>
    <d v="2015-03-31T00:00:00"/>
    <d v="2011-02-23T00:00:00"/>
    <m/>
    <s v="Democratic participation and civil society"/>
  </r>
  <r>
    <s v="Department for International Development"/>
    <s v="Malawi"/>
    <s v="D"/>
    <x v="1"/>
    <d v="2013-02-05T00:00:00"/>
    <x v="1"/>
    <s v="GBP"/>
    <n v="36749"/>
    <n v="58416.210399999996"/>
    <s v="GBP"/>
    <d v="2013-02-05T00:00:00"/>
    <s v="Health Research Capacity Strengthening Initiative Malawi: Programme Management Costs"/>
    <d v="2011-04-01T00:00:00"/>
    <d v="2014-03-31T00:00:00"/>
    <d v="2011-04-01T00:00:00"/>
    <d v="2014-03-31T00:00:00"/>
    <s v="Medical research"/>
  </r>
  <r>
    <s v="Department for International Development"/>
    <s v="Malawi"/>
    <s v="D"/>
    <x v="1"/>
    <d v="2013-02-13T00:00:00"/>
    <x v="1"/>
    <s v="GBP"/>
    <n v="96452"/>
    <n v="153320.0992"/>
    <s v="GBP"/>
    <d v="2013-02-13T00:00:00"/>
    <s v="Concern Universal Accountable Grant"/>
    <d v="2011-08-22T00:00:00"/>
    <d v="2016-06-30T00:00:00"/>
    <d v="2011-08-22T00:00:00"/>
    <m/>
    <s v="Food aid/Food security programmes"/>
  </r>
  <r>
    <s v="Department for International Development"/>
    <s v="Malawi"/>
    <s v="D"/>
    <x v="1"/>
    <d v="2013-02-18T00:00:00"/>
    <x v="1"/>
    <s v="GBP"/>
    <n v="1800000"/>
    <n v="2861280"/>
    <s v="GBP"/>
    <d v="2013-02-18T00:00:00"/>
    <s v="Contribution to UNICEF for management of Acute Malnutrition Programme"/>
    <d v="2013-02-12T00:00:00"/>
    <d v="2013-08-11T00:00:00"/>
    <d v="2013-02-12T00:00:00"/>
    <d v="2013-08-11T00:00:00"/>
    <s v="Sectors not specified"/>
  </r>
  <r>
    <s v="Department for International Development"/>
    <s v="Malawi"/>
    <s v="D"/>
    <x v="1"/>
    <d v="2013-02-18T00:00:00"/>
    <x v="1"/>
    <s v="GBP"/>
    <n v="715000"/>
    <n v="1136564"/>
    <s v="GBP"/>
    <d v="2013-02-18T00:00:00"/>
    <s v="Support to UNICEF for Sustainable Safety and Justice for Vulnerable Women and Children"/>
    <d v="2011-12-19T00:00:00"/>
    <d v="2016-11-30T00:00:00"/>
    <d v="2011-12-19T00:00:00"/>
    <m/>
    <s v=";Legal and judicial development"/>
  </r>
  <r>
    <s v="Department for International Development"/>
    <s v="Malawi"/>
    <s v="E"/>
    <x v="0"/>
    <d v="2013-02-19T00:00:00"/>
    <x v="1"/>
    <s v="GBP"/>
    <n v="2720"/>
    <n v="4323.7119999999995"/>
    <s v="GBP"/>
    <d v="2013-02-19T00:00:00"/>
    <s v="Heath Sector Support Programme Technical Assistance (TA)"/>
    <d v="2010-11-15T00:00:00"/>
    <d v="2016-03-31T00:00:00"/>
    <d v="2010-11-15T00:00:00"/>
    <m/>
    <s v="Health policy and administrative management;Health policy and administrative management;Basic health care"/>
  </r>
  <r>
    <s v="Department for International Development"/>
    <s v="Malawi"/>
    <s v="E"/>
    <x v="0"/>
    <d v="2013-02-19T00:00:00"/>
    <x v="1"/>
    <s v="GBP"/>
    <n v="6498"/>
    <n v="10329.220799999999"/>
    <s v="GBP"/>
    <d v="2013-02-19T00:00:00"/>
    <s v="Heath Sector Support Programme Technical Assistance (TA)"/>
    <d v="2010-11-15T00:00:00"/>
    <d v="2016-03-31T00:00:00"/>
    <d v="2010-11-15T00:00:00"/>
    <m/>
    <s v="Health policy and administrative management;Health policy and administrative management;Basic health care"/>
  </r>
  <r>
    <s v="Department for International Development"/>
    <s v="Malawi"/>
    <s v="D"/>
    <x v="1"/>
    <d v="2013-02-19T00:00:00"/>
    <x v="1"/>
    <s v="GBP"/>
    <n v="62037"/>
    <n v="98614.015199999994"/>
    <s v="GBP"/>
    <d v="2013-02-19T00:00:00"/>
    <s v="Anti-Corruption Accountable Grant for National Intergrity System"/>
    <d v="2011-05-01T00:00:00"/>
    <d v="2013-10-01T00:00:00"/>
    <d v="2011-05-01T00:00:00"/>
    <d v="2013-10-01T00:00:00"/>
    <s v="Anti-corruption organisations and institutions"/>
  </r>
  <r>
    <s v="Department for International Development"/>
    <s v="Malawi"/>
    <s v="D"/>
    <x v="1"/>
    <d v="2013-02-20T00:00:00"/>
    <x v="1"/>
    <s v="GBP"/>
    <n v="5000000"/>
    <n v="7947999.9999999991"/>
    <s v="GBP"/>
    <d v="2013-02-20T00:00:00"/>
    <s v="Contribution to World Food Programme for the School Feeding Programme"/>
    <d v="2013-02-08T00:00:00"/>
    <d v="2013-10-31T00:00:00"/>
    <d v="2013-02-08T00:00:00"/>
    <d v="2013-10-31T00:00:00"/>
    <s v="Basic nutrition"/>
  </r>
  <r>
    <s v="Department for International Development"/>
    <s v="Malawi"/>
    <s v="D"/>
    <x v="1"/>
    <d v="2013-03-04T00:00:00"/>
    <x v="1"/>
    <s v="GBP"/>
    <n v="198329"/>
    <n v="315263.77839999995"/>
    <s v="GBP"/>
    <d v="2013-03-04T00:00:00"/>
    <s v="Accountable Grant with Catholic Commission for Justice and Peace"/>
    <d v="2011-12-19T00:00:00"/>
    <d v="2016-11-30T00:00:00"/>
    <d v="2011-12-19T00:00:00"/>
    <m/>
    <s v=";Legal and judicial development"/>
  </r>
  <r>
    <s v="Department for International Development"/>
    <s v="Malawi"/>
    <s v="E"/>
    <x v="0"/>
    <d v="2013-03-07T00:00:00"/>
    <x v="1"/>
    <s v="GBP"/>
    <n v="8918"/>
    <n v="14176.052799999999"/>
    <s v="GBP"/>
    <d v="2013-03-07T00:00:00"/>
    <s v="Support to Civil Society Governance Funds"/>
    <d v="2011-02-23T00:00:00"/>
    <d v="2015-03-31T00:00:00"/>
    <d v="2011-02-23T00:00:00"/>
    <m/>
    <s v="Democratic participation and civil society"/>
  </r>
  <r>
    <s v="Department for International Development"/>
    <s v="Malawi"/>
    <s v="E"/>
    <x v="0"/>
    <d v="2013-03-07T00:00:00"/>
    <x v="1"/>
    <s v="GBP"/>
    <n v="32022"/>
    <n v="50902.171199999997"/>
    <s v="GBP"/>
    <d v="2013-03-07T00:00:00"/>
    <s v="Support to Civil Society Governance Funds"/>
    <d v="2011-02-23T00:00:00"/>
    <d v="2015-03-31T00:00:00"/>
    <d v="2011-02-23T00:00:00"/>
    <m/>
    <s v="Democratic participation and civil society"/>
  </r>
  <r>
    <s v="Department for International Development"/>
    <s v="Malawi"/>
    <s v="E"/>
    <x v="0"/>
    <d v="2013-03-19T00:00:00"/>
    <x v="1"/>
    <s v="GBP"/>
    <n v="39836"/>
    <n v="63323.3056"/>
    <s v="GBP"/>
    <d v="2013-03-19T00:00:00"/>
    <s v="Support to Civil Society Governance Funds"/>
    <d v="2011-02-23T00:00:00"/>
    <d v="2015-03-31T00:00:00"/>
    <d v="2011-02-23T00:00:00"/>
    <m/>
    <s v="Democratic participation and civil society"/>
  </r>
  <r>
    <s v="Department for International Development"/>
    <s v="Malawi"/>
    <s v="D"/>
    <x v="1"/>
    <d v="2013-03-22T00:00:00"/>
    <x v="1"/>
    <s v="GBP"/>
    <n v="54708"/>
    <n v="86963.83679999999"/>
    <s v="GBP"/>
    <d v="2013-03-22T00:00:00"/>
    <s v="Support to Paralegal Advisory Services Institute (PASI)"/>
    <d v="2011-12-19T00:00:00"/>
    <d v="2016-11-30T00:00:00"/>
    <d v="2011-12-19T00:00:00"/>
    <m/>
    <s v=";Legal and judicial development"/>
  </r>
  <r>
    <s v="Department for International Development"/>
    <s v="Malawi"/>
    <s v="E"/>
    <x v="0"/>
    <d v="2013-03-25T00:00:00"/>
    <x v="1"/>
    <s v="GBP"/>
    <n v="775076"/>
    <n v="1232060.8096"/>
    <s v="GBP"/>
    <d v="2013-03-25T00:00:00"/>
    <s v="Support to Civil Society Governance Funds"/>
    <d v="2011-02-23T00:00:00"/>
    <d v="2015-03-31T00:00:00"/>
    <d v="2011-02-23T00:00:00"/>
    <m/>
    <s v="Democratic participation and civil society"/>
  </r>
  <r>
    <s v="Department for International Development"/>
    <s v="Malawi"/>
    <s v="E"/>
    <x v="0"/>
    <d v="2013-03-25T00:00:00"/>
    <x v="1"/>
    <s v="GBP"/>
    <n v="29028"/>
    <n v="46142.908799999997"/>
    <s v="GBP"/>
    <d v="2013-03-25T00:00:00"/>
    <s v="Support to Civil Society Governance Funds"/>
    <d v="2011-02-23T00:00:00"/>
    <d v="2015-03-31T00:00:00"/>
    <d v="2011-02-23T00:00:00"/>
    <m/>
    <s v="Democratic participation and civil society"/>
  </r>
  <r>
    <s v="Department for International Development"/>
    <s v="Malawi"/>
    <s v="D"/>
    <x v="1"/>
    <d v="2013-03-28T00:00:00"/>
    <x v="1"/>
    <s v="GBP"/>
    <n v="500000"/>
    <n v="794800"/>
    <s v="GBP"/>
    <d v="2013-03-28T00:00:00"/>
    <s v="Earmarked Funding for Condoms"/>
    <d v="2013-01-23T00:00:00"/>
    <d v="2016-03-31T00:00:00"/>
    <d v="2013-01-23T00:00:00"/>
    <m/>
    <s v="Basic life skills for youth and adults;STD control including HIV/AIDS"/>
  </r>
  <r>
    <s v="Department for International Development"/>
    <s v="Malawi"/>
    <s v="D"/>
    <x v="1"/>
    <d v="2013-03-28T00:00:00"/>
    <x v="1"/>
    <s v="GBP"/>
    <n v="-94378"/>
    <n v="-150023.26879999999"/>
    <s v="GBP"/>
    <d v="2013-03-28T00:00:00"/>
    <s v="Financial Aid to Malawi Judiciary"/>
    <d v="2011-12-01T00:00:00"/>
    <d v="2016-11-30T00:00:00"/>
    <d v="2011-12-01T00:00:00"/>
    <m/>
    <s v="Legal and judicial development"/>
  </r>
  <r>
    <s v="Department for International Development"/>
    <s v="Malawi"/>
    <s v="D"/>
    <x v="1"/>
    <d v="2013-03-28T00:00:00"/>
    <x v="1"/>
    <s v="GBP"/>
    <n v="193219"/>
    <n v="307140.92239999998"/>
    <s v="GBP"/>
    <d v="2013-03-28T00:00:00"/>
    <s v="Financial Aid to Malawi Judiciary"/>
    <d v="2011-12-01T00:00:00"/>
    <d v="2016-11-30T00:00:00"/>
    <d v="2011-12-01T00:00:00"/>
    <m/>
    <s v="Legal and judicial development"/>
  </r>
  <r>
    <s v="Department for International Development"/>
    <s v="Malawi"/>
    <s v="D"/>
    <x v="1"/>
    <d v="2013-03-28T00:00:00"/>
    <x v="1"/>
    <s v="GBP"/>
    <n v="2000000"/>
    <n v="3179200"/>
    <s v="GBP"/>
    <d v="2013-03-28T00:00:00"/>
    <s v="HIV Earmarked Funding for  Prevention of Mother To Child Transmission"/>
    <d v="2013-01-23T00:00:00"/>
    <d v="2016-03-31T00:00:00"/>
    <d v="2013-01-23T00:00:00"/>
    <m/>
    <s v="STD control including HIV/AIDS"/>
  </r>
  <r>
    <s v="Department for International Development"/>
    <s v="Malawi"/>
    <s v="E"/>
    <x v="0"/>
    <d v="2013-03-31T00:00:00"/>
    <x v="1"/>
    <s v="GBP"/>
    <n v="99"/>
    <n v="157.37039999999999"/>
    <s v="GBP"/>
    <d v="2013-03-31T00:00:00"/>
    <s v="Support to Farm Input Subsidy Programme"/>
    <d v="2011-09-27T00:00:00"/>
    <d v="2015-12-31T00:00:00"/>
    <d v="2011-09-27T00:00:00"/>
    <m/>
    <s v="Food aid/Food security programmes"/>
  </r>
  <r>
    <s v="Department for International Development"/>
    <s v="Malawi"/>
    <s v="E"/>
    <x v="0"/>
    <d v="2013-04-11T00:00:00"/>
    <x v="1"/>
    <s v="GBP"/>
    <n v="106200"/>
    <n v="168815.52"/>
    <s v="GBP"/>
    <d v="2013-04-11T00:00:00"/>
    <s v="Heath Sector Support Programme Technical Assistance (TA)"/>
    <d v="2010-11-15T00:00:00"/>
    <d v="2016-03-31T00:00:00"/>
    <d v="2010-11-15T00:00:00"/>
    <m/>
    <s v="Health policy and administrative management;Health policy and administrative management;Basic health care"/>
  </r>
  <r>
    <s v="Department for International Development"/>
    <s v="Malawi"/>
    <s v="E"/>
    <x v="0"/>
    <d v="2013-04-11T00:00:00"/>
    <x v="1"/>
    <s v="GBP"/>
    <n v="1360"/>
    <n v="2161.8559999999998"/>
    <s v="GBP"/>
    <d v="2013-04-11T00:00:00"/>
    <s v="Heath Sector Support Programme Technical Assistance (TA)"/>
    <d v="2010-11-15T00:00:00"/>
    <d v="2016-03-31T00:00:00"/>
    <d v="2010-11-15T00:00:00"/>
    <m/>
    <s v="Health policy and administrative management;Health policy and administrative management;Basic health care"/>
  </r>
  <r>
    <s v="Department for International Development"/>
    <s v="Malawi"/>
    <s v="E"/>
    <x v="0"/>
    <d v="2013-04-11T00:00:00"/>
    <x v="1"/>
    <s v="GBP"/>
    <n v="45106"/>
    <n v="71700.497600000002"/>
    <s v="GBP"/>
    <d v="2013-04-11T00:00:00"/>
    <s v="Heath Sector Support Programme Technical Assistance (TA)"/>
    <d v="2010-11-15T00:00:00"/>
    <d v="2016-03-31T00:00:00"/>
    <d v="2010-11-15T00:00:00"/>
    <m/>
    <s v="Health policy and administrative management;Health policy and administrative management;Basic health care"/>
  </r>
  <r>
    <s v="Department for International Development"/>
    <s v="Malawi"/>
    <s v="E"/>
    <x v="0"/>
    <d v="2013-04-11T00:00:00"/>
    <x v="1"/>
    <s v="GBP"/>
    <n v="11343"/>
    <n v="18030.8328"/>
    <s v="GBP"/>
    <d v="2013-04-11T00:00:00"/>
    <s v="Heath Sector Support Programme Technical Assistance (TA)"/>
    <d v="2010-11-15T00:00:00"/>
    <d v="2016-03-31T00:00:00"/>
    <d v="2010-11-15T00:00:00"/>
    <m/>
    <s v="Health policy and administrative management;Health policy and administrative management;Basic health care"/>
  </r>
  <r>
    <s v="Department for International Development"/>
    <s v="Malawi"/>
    <s v="E"/>
    <x v="0"/>
    <d v="2013-04-19T00:00:00"/>
    <x v="1"/>
    <s v="GBP"/>
    <n v="-10166"/>
    <n v="-16159.873599999999"/>
    <s v="GBP"/>
    <d v="2013-04-19T00:00:00"/>
    <s v="Heath Sector Support Programme Technical Assistance (TA)"/>
    <d v="2010-11-15T00:00:00"/>
    <d v="2016-03-31T00:00:00"/>
    <d v="2010-11-15T00:00:00"/>
    <m/>
    <s v="Health policy and administrative management;Health policy and administrative management;Basic health care"/>
  </r>
  <r>
    <s v="Department for International Development"/>
    <s v="Malawi"/>
    <s v="E"/>
    <x v="0"/>
    <d v="2013-04-19T00:00:00"/>
    <x v="1"/>
    <s v="GBP"/>
    <n v="20333"/>
    <n v="32321.336799999997"/>
    <s v="GBP"/>
    <d v="2013-04-19T00:00:00"/>
    <s v="Heath Sector Support Programme Technical Assistance (TA)"/>
    <d v="2010-11-15T00:00:00"/>
    <d v="2016-03-31T00:00:00"/>
    <d v="2010-11-15T00:00:00"/>
    <m/>
    <s v="Health policy and administrative management;Health policy and administrative management;Basic health care"/>
  </r>
  <r>
    <s v="Department for International Development"/>
    <s v="Malawi"/>
    <s v="E"/>
    <x v="0"/>
    <d v="2013-04-24T00:00:00"/>
    <x v="1"/>
    <s v="GBP"/>
    <n v="24387"/>
    <n v="38765.575199999999"/>
    <s v="GBP"/>
    <d v="2013-04-24T00:00:00"/>
    <s v="Procurement of commodities for Total Land Care by Charles Kendal under DFID Support to Conservation Agriculture Programme in Malawi"/>
    <d v="2012-09-12T00:00:00"/>
    <d v="2015-12-31T00:00:00"/>
    <d v="2012-09-12T00:00:00"/>
    <m/>
    <s v="Food aid/Food security programmes"/>
  </r>
  <r>
    <s v="Department for International Development"/>
    <s v="Malawi"/>
    <s v="E"/>
    <x v="0"/>
    <d v="2013-04-24T00:00:00"/>
    <x v="1"/>
    <s v="GBP"/>
    <n v="1219"/>
    <n v="1937.7223999999999"/>
    <s v="GBP"/>
    <d v="2013-04-24T00:00:00"/>
    <s v="Charles Kendal fees for procuring commodities for Total Land Care under the DFID Support to Conservation Agriculture in Malawi Programme"/>
    <d v="2012-09-12T00:00:00"/>
    <d v="2015-12-31T00:00:00"/>
    <d v="2012-09-12T00:00:00"/>
    <m/>
    <s v="Food aid/Food security programmes"/>
  </r>
  <r>
    <s v="Department for International Development"/>
    <s v="Malawi"/>
    <s v="D"/>
    <x v="1"/>
    <d v="2013-04-24T00:00:00"/>
    <x v="1"/>
    <s v="GBP"/>
    <n v="300000"/>
    <n v="476879.99999999994"/>
    <s v="GBP"/>
    <d v="2013-04-24T00:00:00"/>
    <s v="Support to Anti Corruption Bureau"/>
    <d v="2012-01-01T00:00:00"/>
    <d v="2015-12-31T00:00:00"/>
    <d v="2012-01-01T00:00:00"/>
    <m/>
    <s v="Anti-corruption organisations and institutions"/>
  </r>
  <r>
    <s v="Department for International Development"/>
    <s v="Malawi"/>
    <s v="E"/>
    <x v="0"/>
    <d v="2013-04-24T00:00:00"/>
    <x v="1"/>
    <s v="GBP"/>
    <n v="41483"/>
    <n v="65941.376799999998"/>
    <s v="GBP"/>
    <d v="2013-04-24T00:00:00"/>
    <s v="Independent Impact Evaluation Agency"/>
    <d v="2011-08-01T00:00:00"/>
    <d v="2016-09-30T00:00:00"/>
    <d v="2011-08-01T00:00:00"/>
    <m/>
    <s v="Democratic participation and civil society"/>
  </r>
  <r>
    <s v="Department for International Development"/>
    <s v="Malawi"/>
    <s v="D"/>
    <x v="1"/>
    <d v="2013-04-25T00:00:00"/>
    <x v="1"/>
    <s v="GBP"/>
    <n v="24206"/>
    <n v="38477.857599999996"/>
    <s v="GBP"/>
    <d v="2013-04-25T00:00:00"/>
    <s v="Support to Farm Input Subsidy Programme"/>
    <d v="2011-09-27T00:00:00"/>
    <d v="2015-12-31T00:00:00"/>
    <d v="2011-09-27T00:00:00"/>
    <m/>
    <s v="Food aid/Food security programmes"/>
  </r>
  <r>
    <s v="Department for International Development"/>
    <s v="Malawi"/>
    <s v="D"/>
    <x v="1"/>
    <d v="2013-05-01T00:00:00"/>
    <x v="1"/>
    <s v="GBP"/>
    <n v="43740"/>
    <n v="69529.103999999992"/>
    <s v="GBP"/>
    <d v="2013-05-01T00:00:00"/>
    <s v="Health Research Capacity Strengthening Initiative Malawi: Programme Management Costs"/>
    <d v="2011-04-01T00:00:00"/>
    <d v="2014-03-31T00:00:00"/>
    <d v="2011-04-01T00:00:00"/>
    <d v="2014-03-31T00:00:00"/>
    <s v="Medical research"/>
  </r>
  <r>
    <s v="Department for International Development"/>
    <s v="Malawi"/>
    <s v="E"/>
    <x v="0"/>
    <d v="2013-05-03T00:00:00"/>
    <x v="1"/>
    <s v="GBP"/>
    <n v="60022"/>
    <n v="95410.9712"/>
    <s v="GBP"/>
    <d v="2013-05-03T00:00:00"/>
    <s v="Support to Civil Society Governance Funds"/>
    <d v="2011-02-23T00:00:00"/>
    <d v="2015-03-31T00:00:00"/>
    <d v="2011-02-23T00:00:00"/>
    <m/>
    <s v="Democratic participation and civil society"/>
  </r>
  <r>
    <s v="Department for International Development"/>
    <s v="Malawi"/>
    <s v="E"/>
    <x v="0"/>
    <d v="2013-05-03T00:00:00"/>
    <x v="1"/>
    <s v="GBP"/>
    <n v="41483"/>
    <n v="65941.376799999998"/>
    <s v="GBP"/>
    <d v="2013-05-03T00:00:00"/>
    <s v="Independent Impact Evaluation Agency"/>
    <d v="2011-08-01T00:00:00"/>
    <d v="2016-09-30T00:00:00"/>
    <d v="2011-08-01T00:00:00"/>
    <m/>
    <s v="Democratic participation and civil society"/>
  </r>
  <r>
    <s v="Department for International Development"/>
    <s v="Malawi"/>
    <s v="E"/>
    <x v="0"/>
    <d v="2013-05-04T00:00:00"/>
    <x v="1"/>
    <s v="GBP"/>
    <n v="-15084"/>
    <n v="-23977.526399999999"/>
    <s v="GBP"/>
    <d v="2013-05-04T00:00:00"/>
    <s v="Independent Impact Evaluation Agency"/>
    <d v="2011-08-01T00:00:00"/>
    <d v="2016-09-30T00:00:00"/>
    <d v="2011-08-01T00:00:00"/>
    <m/>
    <s v="Democratic participation and civil society"/>
  </r>
  <r>
    <s v="Department for International Development"/>
    <s v="Malawi"/>
    <s v="E"/>
    <x v="0"/>
    <d v="2013-05-15T00:00:00"/>
    <x v="1"/>
    <s v="GBP"/>
    <n v="17342"/>
    <n v="27566.843199999999"/>
    <s v="GBP"/>
    <d v="2013-05-15T00:00:00"/>
    <s v="Heath Sector Support Programme Technical Assistance (TA)"/>
    <d v="2010-11-15T00:00:00"/>
    <d v="2016-03-31T00:00:00"/>
    <d v="2010-11-15T00:00:00"/>
    <m/>
    <s v="Health policy and administrative management;Health policy and administrative management;Basic health care"/>
  </r>
  <r>
    <s v="Department for International Development"/>
    <s v="Malawi"/>
    <s v="D"/>
    <x v="1"/>
    <d v="2013-05-17T00:00:00"/>
    <x v="1"/>
    <s v="GBP"/>
    <n v="37618"/>
    <n v="59797.572799999994"/>
    <s v="GBP"/>
    <d v="2013-05-17T00:00:00"/>
    <s v="Anti-Corruption Accountable Grant for National Intergrity System"/>
    <d v="2011-05-01T00:00:00"/>
    <d v="2013-10-01T00:00:00"/>
    <d v="2011-05-01T00:00:00"/>
    <d v="2013-10-01T00:00:00"/>
    <s v="Anti-corruption organisations and institutions"/>
  </r>
  <r>
    <s v="Department for International Development"/>
    <s v="Malawi"/>
    <s v="D"/>
    <x v="1"/>
    <d v="2013-05-21T00:00:00"/>
    <x v="1"/>
    <s v="GBP"/>
    <n v="261285"/>
    <n v="415338.636"/>
    <s v="GBP"/>
    <d v="2013-05-21T00:00:00"/>
    <s v="Accountable Grant with Catholic Commission for Justice and Peace"/>
    <d v="2011-12-19T00:00:00"/>
    <d v="2016-11-30T00:00:00"/>
    <d v="2011-12-19T00:00:00"/>
    <m/>
    <s v=";Legal and judicial development"/>
  </r>
  <r>
    <s v="Department for International Development"/>
    <s v="Malawi"/>
    <s v="D"/>
    <x v="1"/>
    <d v="2013-05-21T00:00:00"/>
    <x v="1"/>
    <s v="GBP"/>
    <n v="20599"/>
    <n v="32744.170399999999"/>
    <s v="GBP"/>
    <d v="2013-05-21T00:00:00"/>
    <s v="Health Research Capacity Strengthening Initiative Malawi: Programme Management Costs"/>
    <d v="2011-04-01T00:00:00"/>
    <d v="2014-03-31T00:00:00"/>
    <d v="2011-04-01T00:00:00"/>
    <d v="2014-03-31T00:00:00"/>
    <s v="Medical research"/>
  </r>
  <r>
    <s v="Department for International Development"/>
    <s v="Malawi"/>
    <s v="E"/>
    <x v="0"/>
    <d v="2013-05-21T00:00:00"/>
    <x v="1"/>
    <s v="GBP"/>
    <n v="-15048"/>
    <n v="-23920.300799999997"/>
    <s v="GBP"/>
    <d v="2013-05-21T00:00:00"/>
    <s v="Independent Impact Evaluation Agency"/>
    <d v="2011-08-01T00:00:00"/>
    <d v="2016-09-30T00:00:00"/>
    <d v="2011-08-01T00:00:00"/>
    <m/>
    <s v="Democratic participation and civil society"/>
  </r>
  <r>
    <s v="Department for International Development"/>
    <s v="Malawi"/>
    <s v="E"/>
    <x v="0"/>
    <d v="2013-05-21T00:00:00"/>
    <x v="1"/>
    <s v="GBP"/>
    <n v="15084"/>
    <n v="23977.526399999999"/>
    <s v="GBP"/>
    <d v="2013-05-21T00:00:00"/>
    <s v="Independent Impact Evaluation Agency"/>
    <d v="2011-08-01T00:00:00"/>
    <d v="2016-09-30T00:00:00"/>
    <d v="2011-08-01T00:00:00"/>
    <m/>
    <s v="Democratic participation and civil society"/>
  </r>
  <r>
    <s v="Department for International Development"/>
    <s v="Malawi"/>
    <s v="D"/>
    <x v="1"/>
    <d v="2013-05-22T00:00:00"/>
    <x v="1"/>
    <s v="GBP"/>
    <n v="61853"/>
    <n v="98321.5288"/>
    <s v="GBP"/>
    <d v="2013-05-22T00:00:00"/>
    <s v="Support to Dairy Farming in Malawi"/>
    <d v="2011-09-27T00:00:00"/>
    <d v="2015-12-31T00:00:00"/>
    <d v="2011-09-27T00:00:00"/>
    <m/>
    <s v="Food aid/Food security programmes"/>
  </r>
  <r>
    <s v="Department for International Development"/>
    <s v="Malawi"/>
    <s v="D"/>
    <x v="1"/>
    <d v="2013-05-28T00:00:00"/>
    <x v="1"/>
    <s v="GBP"/>
    <n v="4000000"/>
    <n v="6358400"/>
    <s v="GBP"/>
    <d v="2013-05-28T00:00:00"/>
    <s v="Support to Farm Input Subsidy Programme"/>
    <d v="2011-09-27T00:00:00"/>
    <d v="2015-12-31T00:00:00"/>
    <d v="2011-09-27T00:00:00"/>
    <m/>
    <s v="Food aid/Food security programmes"/>
  </r>
  <r>
    <s v="Department for International Development"/>
    <s v="Malawi"/>
    <s v="E"/>
    <x v="0"/>
    <d v="2013-05-29T00:00:00"/>
    <x v="1"/>
    <s v="GBP"/>
    <n v="54420"/>
    <n v="86506.031999999992"/>
    <s v="GBP"/>
    <d v="2013-05-29T00:00:00"/>
    <s v="Support to Civil Society Governance Funds"/>
    <d v="2011-02-23T00:00:00"/>
    <d v="2015-03-31T00:00:00"/>
    <d v="2011-02-23T00:00:00"/>
    <m/>
    <s v="Democratic participation and civil society"/>
  </r>
  <r>
    <s v="Department for International Development"/>
    <s v="Malawi"/>
    <s v="E"/>
    <x v="0"/>
    <d v="2013-05-29T00:00:00"/>
    <x v="1"/>
    <s v="GBP"/>
    <n v="75181"/>
    <n v="119507.71759999999"/>
    <s v="GBP"/>
    <d v="2013-05-29T00:00:00"/>
    <s v="Support to Civil Society Governance Funds"/>
    <d v="2011-02-23T00:00:00"/>
    <d v="2015-03-31T00:00:00"/>
    <d v="2011-02-23T00:00:00"/>
    <m/>
    <s v="Democratic participation and civil society"/>
  </r>
  <r>
    <s v="Department for International Development"/>
    <s v="Malawi"/>
    <s v="E"/>
    <x v="0"/>
    <d v="2013-05-31T00:00:00"/>
    <x v="1"/>
    <s v="GBP"/>
    <n v="3511"/>
    <n v="5581.0855999999994"/>
    <s v="GBP"/>
    <d v="2013-05-31T00:00:00"/>
    <s v="Procurement of commodities for Total Land Care by Charles Kendal under DFID Support to Conservation Agriculture Programme in Malawi"/>
    <d v="2012-09-12T00:00:00"/>
    <d v="2015-12-31T00:00:00"/>
    <d v="2012-09-12T00:00:00"/>
    <m/>
    <s v="Food aid/Food security programmes"/>
  </r>
  <r>
    <s v="Department for International Development"/>
    <s v="Malawi"/>
    <s v="E"/>
    <x v="0"/>
    <d v="2013-05-31T00:00:00"/>
    <x v="1"/>
    <s v="GBP"/>
    <n v="28281"/>
    <n v="44955.477599999998"/>
    <s v="GBP"/>
    <d v="2013-05-31T00:00:00"/>
    <s v="Procurement of commodities for Total Land Care by Charles Kendal under DFID Support to Conservation Agriculture Programme in Malawi"/>
    <d v="2012-09-12T00:00:00"/>
    <d v="2015-12-31T00:00:00"/>
    <d v="2012-09-12T00:00:00"/>
    <m/>
    <s v="Food aid/Food security programmes"/>
  </r>
  <r>
    <s v="Department for International Development"/>
    <s v="Malawi"/>
    <s v="E"/>
    <x v="0"/>
    <d v="2013-05-31T00:00:00"/>
    <x v="1"/>
    <s v="GBP"/>
    <n v="1414"/>
    <n v="2247.6943999999999"/>
    <s v="GBP"/>
    <d v="2013-05-31T00:00:00"/>
    <s v="Charles Kendal fees for procuring commodities for Total Land Care under the DFID Support to Conservation Agriculture in Malawi Programme"/>
    <d v="2012-09-12T00:00:00"/>
    <d v="2015-12-31T00:00:00"/>
    <d v="2012-09-12T00:00:00"/>
    <m/>
    <s v="Food aid/Food security programmes"/>
  </r>
  <r>
    <s v="Department for International Development"/>
    <s v="Malawi"/>
    <s v="D"/>
    <x v="1"/>
    <d v="2013-05-31T00:00:00"/>
    <x v="1"/>
    <s v="GBP"/>
    <n v="500000"/>
    <n v="794800"/>
    <s v="GBP"/>
    <d v="2013-05-31T00:00:00"/>
    <s v="Earmarked Funding for Condoms"/>
    <d v="2013-01-23T00:00:00"/>
    <d v="2016-03-31T00:00:00"/>
    <d v="2013-01-23T00:00:00"/>
    <m/>
    <s v="Basic life skills for youth and adults;STD control including HIV/AIDS"/>
  </r>
  <r>
    <s v="Department for International Development"/>
    <s v="Malawi"/>
    <s v="D"/>
    <x v="1"/>
    <d v="2013-05-31T00:00:00"/>
    <x v="1"/>
    <s v="GBP"/>
    <n v="1500000"/>
    <n v="2384400"/>
    <s v="GBP"/>
    <d v="2013-05-31T00:00:00"/>
    <s v="HIV Earmarked Funding for  Prevention of Mother To Child Transmission"/>
    <d v="2013-01-23T00:00:00"/>
    <d v="2016-03-31T00:00:00"/>
    <d v="2013-01-23T00:00:00"/>
    <m/>
    <s v="STD control including HIV/AIDS"/>
  </r>
  <r>
    <s v="Department for International Development"/>
    <s v="Malawi"/>
    <s v="D"/>
    <x v="1"/>
    <d v="2013-05-31T00:00:00"/>
    <x v="1"/>
    <s v="GBP"/>
    <n v="16000000"/>
    <n v="25433600"/>
    <s v="GBP"/>
    <d v="2013-05-31T00:00:00"/>
    <s v="Health Sector Support Programme  Financial Aid"/>
    <d v="2011-06-20T00:00:00"/>
    <d v="2016-03-31T00:00:00"/>
    <d v="2011-06-20T00:00:00"/>
    <m/>
    <s v="Health policy and administrative management;Health policy and administrative management;Basic health care"/>
  </r>
  <r>
    <s v="Department for International Development"/>
    <s v="Malawi"/>
    <s v="D"/>
    <x v="1"/>
    <d v="2013-06-05T00:00:00"/>
    <x v="1"/>
    <s v="GBP"/>
    <n v="625000"/>
    <n v="993499.99999999988"/>
    <s v="GBP"/>
    <d v="2013-06-05T00:00:00"/>
    <s v="UNDP Elections Multi Donor Trust Fund"/>
    <d v="2012-08-01T00:00:00"/>
    <d v="2016-07-31T00:00:00"/>
    <d v="2012-08-01T00:00:00"/>
    <m/>
    <s v=";"/>
  </r>
  <r>
    <s v="Department for International Development"/>
    <s v="Malawi"/>
    <s v="E"/>
    <x v="0"/>
    <d v="2013-06-06T00:00:00"/>
    <x v="1"/>
    <s v="GBP"/>
    <n v="23358"/>
    <n v="37129.876799999998"/>
    <s v="GBP"/>
    <d v="2013-06-06T00:00:00"/>
    <s v="Heath Sector Support Programme Technical Assistance (TA)"/>
    <d v="2010-11-15T00:00:00"/>
    <d v="2016-03-31T00:00:00"/>
    <d v="2010-11-15T00:00:00"/>
    <m/>
    <s v="Health policy and administrative management;Health policy and administrative management;Basic health care"/>
  </r>
  <r>
    <s v="Department for International Development"/>
    <s v="Malawi"/>
    <s v="E"/>
    <x v="0"/>
    <d v="2013-06-18T00:00:00"/>
    <x v="1"/>
    <s v="GBP"/>
    <n v="-138015"/>
    <n v="-219388.644"/>
    <s v="GBP"/>
    <d v="2013-06-18T00:00:00"/>
    <s v="Appraisal And Design stage of the Building Evidence and Accountability programme"/>
    <d v="2010-06-18T00:00:00"/>
    <d v="2013-06-17T00:00:00"/>
    <d v="2010-06-18T00:00:00"/>
    <d v="2013-06-17T00:00:00"/>
    <s v="Research/scientific institutions;Research/scientific institutions"/>
  </r>
  <r>
    <s v="Department for International Development"/>
    <s v="Malawi"/>
    <s v="D"/>
    <x v="1"/>
    <d v="2013-06-24T00:00:00"/>
    <x v="1"/>
    <s v="GBP"/>
    <n v="20599"/>
    <n v="32744.170399999999"/>
    <s v="GBP"/>
    <d v="2013-06-24T00:00:00"/>
    <s v="Health Research Capacity Strengthening Initiative Malawi: Programme Management Costs"/>
    <d v="2011-04-01T00:00:00"/>
    <d v="2014-03-31T00:00:00"/>
    <d v="2011-04-01T00:00:00"/>
    <d v="2014-03-31T00:00:00"/>
    <s v="Medical research"/>
  </r>
  <r>
    <s v="Department for International Development"/>
    <s v="Malawi"/>
    <s v="E"/>
    <x v="0"/>
    <d v="2013-06-25T00:00:00"/>
    <x v="1"/>
    <s v="GBP"/>
    <n v="41495"/>
    <n v="65960.45199999999"/>
    <s v="GBP"/>
    <d v="2013-06-25T00:00:00"/>
    <s v="Support to Civil Society Governance Funds"/>
    <d v="2011-02-23T00:00:00"/>
    <d v="2015-03-31T00:00:00"/>
    <d v="2011-02-23T00:00:00"/>
    <m/>
    <s v="Democratic participation and civil society"/>
  </r>
  <r>
    <s v="Department for International Development"/>
    <s v="Malawi"/>
    <s v="E"/>
    <x v="0"/>
    <d v="2013-06-25T00:00:00"/>
    <x v="1"/>
    <s v="GBP"/>
    <n v="58872"/>
    <n v="93582.931199999992"/>
    <s v="GBP"/>
    <d v="2013-06-25T00:00:00"/>
    <s v="Support to Civil Society Governance Funds"/>
    <d v="2011-02-23T00:00:00"/>
    <d v="2015-03-31T00:00:00"/>
    <d v="2011-02-23T00:00:00"/>
    <m/>
    <s v="Democratic participation and civil society"/>
  </r>
  <r>
    <s v="Department for International Development"/>
    <s v="Malawi"/>
    <s v="E"/>
    <x v="0"/>
    <d v="2013-06-26T00:00:00"/>
    <x v="1"/>
    <s v="GBP"/>
    <n v="17895"/>
    <n v="28445.892"/>
    <s v="GBP"/>
    <d v="2013-06-26T00:00:00"/>
    <s v="Heath Sector Support Programme Technical Assistance (TA)"/>
    <d v="2010-11-15T00:00:00"/>
    <d v="2016-03-31T00:00:00"/>
    <d v="2010-11-15T00:00:00"/>
    <m/>
    <s v="Health policy and administrative management;Health policy and administrative management;Basic health care"/>
  </r>
  <r>
    <s v="Department for International Development"/>
    <s v="Malawi"/>
    <s v="E"/>
    <x v="0"/>
    <d v="2013-06-28T00:00:00"/>
    <x v="1"/>
    <s v="GBP"/>
    <n v="20915"/>
    <n v="33246.483999999997"/>
    <s v="GBP"/>
    <d v="2013-06-28T00:00:00"/>
    <s v="Heath Sector Support Programme Technical Assistance (TA)"/>
    <d v="2010-11-15T00:00:00"/>
    <d v="2016-03-31T00:00:00"/>
    <d v="2010-11-15T00:00:00"/>
    <m/>
    <s v="Health policy and administrative management;Health policy and administrative management;Basic health care"/>
  </r>
  <r>
    <s v="Department for International Development"/>
    <s v="Malawi"/>
    <s v="E"/>
    <x v="0"/>
    <d v="2013-06-30T00:00:00"/>
    <x v="1"/>
    <s v="GBP"/>
    <n v="175"/>
    <n v="278.18"/>
    <s v="GBP"/>
    <d v="2013-06-30T00:00:00"/>
    <s v="Charles Kendal fees for procuring commodities for Total Land Care under the DFID Support to Conservation Agriculture in Malawi Programme"/>
    <d v="2012-09-12T00:00:00"/>
    <d v="2015-12-31T00:00:00"/>
    <d v="2012-09-12T00:00:00"/>
    <m/>
    <s v="Food aid/Food security programmes"/>
  </r>
  <r>
    <s v="Department for International Development"/>
    <s v="Malawi"/>
    <s v="E"/>
    <x v="0"/>
    <d v="2013-06-30T00:00:00"/>
    <x v="1"/>
    <s v="GBP"/>
    <n v="214"/>
    <n v="340.17439999999999"/>
    <s v="GBP"/>
    <d v="2013-06-30T00:00:00"/>
    <s v="Appraisal And Design stage of the Building Evidence and Accountability programme"/>
    <d v="2010-06-18T00:00:00"/>
    <d v="2013-06-17T00:00:00"/>
    <d v="2010-06-18T00:00:00"/>
    <d v="2013-06-17T00:00:00"/>
    <s v="Research/scientific institutions;Research/scientific institutions"/>
  </r>
  <r>
    <s v="Department for International Development"/>
    <s v="Malawi"/>
    <s v="D"/>
    <x v="1"/>
    <d v="2013-07-11T00:00:00"/>
    <x v="1"/>
    <s v="GBP"/>
    <n v="297162"/>
    <n v="472368.71519999998"/>
    <s v="GBP"/>
    <d v="2013-07-11T00:00:00"/>
    <s v="Joint Support to Strengthen the National Statistical Systems"/>
    <d v="2013-05-21T00:00:00"/>
    <d v="2016-09-30T00:00:00"/>
    <d v="2013-05-21T00:00:00"/>
    <m/>
    <s v="Housing policy and administrative management;Statistical capacity building"/>
  </r>
  <r>
    <s v="Department for International Development"/>
    <s v="Malawi"/>
    <s v="E"/>
    <x v="0"/>
    <d v="2013-07-17T00:00:00"/>
    <x v="1"/>
    <s v="GBP"/>
    <n v="24060"/>
    <n v="38245.775999999998"/>
    <s v="GBP"/>
    <d v="2013-07-17T00:00:00"/>
    <s v="Procurement of commodities for Total Land Care by Charles Kendal under DFID Support to Conservation Agriculture Programme in Malawi"/>
    <d v="2012-09-12T00:00:00"/>
    <d v="2015-12-31T00:00:00"/>
    <d v="2012-09-12T00:00:00"/>
    <m/>
    <s v="Food aid/Food security programmes"/>
  </r>
  <r>
    <s v="Department for International Development"/>
    <s v="Malawi"/>
    <s v="E"/>
    <x v="0"/>
    <d v="2013-07-17T00:00:00"/>
    <x v="1"/>
    <s v="GBP"/>
    <n v="1203"/>
    <n v="1912.2887999999998"/>
    <s v="GBP"/>
    <d v="2013-07-17T00:00:00"/>
    <s v="Charles Kendal fees for procuring commodities for Total Land Care under the DFID Support to Conservation Agriculture in Malawi Programme"/>
    <d v="2012-09-12T00:00:00"/>
    <d v="2015-12-31T00:00:00"/>
    <d v="2012-09-12T00:00:00"/>
    <m/>
    <s v="Food aid/Food security programmes"/>
  </r>
  <r>
    <s v="Department for International Development"/>
    <s v="Malawi"/>
    <s v="E"/>
    <x v="0"/>
    <d v="2013-07-18T00:00:00"/>
    <x v="1"/>
    <s v="GBP"/>
    <n v="36446"/>
    <n v="57934.561599999994"/>
    <s v="GBP"/>
    <d v="2013-07-18T00:00:00"/>
    <s v="Support to Civil Society Governance Funds"/>
    <d v="2011-02-23T00:00:00"/>
    <d v="2015-03-31T00:00:00"/>
    <d v="2011-02-23T00:00:00"/>
    <m/>
    <s v="Democratic participation and civil society"/>
  </r>
  <r>
    <s v="Department for International Development"/>
    <s v="Malawi"/>
    <s v="E"/>
    <x v="0"/>
    <d v="2013-07-18T00:00:00"/>
    <x v="1"/>
    <s v="GBP"/>
    <n v="51579"/>
    <n v="81989.978399999993"/>
    <s v="GBP"/>
    <d v="2013-07-18T00:00:00"/>
    <s v="Support to Civil Society Governance Funds"/>
    <d v="2011-02-23T00:00:00"/>
    <d v="2015-03-31T00:00:00"/>
    <d v="2011-02-23T00:00:00"/>
    <m/>
    <s v="Democratic participation and civil society"/>
  </r>
  <r>
    <s v="Department for International Development"/>
    <s v="Malawi"/>
    <s v="D"/>
    <x v="1"/>
    <d v="2013-07-30T00:00:00"/>
    <x v="1"/>
    <s v="GBP"/>
    <n v="205560"/>
    <n v="326758.17599999998"/>
    <s v="GBP"/>
    <d v="2013-07-30T00:00:00"/>
    <s v="Accountable Grant with Catholic Commission for Justice and Peace"/>
    <d v="2011-12-19T00:00:00"/>
    <d v="2016-11-30T00:00:00"/>
    <d v="2011-12-19T00:00:00"/>
    <m/>
    <s v=";Legal and judicial development"/>
  </r>
  <r>
    <s v="Department for International Development"/>
    <s v="Malawi"/>
    <s v="D"/>
    <x v="1"/>
    <d v="2013-07-30T00:00:00"/>
    <x v="1"/>
    <s v="GBP"/>
    <n v="400000"/>
    <n v="635840"/>
    <s v="GBP"/>
    <d v="2013-07-30T00:00:00"/>
    <s v="Support to UNICEF for Sustainable Safety and Justice for Vulnerable Women and Children"/>
    <d v="2011-12-19T00:00:00"/>
    <d v="2016-11-30T00:00:00"/>
    <d v="2011-12-19T00:00:00"/>
    <m/>
    <s v=";Legal and judicial development"/>
  </r>
  <r>
    <s v="Department for International Development"/>
    <s v="Malawi"/>
    <s v="D"/>
    <x v="1"/>
    <d v="2013-08-08T00:00:00"/>
    <x v="1"/>
    <s v="GBP"/>
    <n v="127393"/>
    <n v="202503.91279999999"/>
    <s v="GBP"/>
    <d v="2013-08-08T00:00:00"/>
    <s v="Support to Dairy Farming in Malawi"/>
    <d v="2011-09-27T00:00:00"/>
    <d v="2015-12-31T00:00:00"/>
    <d v="2011-09-27T00:00:00"/>
    <m/>
    <s v="Food aid/Food security programmes"/>
  </r>
  <r>
    <s v="Department for International Development"/>
    <s v="Malawi"/>
    <s v="D"/>
    <x v="1"/>
    <d v="2013-08-09T00:00:00"/>
    <x v="1"/>
    <s v="GBP"/>
    <n v="250000"/>
    <n v="397400"/>
    <s v="GBP"/>
    <d v="2013-08-09T00:00:00"/>
    <s v="DFID's contribution to  Malawi Joint Donor Humanitarian Emergency Response Fund"/>
    <d v="2013-07-01T00:00:00"/>
    <d v="2016-06-30T00:00:00"/>
    <d v="2013-07-01T00:00:00"/>
    <m/>
    <s v="Food aid/Food security programmes;Sectors not specified"/>
  </r>
  <r>
    <s v="Department for International Development"/>
    <s v="Malawi"/>
    <s v="D"/>
    <x v="1"/>
    <d v="2013-08-09T00:00:00"/>
    <x v="1"/>
    <s v="GBP"/>
    <n v="498379"/>
    <n v="792223.25839999993"/>
    <s v="GBP"/>
    <d v="2013-08-09T00:00:00"/>
    <s v="UNDP Elections Multi Donor Trust Fund"/>
    <d v="2012-08-01T00:00:00"/>
    <d v="2016-07-31T00:00:00"/>
    <d v="2012-08-01T00:00:00"/>
    <m/>
    <s v=";"/>
  </r>
  <r>
    <s v="Department for International Development"/>
    <s v="Malawi"/>
    <s v="D"/>
    <x v="1"/>
    <d v="2013-08-09T00:00:00"/>
    <x v="1"/>
    <s v="GBP"/>
    <n v="81827"/>
    <n v="130072.19919999999"/>
    <s v="GBP"/>
    <d v="2013-08-09T00:00:00"/>
    <s v="Support to Paralegal Advisory Services Institute (PASI)"/>
    <d v="2011-12-19T00:00:00"/>
    <d v="2016-11-30T00:00:00"/>
    <d v="2011-12-19T00:00:00"/>
    <m/>
    <s v=";Legal and judicial development"/>
  </r>
  <r>
    <s v="Department for International Development"/>
    <s v="Malawi"/>
    <s v="D"/>
    <x v="1"/>
    <d v="2013-08-12T00:00:00"/>
    <x v="1"/>
    <s v="GBP"/>
    <n v="403191"/>
    <n v="640912.41359999997"/>
    <s v="GBP"/>
    <d v="2013-08-12T00:00:00"/>
    <s v="Concern Universal Accountable Grant"/>
    <d v="2011-08-22T00:00:00"/>
    <d v="2016-06-30T00:00:00"/>
    <d v="2011-08-22T00:00:00"/>
    <m/>
    <s v="Food aid/Food security programmes"/>
  </r>
  <r>
    <s v="Department for International Development"/>
    <s v="Malawi"/>
    <s v="D"/>
    <x v="1"/>
    <d v="2013-08-12T00:00:00"/>
    <x v="1"/>
    <s v="GBP"/>
    <n v="60820"/>
    <n v="96679.471999999994"/>
    <s v="GBP"/>
    <d v="2013-08-12T00:00:00"/>
    <s v="Anti-Corruption Accountable Grant for National Intergrity System"/>
    <d v="2011-05-01T00:00:00"/>
    <d v="2013-10-01T00:00:00"/>
    <d v="2011-05-01T00:00:00"/>
    <d v="2013-10-01T00:00:00"/>
    <s v="Anti-corruption organisations and institutions"/>
  </r>
  <r>
    <s v="Department for International Development"/>
    <s v="Malawi"/>
    <s v="D"/>
    <x v="1"/>
    <d v="2013-08-16T00:00:00"/>
    <x v="1"/>
    <s v="GBP"/>
    <n v="15570"/>
    <n v="24750.072"/>
    <s v="GBP"/>
    <d v="2013-08-16T00:00:00"/>
    <s v="Financial Aid to Malawi Judiciary"/>
    <d v="2011-12-01T00:00:00"/>
    <d v="2016-11-30T00:00:00"/>
    <d v="2011-12-01T00:00:00"/>
    <m/>
    <s v="Legal and judicial development"/>
  </r>
  <r>
    <s v="Department for International Development"/>
    <s v="Malawi"/>
    <s v="E"/>
    <x v="0"/>
    <d v="2013-08-22T00:00:00"/>
    <x v="1"/>
    <s v="GBP"/>
    <n v="6146"/>
    <n v="9769.6815999999999"/>
    <s v="GBP"/>
    <d v="2013-08-22T00:00:00"/>
    <s v="Heath Sector Support Programme Technical Assistance (TA)"/>
    <d v="2010-11-15T00:00:00"/>
    <d v="2016-03-31T00:00:00"/>
    <d v="2010-11-15T00:00:00"/>
    <m/>
    <s v="Health policy and administrative management;Health policy and administrative management;Basic health care"/>
  </r>
  <r>
    <s v="Department for International Development"/>
    <s v="Malawi"/>
    <s v="E"/>
    <x v="0"/>
    <d v="2013-08-22T00:00:00"/>
    <x v="1"/>
    <s v="GBP"/>
    <n v="13142"/>
    <n v="20890.5232"/>
    <s v="GBP"/>
    <d v="2013-08-22T00:00:00"/>
    <s v="Heath Sector Support Programme Technical Assistance (TA)"/>
    <d v="2010-11-15T00:00:00"/>
    <d v="2016-03-31T00:00:00"/>
    <d v="2010-11-15T00:00:00"/>
    <m/>
    <s v="Health policy and administrative management;Health policy and administrative management;Basic health care"/>
  </r>
  <r>
    <s v="Department for International Development"/>
    <s v="Malawi"/>
    <s v="E"/>
    <x v="0"/>
    <d v="2013-08-22T00:00:00"/>
    <x v="1"/>
    <s v="GBP"/>
    <n v="7567"/>
    <n v="12028.503199999999"/>
    <s v="GBP"/>
    <d v="2013-08-22T00:00:00"/>
    <s v="Heath Sector Support Programme Technical Assistance (TA)"/>
    <d v="2010-11-15T00:00:00"/>
    <d v="2016-03-31T00:00:00"/>
    <d v="2010-11-15T00:00:00"/>
    <m/>
    <s v="Health policy and administrative management;Health policy and administrative management;Basic health care"/>
  </r>
  <r>
    <s v="Department for International Development"/>
    <s v="Malawi"/>
    <s v="E"/>
    <x v="0"/>
    <d v="2013-08-22T00:00:00"/>
    <x v="1"/>
    <s v="GBP"/>
    <n v="1491"/>
    <n v="2370.0935999999997"/>
    <s v="GBP"/>
    <d v="2013-08-22T00:00:00"/>
    <s v="Heath Sector Support Programme Technical Assistance (TA)"/>
    <d v="2010-11-15T00:00:00"/>
    <d v="2016-03-31T00:00:00"/>
    <d v="2010-11-15T00:00:00"/>
    <m/>
    <s v="Health policy and administrative management;Health policy and administrative management;Basic health care"/>
  </r>
  <r>
    <s v="Department for International Development"/>
    <s v="Malawi"/>
    <s v="E"/>
    <x v="0"/>
    <d v="2013-08-23T00:00:00"/>
    <x v="1"/>
    <s v="GBP"/>
    <n v="17009"/>
    <n v="27037.506399999998"/>
    <s v="GBP"/>
    <d v="2013-08-23T00:00:00"/>
    <s v="Technical Assistance to the National Response"/>
    <d v="2013-01-23T00:00:00"/>
    <d v="2016-03-31T00:00:00"/>
    <d v="2013-01-23T00:00:00"/>
    <m/>
    <s v="STD control including HIV/AIDS;STD control including HIV/AIDS"/>
  </r>
  <r>
    <s v="Department for International Development"/>
    <s v="Malawi"/>
    <s v="E"/>
    <x v="0"/>
    <d v="2013-08-28T00:00:00"/>
    <x v="1"/>
    <s v="GBP"/>
    <n v="44141"/>
    <n v="70166.533599999995"/>
    <s v="GBP"/>
    <d v="2013-08-28T00:00:00"/>
    <s v="Support to Civil Society Governance Funds"/>
    <d v="2011-02-23T00:00:00"/>
    <d v="2015-03-31T00:00:00"/>
    <d v="2011-02-23T00:00:00"/>
    <m/>
    <s v="Democratic participation and civil society"/>
  </r>
  <r>
    <s v="Department for International Development"/>
    <s v="Malawi"/>
    <s v="E"/>
    <x v="0"/>
    <d v="2013-08-28T00:00:00"/>
    <x v="1"/>
    <s v="GBP"/>
    <n v="49143"/>
    <n v="78117.712799999994"/>
    <s v="GBP"/>
    <d v="2013-08-28T00:00:00"/>
    <s v="Support to Civil Society Governance Funds"/>
    <d v="2011-02-23T00:00:00"/>
    <d v="2015-03-31T00:00:00"/>
    <d v="2011-02-23T00:00:00"/>
    <m/>
    <s v="Democratic participation and civil society"/>
  </r>
  <r>
    <s v="Department for International Development"/>
    <s v="Malawi"/>
    <s v="E"/>
    <x v="0"/>
    <d v="2013-08-29T00:00:00"/>
    <x v="1"/>
    <s v="GBP"/>
    <n v="41483"/>
    <n v="65941.376799999998"/>
    <s v="GBP"/>
    <d v="2013-08-29T00:00:00"/>
    <s v="Independent Impact Evaluation Agency"/>
    <d v="2011-08-01T00:00:00"/>
    <d v="2016-09-30T00:00:00"/>
    <d v="2011-08-01T00:00:00"/>
    <m/>
    <s v="Democratic participation and civil society"/>
  </r>
  <r>
    <s v="Department for International Development"/>
    <s v="Malawi"/>
    <s v="E"/>
    <x v="0"/>
    <d v="2013-09-24T00:00:00"/>
    <x v="1"/>
    <s v="GBP"/>
    <n v="681401"/>
    <n v="1083155.0296"/>
    <s v="GBP"/>
    <d v="2013-09-24T00:00:00"/>
    <s v="Support to Civil Society Governance Funds"/>
    <d v="2011-02-23T00:00:00"/>
    <d v="2015-03-31T00:00:00"/>
    <d v="2011-02-23T00:00:00"/>
    <m/>
    <s v="Democratic participation and civil society"/>
  </r>
  <r>
    <s v="Department for International Development"/>
    <s v="Malawi"/>
    <s v="E"/>
    <x v="0"/>
    <d v="2013-09-24T00:00:00"/>
    <x v="1"/>
    <s v="GBP"/>
    <n v="56036"/>
    <n v="89074.825599999996"/>
    <s v="GBP"/>
    <d v="2013-09-24T00:00:00"/>
    <s v="Support to Civil Society Governance Funds"/>
    <d v="2011-02-23T00:00:00"/>
    <d v="2015-03-31T00:00:00"/>
    <d v="2011-02-23T00:00:00"/>
    <m/>
    <s v="Democratic participation and civil society"/>
  </r>
  <r>
    <s v="Department for International Development"/>
    <s v="Malawi"/>
    <s v="E"/>
    <x v="0"/>
    <d v="2013-09-25T00:00:00"/>
    <x v="1"/>
    <s v="GBP"/>
    <n v="12892"/>
    <n v="20493.123199999998"/>
    <s v="GBP"/>
    <d v="2013-09-25T00:00:00"/>
    <s v="Heath Sector Support Programme Technical Assistance (TA)"/>
    <d v="2010-11-15T00:00:00"/>
    <d v="2016-03-31T00:00:00"/>
    <d v="2010-11-15T00:00:00"/>
    <m/>
    <s v="Health policy and administrative management;Health policy and administrative management;Basic health care"/>
  </r>
  <r>
    <s v="Department for International Development"/>
    <s v="Malawi"/>
    <s v="E"/>
    <x v="0"/>
    <d v="2013-09-25T00:00:00"/>
    <x v="1"/>
    <s v="GBP"/>
    <n v="45106"/>
    <n v="71700.497600000002"/>
    <s v="GBP"/>
    <d v="2013-09-25T00:00:00"/>
    <s v="Heath Sector Support Programme Technical Assistance (TA)"/>
    <d v="2010-11-15T00:00:00"/>
    <d v="2016-03-31T00:00:00"/>
    <d v="2010-11-15T00:00:00"/>
    <m/>
    <s v="Health policy and administrative management;Health policy and administrative management;Basic health care"/>
  </r>
  <r>
    <s v="Department for International Development"/>
    <s v="Malawi"/>
    <s v="D"/>
    <x v="1"/>
    <d v="2013-09-25T00:00:00"/>
    <x v="1"/>
    <s v="GBP"/>
    <n v="94108"/>
    <n v="149594.07679999998"/>
    <s v="GBP"/>
    <d v="2013-09-25T00:00:00"/>
    <s v="UK Open University - Teacher Education for Sub Saharan Africa"/>
    <d v="2011-06-21T00:00:00"/>
    <d v="2016-07-31T00:00:00"/>
    <d v="2011-06-21T00:00:00"/>
    <m/>
    <s v="Primary education;Teacher training"/>
  </r>
  <r>
    <s v="Department for International Development"/>
    <s v="Malawi"/>
    <s v="D"/>
    <x v="1"/>
    <d v="2013-09-25T00:00:00"/>
    <x v="1"/>
    <s v="GBP"/>
    <n v="45980"/>
    <n v="73089.80799999999"/>
    <s v="GBP"/>
    <d v="2013-09-25T00:00:00"/>
    <s v="UK Open University - Teacher Education for Sub Saharan Africa"/>
    <d v="2011-06-21T00:00:00"/>
    <d v="2016-07-31T00:00:00"/>
    <d v="2011-06-21T00:00:00"/>
    <m/>
    <s v="Primary education;Teacher training"/>
  </r>
  <r>
    <s v="Department for International Development"/>
    <s v="Malawi"/>
    <s v="D"/>
    <x v="1"/>
    <d v="2013-09-27T00:00:00"/>
    <x v="1"/>
    <s v="GBP"/>
    <n v="17500000"/>
    <n v="27818000"/>
    <s v="GBP"/>
    <d v="2013-09-27T00:00:00"/>
    <s v="World Food Programme administration arrangement - humanitarian food distribution, school feeding and nutrition"/>
    <d v="2013-08-01T00:00:00"/>
    <d v="2014-07-31T00:00:00"/>
    <d v="2013-08-01T00:00:00"/>
    <d v="2014-07-31T00:00:00"/>
    <s v="Material relief assistance and services;Emergency food aid"/>
  </r>
  <r>
    <s v="Department for International Development"/>
    <s v="Malawi"/>
    <s v="D"/>
    <x v="1"/>
    <d v="2013-10-04T00:00:00"/>
    <x v="1"/>
    <s v="GBP"/>
    <n v="81548"/>
    <n v="129628.70079999999"/>
    <s v="GBP"/>
    <d v="2013-10-04T00:00:00"/>
    <s v="Support to Paralegal Advisory Services Institute (PASI)"/>
    <d v="2011-12-19T00:00:00"/>
    <d v="2016-11-30T00:00:00"/>
    <d v="2011-12-19T00:00:00"/>
    <m/>
    <s v=";Legal and judicial development"/>
  </r>
  <r>
    <s v="Department for International Development"/>
    <s v="Malawi"/>
    <s v="D"/>
    <x v="1"/>
    <d v="2013-10-11T00:00:00"/>
    <x v="1"/>
    <s v="GBP"/>
    <n v="20599"/>
    <n v="32744.170399999999"/>
    <s v="GBP"/>
    <d v="2013-10-11T00:00:00"/>
    <s v="Health Research Capacity Strengthening Initiative Malawi: Programme Management Costs"/>
    <d v="2011-04-01T00:00:00"/>
    <d v="2014-03-31T00:00:00"/>
    <d v="2011-04-01T00:00:00"/>
    <d v="2014-03-31T00:00:00"/>
    <s v="Medical research"/>
  </r>
  <r>
    <s v="Department for International Development"/>
    <s v="Malawi"/>
    <s v="E"/>
    <x v="0"/>
    <d v="2013-10-25T00:00:00"/>
    <x v="1"/>
    <s v="GBP"/>
    <n v="53703"/>
    <n v="85366.288799999995"/>
    <s v="GBP"/>
    <d v="2013-10-25T00:00:00"/>
    <s v="Support to Civil Society Governance Funds"/>
    <d v="2011-02-23T00:00:00"/>
    <d v="2015-03-31T00:00:00"/>
    <d v="2011-02-23T00:00:00"/>
    <m/>
    <s v="Democratic participation and civil society"/>
  </r>
  <r>
    <s v="Department for International Development"/>
    <s v="Malawi"/>
    <s v="E"/>
    <x v="0"/>
    <d v="2013-10-25T00:00:00"/>
    <x v="1"/>
    <s v="GBP"/>
    <n v="27639"/>
    <n v="43934.954399999995"/>
    <s v="GBP"/>
    <d v="2013-10-25T00:00:00"/>
    <s v="Support to Civil Society Governance Funds"/>
    <d v="2011-02-23T00:00:00"/>
    <d v="2015-03-31T00:00:00"/>
    <d v="2011-02-23T00:00:00"/>
    <m/>
    <s v="Democratic participation and civil society"/>
  </r>
  <r>
    <s v="Department for International Development"/>
    <s v="Malawi"/>
    <s v="E"/>
    <x v="0"/>
    <d v="2013-10-25T00:00:00"/>
    <x v="1"/>
    <s v="GBP"/>
    <n v="41483"/>
    <n v="65941.376799999998"/>
    <s v="GBP"/>
    <d v="2013-10-25T00:00:00"/>
    <s v="Independent Impact Evaluation Agency"/>
    <d v="2011-08-01T00:00:00"/>
    <d v="2016-09-30T00:00:00"/>
    <d v="2011-08-01T00:00:00"/>
    <m/>
    <s v="Democratic participation and civil society"/>
  </r>
  <r>
    <s v="Department for International Development"/>
    <s v="Malawi"/>
    <s v="D"/>
    <x v="1"/>
    <d v="2013-10-28T00:00:00"/>
    <x v="1"/>
    <s v="GBP"/>
    <n v="1464320"/>
    <n v="2327683.0719999997"/>
    <s v="GBP"/>
    <d v="2013-10-28T00:00:00"/>
    <s v="International Non-Governmental Organisations Consortium Emergency Humanitarian Response to the 2013-14 Food Crisis in Malawi."/>
    <d v="2013-09-13T00:00:00"/>
    <d v="2014-07-31T00:00:00"/>
    <d v="2013-09-13T00:00:00"/>
    <d v="2014-07-31T00:00:00"/>
    <s v="Emergency food aid"/>
  </r>
  <r>
    <s v="Department for International Development"/>
    <s v="Malawi"/>
    <s v="D"/>
    <x v="1"/>
    <d v="2013-11-04T00:00:00"/>
    <x v="1"/>
    <s v="GBP"/>
    <n v="4409"/>
    <n v="7008.5463999999993"/>
    <s v="GBP"/>
    <d v="2013-11-04T00:00:00"/>
    <s v="Support to Farm Input Subsidy Programme"/>
    <d v="2011-09-27T00:00:00"/>
    <d v="2015-12-31T00:00:00"/>
    <d v="2011-09-27T00:00:00"/>
    <m/>
    <s v="Food aid/Food security programmes"/>
  </r>
  <r>
    <s v="Department for International Development"/>
    <s v="Malawi"/>
    <s v="D"/>
    <x v="1"/>
    <d v="2013-11-06T00:00:00"/>
    <x v="1"/>
    <s v="GBP"/>
    <n v="143791"/>
    <n v="228570.17359999998"/>
    <s v="GBP"/>
    <d v="2013-11-06T00:00:00"/>
    <s v="Support to Dairy Farming in Malawi"/>
    <d v="2011-09-27T00:00:00"/>
    <d v="2015-12-31T00:00:00"/>
    <d v="2011-09-27T00:00:00"/>
    <m/>
    <s v="Food aid/Food security programmes"/>
  </r>
  <r>
    <s v="Department for International Development"/>
    <s v="Malawi"/>
    <s v="D"/>
    <x v="1"/>
    <d v="2013-11-11T00:00:00"/>
    <x v="1"/>
    <s v="GBP"/>
    <n v="64291"/>
    <n v="102196.9736"/>
    <s v="GBP"/>
    <d v="2013-11-11T00:00:00"/>
    <s v="Support to Farm Input Subsidy Programme"/>
    <d v="2011-09-27T00:00:00"/>
    <d v="2015-12-31T00:00:00"/>
    <d v="2011-09-27T00:00:00"/>
    <m/>
    <s v="Food aid/Food security programmes"/>
  </r>
  <r>
    <s v="Department for International Development"/>
    <s v="Malawi"/>
    <s v="E"/>
    <x v="0"/>
    <d v="2013-11-18T00:00:00"/>
    <x v="1"/>
    <s v="GBP"/>
    <n v="770529"/>
    <n v="1224832.8983999998"/>
    <s v="GBP"/>
    <d v="2013-11-18T00:00:00"/>
    <s v="Support to Civil Society Governance Funds"/>
    <d v="2011-02-23T00:00:00"/>
    <d v="2015-03-31T00:00:00"/>
    <d v="2011-02-23T00:00:00"/>
    <m/>
    <s v="Democratic participation and civil society"/>
  </r>
  <r>
    <s v="Department for International Development"/>
    <s v="Malawi"/>
    <s v="E"/>
    <x v="0"/>
    <d v="2013-11-18T00:00:00"/>
    <x v="1"/>
    <s v="GBP"/>
    <n v="51328"/>
    <n v="81590.988799999992"/>
    <s v="GBP"/>
    <d v="2013-11-18T00:00:00"/>
    <s v="Support to Civil Society Governance Funds"/>
    <d v="2011-02-23T00:00:00"/>
    <d v="2015-03-31T00:00:00"/>
    <d v="2011-02-23T00:00:00"/>
    <m/>
    <s v="Democratic participation and civil society"/>
  </r>
  <r>
    <s v="Department for International Development"/>
    <s v="Malawi"/>
    <s v="E"/>
    <x v="0"/>
    <d v="2013-11-26T00:00:00"/>
    <x v="1"/>
    <s v="GBP"/>
    <n v="48119"/>
    <n v="76489.962399999989"/>
    <s v="GBP"/>
    <d v="2013-11-26T00:00:00"/>
    <s v="Business Innovation Facility - Phase 2"/>
    <d v="2013-03-21T00:00:00"/>
    <d v="2017-03-31T00:00:00"/>
    <d v="2013-03-21T00:00:00"/>
    <m/>
    <s v="Trade facilitation"/>
  </r>
  <r>
    <s v="Department for International Development"/>
    <s v="Malawi"/>
    <s v="E"/>
    <x v="0"/>
    <d v="2013-11-26T00:00:00"/>
    <x v="1"/>
    <s v="GBP"/>
    <n v="2944"/>
    <n v="4679.7824000000001"/>
    <s v="GBP"/>
    <d v="2013-11-26T00:00:00"/>
    <s v="Business Innovation Facility - Phase 2"/>
    <d v="2013-03-21T00:00:00"/>
    <d v="2017-03-31T00:00:00"/>
    <d v="2013-03-21T00:00:00"/>
    <m/>
    <s v="Trade facilitation"/>
  </r>
  <r>
    <s v="Department for International Development"/>
    <s v="Malawi"/>
    <s v="D"/>
    <x v="1"/>
    <d v="2013-11-26T00:00:00"/>
    <x v="1"/>
    <s v="GBP"/>
    <n v="250000"/>
    <n v="397400"/>
    <s v="GBP"/>
    <d v="2013-11-26T00:00:00"/>
    <s v="DFID's contribution to  Malawi Joint Donor Humanitarian Emergency Response Fund"/>
    <d v="2013-07-01T00:00:00"/>
    <d v="2016-06-30T00:00:00"/>
    <d v="2013-07-01T00:00:00"/>
    <m/>
    <s v="Food aid/Food security programmes;Sectors not specified"/>
  </r>
  <r>
    <s v="Department for International Development"/>
    <s v="Malawi"/>
    <s v="E"/>
    <x v="0"/>
    <d v="2013-11-27T00:00:00"/>
    <x v="1"/>
    <s v="GBP"/>
    <n v="106200"/>
    <n v="168815.52"/>
    <s v="GBP"/>
    <d v="2013-11-27T00:00:00"/>
    <s v="Heath Sector Support Programme Technical Assistance (TA)"/>
    <d v="2010-11-15T00:00:00"/>
    <d v="2016-03-31T00:00:00"/>
    <d v="2010-11-15T00:00:00"/>
    <m/>
    <s v="Health policy and administrative management;Health policy and administrative management;Basic health care"/>
  </r>
  <r>
    <s v="Department for International Development"/>
    <s v="Malawi"/>
    <s v="E"/>
    <x v="0"/>
    <d v="2013-12-03T00:00:00"/>
    <x v="1"/>
    <s v="GBP"/>
    <n v="106200"/>
    <n v="168815.52"/>
    <s v="GBP"/>
    <d v="2013-12-03T00:00:00"/>
    <s v="Heath Sector Support Programme Technical Assistance (TA)"/>
    <d v="2010-11-15T00:00:00"/>
    <d v="2016-03-31T00:00:00"/>
    <d v="2010-11-15T00:00:00"/>
    <m/>
    <s v="Health policy and administrative management;Health policy and administrative management;Basic health care"/>
  </r>
  <r>
    <s v="Department for International Development"/>
    <s v="Malawi"/>
    <s v="E"/>
    <x v="0"/>
    <d v="2013-12-03T00:00:00"/>
    <x v="1"/>
    <s v="GBP"/>
    <n v="5084"/>
    <n v="8081.5263999999997"/>
    <s v="GBP"/>
    <d v="2013-12-03T00:00:00"/>
    <s v="Heath Sector Support Programme Technical Assistance (TA)"/>
    <d v="2010-11-15T00:00:00"/>
    <d v="2016-03-31T00:00:00"/>
    <d v="2010-11-15T00:00:00"/>
    <m/>
    <s v="Health policy and administrative management;Health policy and administrative management;Basic health care"/>
  </r>
  <r>
    <s v="Department for International Development"/>
    <s v="Malawi"/>
    <s v="E"/>
    <x v="0"/>
    <d v="2013-12-03T00:00:00"/>
    <x v="1"/>
    <s v="GBP"/>
    <n v="85454"/>
    <n v="135837.6784"/>
    <s v="GBP"/>
    <d v="2013-12-03T00:00:00"/>
    <s v="Support to Civil Society Governance Funds"/>
    <d v="2011-02-23T00:00:00"/>
    <d v="2015-03-31T00:00:00"/>
    <d v="2011-02-23T00:00:00"/>
    <m/>
    <s v="Democratic participation and civil society"/>
  </r>
  <r>
    <s v="Department for International Development"/>
    <s v="Malawi"/>
    <s v="E"/>
    <x v="0"/>
    <d v="2013-12-08T00:00:00"/>
    <x v="1"/>
    <s v="GBP"/>
    <n v="2541"/>
    <n v="4039.1735999999996"/>
    <s v="GBP"/>
    <d v="2013-12-08T00:00:00"/>
    <s v="Heath Sector Support Programme Technical Assistance (TA)"/>
    <d v="2010-11-15T00:00:00"/>
    <d v="2016-03-31T00:00:00"/>
    <d v="2010-11-15T00:00:00"/>
    <m/>
    <s v="Health policy and administrative management;Health policy and administrative management;Basic health care"/>
  </r>
  <r>
    <s v="Department for International Development"/>
    <s v="Malawi"/>
    <s v="E"/>
    <x v="0"/>
    <d v="2013-12-08T00:00:00"/>
    <x v="1"/>
    <s v="GBP"/>
    <n v="10134"/>
    <n v="16109.006399999998"/>
    <s v="GBP"/>
    <d v="2013-12-08T00:00:00"/>
    <s v="Heath Sector Support Programme Technical Assistance (TA)"/>
    <d v="2010-11-15T00:00:00"/>
    <d v="2016-03-31T00:00:00"/>
    <d v="2010-11-15T00:00:00"/>
    <m/>
    <s v="Health policy and administrative management;Health policy and administrative management;Basic health care"/>
  </r>
  <r>
    <s v="Department for International Development"/>
    <s v="Malawi"/>
    <s v="E"/>
    <x v="0"/>
    <d v="2013-12-13T00:00:00"/>
    <x v="1"/>
    <s v="GBP"/>
    <n v="758"/>
    <n v="1204.9168"/>
    <s v="GBP"/>
    <d v="2013-12-13T00:00:00"/>
    <s v="Procurement of commodities for Total Land Care by Charles Kendal under DFID Support to Conservation Agriculture Programme in Malawi"/>
    <d v="2012-09-12T00:00:00"/>
    <d v="2015-12-31T00:00:00"/>
    <d v="2012-09-12T00:00:00"/>
    <m/>
    <s v="Food aid/Food security programmes"/>
  </r>
  <r>
    <s v="Department for International Development"/>
    <s v="Malawi"/>
    <s v="D"/>
    <x v="1"/>
    <d v="2013-12-13T00:00:00"/>
    <x v="1"/>
    <s v="GBP"/>
    <n v="8200"/>
    <n v="13034.72"/>
    <s v="GBP"/>
    <d v="2013-12-13T00:00:00"/>
    <s v="Support to Farm Input Subsidy Programme"/>
    <d v="2011-09-27T00:00:00"/>
    <d v="2015-12-31T00:00:00"/>
    <d v="2011-09-27T00:00:00"/>
    <m/>
    <s v="Food aid/Food security programmes"/>
  </r>
  <r>
    <s v="Department for International Development"/>
    <s v="Malawi"/>
    <s v="D"/>
    <x v="1"/>
    <d v="2013-12-27T00:00:00"/>
    <x v="1"/>
    <s v="GBP"/>
    <n v="751621"/>
    <n v="1194776.7415999998"/>
    <s v="GBP"/>
    <d v="2013-12-27T00:00:00"/>
    <s v="UNDP Elections Multi Donor Trust Fund"/>
    <d v="2012-08-01T00:00:00"/>
    <d v="2016-07-31T00:00:00"/>
    <d v="2012-08-01T00:00:00"/>
    <m/>
    <s v=";"/>
  </r>
  <r>
    <s v="Department for International Development"/>
    <s v="Malawi"/>
    <s v="E"/>
    <x v="0"/>
    <d v="2013-12-31T00:00:00"/>
    <x v="1"/>
    <s v="GBP"/>
    <n v="-1"/>
    <n v="-1.5895999999999999"/>
    <s v="GBP"/>
    <d v="2013-12-31T00:00:00"/>
    <s v="Heath Sector Support Programme Technical Assistance (TA)"/>
    <d v="2010-11-15T00:00:00"/>
    <d v="2016-03-31T00:00:00"/>
    <d v="2010-11-15T00:00:00"/>
    <m/>
    <s v="Health policy and administrative management;Health policy and administrative management;Basic health care"/>
  </r>
  <r>
    <s v="Department for International Development"/>
    <s v="Malawi"/>
    <s v="E"/>
    <x v="0"/>
    <d v="2013-12-31T00:00:00"/>
    <x v="1"/>
    <s v="GBP"/>
    <n v="165"/>
    <n v="262.28399999999999"/>
    <s v="GBP"/>
    <d v="2013-12-31T00:00:00"/>
    <s v="Procurement of commodities for Total Land Care by Charles Kendal under DFID Support to Conservation Agriculture Programme in Malawi"/>
    <d v="2012-09-12T00:00:00"/>
    <d v="2015-12-31T00:00:00"/>
    <d v="2012-09-12T00:00:00"/>
    <m/>
    <s v="Food aid/Food security programmes"/>
  </r>
  <r>
    <s v="Department for International Development"/>
    <s v="Malawi"/>
    <s v="E"/>
    <x v="0"/>
    <d v="2013-12-31T00:00:00"/>
    <x v="1"/>
    <s v="GBP"/>
    <n v="224"/>
    <n v="356.07039999999995"/>
    <s v="GBP"/>
    <d v="2013-12-31T00:00:00"/>
    <s v="Charles Kendal fees for procuring commodities for Total Land Care under the DFID Support to Conservation Agriculture in Malawi Programme"/>
    <d v="2012-09-12T00:00:00"/>
    <d v="2015-12-31T00:00:00"/>
    <d v="2012-09-12T00:00:00"/>
    <m/>
    <s v="Food aid/Food security programmes"/>
  </r>
  <r>
    <s v="Department for International Development"/>
    <s v="Malawi"/>
    <s v="C"/>
    <x v="2"/>
    <d v="2013-01-23T00:00:00"/>
    <x v="1"/>
    <s v="GBP"/>
    <n v="2090707"/>
    <n v="3323387.8471999997"/>
    <m/>
    <d v="2013-01-23T00:00:00"/>
    <s v="Technical Assistance to the National Response"/>
    <d v="2013-01-23T00:00:00"/>
    <d v="2016-03-31T00:00:00"/>
    <d v="2013-01-23T00:00:00"/>
    <m/>
    <s v="STD control including HIV/AIDS;STD control including HIV/AIDS"/>
  </r>
  <r>
    <s v="Department for International Development"/>
    <s v="Malawi"/>
    <s v="C"/>
    <x v="2"/>
    <d v="2013-01-23T00:00:00"/>
    <x v="1"/>
    <s v="GBP"/>
    <n v="1992500"/>
    <n v="3167278"/>
    <m/>
    <d v="2013-01-23T00:00:00"/>
    <s v="Research and Evaluation"/>
    <d v="2013-01-23T00:00:00"/>
    <d v="2016-03-31T00:00:00"/>
    <d v="2013-01-23T00:00:00"/>
    <m/>
    <s v="STD control including HIV/AIDS;STD control including HIV/AIDS"/>
  </r>
  <r>
    <s v="Department for International Development"/>
    <s v="Malawi"/>
    <s v="C"/>
    <x v="2"/>
    <d v="2013-01-23T00:00:00"/>
    <x v="1"/>
    <s v="GBP"/>
    <n v="1916793"/>
    <n v="3046934.1527999998"/>
    <m/>
    <d v="2013-01-23T00:00:00"/>
    <s v="Earmarked Funding for Condoms"/>
    <d v="2013-01-23T00:00:00"/>
    <d v="2016-03-31T00:00:00"/>
    <d v="2013-01-23T00:00:00"/>
    <m/>
    <s v="Basic life skills for youth and adults;STD control including HIV/AIDS"/>
  </r>
  <r>
    <s v="Department for International Development"/>
    <s v="Malawi"/>
    <s v="C"/>
    <x v="2"/>
    <d v="2013-01-23T00:00:00"/>
    <x v="1"/>
    <s v="GBP"/>
    <n v="6500000"/>
    <n v="10332400"/>
    <m/>
    <d v="2013-01-23T00:00:00"/>
    <s v="HIV Earmarked Funding for  Prevention of Mother To Child Transmission"/>
    <d v="2013-01-23T00:00:00"/>
    <d v="2016-03-31T00:00:00"/>
    <d v="2013-01-23T00:00:00"/>
    <m/>
    <s v="STD control including HIV/AIDS"/>
  </r>
  <r>
    <s v="Department for International Development"/>
    <s v="Malawi"/>
    <s v="C"/>
    <x v="2"/>
    <d v="2013-02-01T00:00:00"/>
    <x v="1"/>
    <s v="GBP"/>
    <n v="183125"/>
    <n v="291095.5"/>
    <m/>
    <d v="2013-02-01T00:00:00"/>
    <s v="Rapid Response Fund for the Institutional Support to the Electoral Process in Malawi"/>
    <d v="2013-02-01T00:00:00"/>
    <d v="2014-12-31T00:00:00"/>
    <d v="2013-02-01T00:00:00"/>
    <d v="2014-12-31T00:00:00"/>
    <s v=";"/>
  </r>
  <r>
    <s v="Department for International Development"/>
    <s v="Malawi"/>
    <s v="C"/>
    <x v="2"/>
    <d v="2013-02-08T00:00:00"/>
    <x v="1"/>
    <s v="GBP"/>
    <n v="5000000"/>
    <n v="7947999.9999999991"/>
    <m/>
    <d v="2013-02-08T00:00:00"/>
    <s v="Contribution to World Food Programme for the School Feeding Programme"/>
    <d v="2013-02-08T00:00:00"/>
    <d v="2013-10-31T00:00:00"/>
    <d v="2013-02-08T00:00:00"/>
    <d v="2013-10-31T00:00:00"/>
    <s v="Basic nutrition"/>
  </r>
  <r>
    <s v="Department for International Development"/>
    <s v="Malawi"/>
    <s v="C"/>
    <x v="2"/>
    <d v="2013-02-12T00:00:00"/>
    <x v="1"/>
    <s v="GBP"/>
    <n v="1800000"/>
    <n v="2861280"/>
    <m/>
    <d v="2013-02-12T00:00:00"/>
    <s v="Contribution to UNICEF for management of Acute Malnutrition Programme"/>
    <d v="2013-02-12T00:00:00"/>
    <d v="2013-08-11T00:00:00"/>
    <d v="2013-02-12T00:00:00"/>
    <d v="2013-08-11T00:00:00"/>
    <s v="Sectors not specified"/>
  </r>
  <r>
    <s v="Department for International Development"/>
    <s v="Malawi"/>
    <s v="C"/>
    <x v="2"/>
    <d v="2013-03-21T00:00:00"/>
    <x v="1"/>
    <s v="GBP"/>
    <n v="1000000"/>
    <n v="1589600"/>
    <m/>
    <d v="2013-03-21T00:00:00"/>
    <s v="Business Innovation Facility - Phase 2"/>
    <d v="2013-03-21T00:00:00"/>
    <d v="2017-03-31T00:00:00"/>
    <d v="2013-03-21T00:00:00"/>
    <m/>
    <s v="Trade facilitation"/>
  </r>
  <r>
    <s v="Department for International Development"/>
    <s v="Malawi"/>
    <s v="C"/>
    <x v="2"/>
    <d v="2013-05-15T00:00:00"/>
    <x v="1"/>
    <s v="GBP"/>
    <n v="100000"/>
    <n v="158960"/>
    <m/>
    <d v="2013-05-15T00:00:00"/>
    <s v="Design and Appraisal for the Local Governance programme"/>
    <d v="2013-05-15T00:00:00"/>
    <d v="2014-05-31T00:00:00"/>
    <d v="2013-05-15T00:00:00"/>
    <d v="2014-05-31T00:00:00"/>
    <s v=";Decentralisation and support to subnational government"/>
  </r>
  <r>
    <s v="Department for International Development"/>
    <s v="Malawi"/>
    <s v="C"/>
    <x v="2"/>
    <d v="2013-05-21T00:00:00"/>
    <x v="1"/>
    <s v="GBP"/>
    <n v="589999"/>
    <n v="937862.41039999994"/>
    <m/>
    <d v="2013-05-21T00:00:00"/>
    <s v="Joint Support to Strengthen the National Statistical Systems"/>
    <d v="2013-05-21T00:00:00"/>
    <d v="2016-09-30T00:00:00"/>
    <d v="2013-05-21T00:00:00"/>
    <m/>
    <s v="Housing policy and administrative management;Statistical capacity building"/>
  </r>
  <r>
    <s v="Department for International Development"/>
    <s v="Malawi"/>
    <s v="C"/>
    <x v="2"/>
    <d v="2013-06-19T00:00:00"/>
    <x v="1"/>
    <s v="GBP"/>
    <n v="10000"/>
    <n v="15895.999999999998"/>
    <m/>
    <d v="2013-06-19T00:00:00"/>
    <s v="Procurement of Services for consultancy on Scoping of the Criminal Justice System in Malawi"/>
    <d v="2013-06-19T00:00:00"/>
    <d v="2016-05-31T00:00:00"/>
    <d v="2013-06-19T00:00:00"/>
    <m/>
    <s v="Legal and judicial development"/>
  </r>
  <r>
    <s v="Department for International Development"/>
    <s v="Malawi"/>
    <s v="C"/>
    <x v="2"/>
    <d v="2013-07-01T00:00:00"/>
    <x v="1"/>
    <s v="GBP"/>
    <n v="6400000"/>
    <n v="10173440"/>
    <m/>
    <d v="2013-07-01T00:00:00"/>
    <s v="DFID's contribution to  Malawi Joint Donor Humanitarian Emergency Response Fund"/>
    <d v="2013-07-01T00:00:00"/>
    <d v="2016-06-30T00:00:00"/>
    <d v="2013-07-01T00:00:00"/>
    <m/>
    <s v="Food aid/Food security programmes;Sectors not specified"/>
  </r>
  <r>
    <s v="Department for International Development"/>
    <s v="Malawi"/>
    <s v="C"/>
    <x v="2"/>
    <d v="2013-08-01T00:00:00"/>
    <x v="1"/>
    <s v="GBP"/>
    <n v="17500000"/>
    <n v="27818000"/>
    <m/>
    <d v="2013-08-01T00:00:00"/>
    <s v="World Food Programme administration arrangement - humanitarian food distribution, school feeding and nutrition"/>
    <d v="2013-08-01T00:00:00"/>
    <d v="2014-07-31T00:00:00"/>
    <d v="2013-08-01T00:00:00"/>
    <d v="2014-07-31T00:00:00"/>
    <s v="Material relief assistance and services;Emergency food aid"/>
  </r>
  <r>
    <s v="Department for International Development"/>
    <s v="Malawi"/>
    <s v="C"/>
    <x v="2"/>
    <d v="2013-09-13T00:00:00"/>
    <x v="1"/>
    <s v="GBP"/>
    <n v="2500000"/>
    <n v="3973999.9999999995"/>
    <m/>
    <d v="2013-09-13T00:00:00"/>
    <s v="International Non-Governmental Organisations Consortium Emergency Humanitarian Response to the 2013-14 Food Crisis in Malawi."/>
    <d v="2013-09-13T00:00:00"/>
    <d v="2014-07-31T00:00:00"/>
    <d v="2013-09-13T00:00:00"/>
    <d v="2014-07-31T00:00:00"/>
    <s v="Emergency food aid"/>
  </r>
  <r>
    <s v="Department for International Development"/>
    <s v="Malawi"/>
    <s v="C"/>
    <x v="2"/>
    <d v="2013-11-14T00:00:00"/>
    <x v="1"/>
    <s v="GBP"/>
    <n v="803"/>
    <n v="1276.4487999999999"/>
    <m/>
    <d v="2013-11-14T00:00:00"/>
    <s v="Procurement of bulb crushers for the Malawi Energy Efficient lighting Project"/>
    <d v="2013-11-14T00:00:00"/>
    <d v="2014-03-31T00:00:00"/>
    <d v="2013-11-14T00:00:00"/>
    <d v="2014-03-31T00:00:00"/>
    <s v="Energy policy and administrative management;Environmental policy and administrative management"/>
  </r>
  <r>
    <s v="Department for International Development"/>
    <s v="Malawi"/>
    <s v="C"/>
    <x v="2"/>
    <d v="2013-12-02T00:00:00"/>
    <x v="1"/>
    <s v="GBP"/>
    <n v="1900000"/>
    <n v="3020240"/>
    <m/>
    <d v="2013-12-02T00:00:00"/>
    <s v="Support to Clinton Health Access Initiative to scale up nutrition in 13 districts in Malawi"/>
    <d v="2013-12-02T00:00:00"/>
    <d v="2014-12-02T00:00:00"/>
    <d v="2013-12-02T00:00:00"/>
    <d v="2014-12-02T00:00:00"/>
    <s v="Environmental policy and administrative management;STD control including HIV/AIDS;Family planning;Basic nutrition"/>
  </r>
  <r>
    <s v="Department for International Development"/>
    <s v="Malawi"/>
    <s v="C"/>
    <x v="2"/>
    <d v="2013-12-09T00:00:00"/>
    <x v="1"/>
    <s v="GBP"/>
    <n v="900000"/>
    <n v="1430640"/>
    <m/>
    <d v="2013-12-09T00:00:00"/>
    <s v="Procurement of vehicles for Maries Stopes International/Banja la Mtsogolo under the Malawi Family Planning Programme"/>
    <d v="2013-12-09T00:00:00"/>
    <d v="2015-12-09T00:00:00"/>
    <d v="2013-12-09T00:00:00"/>
    <m/>
    <s v="Family planning"/>
  </r>
  <r>
    <s v="Department for International Development"/>
    <s v="Malawi"/>
    <s v="D"/>
    <x v="1"/>
    <d v="2014-01-03T00:00:00"/>
    <x v="2"/>
    <s v="GBP"/>
    <n v="674327"/>
    <n v="1071910.1991999999"/>
    <s v="GBP"/>
    <d v="2014-01-03T00:00:00"/>
    <s v="Support to Clinton Health Access Initiative to scale up nutrition in 13 districts in Malawi"/>
    <d v="2013-12-02T00:00:00"/>
    <d v="2014-12-02T00:00:00"/>
    <d v="2013-12-02T00:00:00"/>
    <d v="2014-12-02T00:00:00"/>
    <s v="Environmental policy and administrative management;STD control including HIV/AIDS;Family planning;Basic nutrition"/>
  </r>
  <r>
    <s v="Department for International Development"/>
    <s v="Malawi"/>
    <s v="E"/>
    <x v="0"/>
    <d v="2014-01-06T00:00:00"/>
    <x v="2"/>
    <s v="GBP"/>
    <n v="45106"/>
    <n v="71700.497600000002"/>
    <s v="GBP"/>
    <d v="2014-01-06T00:00:00"/>
    <s v="Heath Sector Support Programme Technical Assistance (TA)"/>
    <d v="2010-11-15T00:00:00"/>
    <d v="2016-03-31T00:00:00"/>
    <d v="2010-11-15T00:00:00"/>
    <m/>
    <s v="Health policy and administrative management;Health policy and administrative management;Basic health care"/>
  </r>
  <r>
    <s v="Department for International Development"/>
    <s v="Malawi"/>
    <s v="E"/>
    <x v="0"/>
    <d v="2014-01-06T00:00:00"/>
    <x v="2"/>
    <s v="GBP"/>
    <n v="45106"/>
    <n v="71700.497600000002"/>
    <s v="GBP"/>
    <d v="2014-01-06T00:00:00"/>
    <s v="Heath Sector Support Programme Technical Assistance (TA)"/>
    <d v="2010-11-15T00:00:00"/>
    <d v="2016-03-31T00:00:00"/>
    <d v="2010-11-15T00:00:00"/>
    <m/>
    <s v="Health policy and administrative management;Health policy and administrative management;Basic health care"/>
  </r>
  <r>
    <s v="Department for International Development"/>
    <s v="Malawi"/>
    <s v="E"/>
    <x v="0"/>
    <d v="2014-01-06T00:00:00"/>
    <x v="2"/>
    <s v="GBP"/>
    <n v="106200"/>
    <n v="168815.52"/>
    <s v="GBP"/>
    <d v="2014-01-06T00:00:00"/>
    <s v="Heath Sector Support Programme Technical Assistance (TA)"/>
    <d v="2010-11-15T00:00:00"/>
    <d v="2016-03-31T00:00:00"/>
    <d v="2010-11-15T00:00:00"/>
    <m/>
    <s v="Health policy and administrative management;Health policy and administrative management;Basic health care"/>
  </r>
  <r>
    <s v="Department for International Development"/>
    <s v="Malawi"/>
    <s v="E"/>
    <x v="0"/>
    <d v="2014-01-13T00:00:00"/>
    <x v="2"/>
    <s v="GBP"/>
    <n v="55493"/>
    <n v="88211.6728"/>
    <s v="GBP"/>
    <d v="2014-01-13T00:00:00"/>
    <s v="Business Innovation Facility - Phase 2"/>
    <d v="2013-03-21T00:00:00"/>
    <d v="2017-03-31T00:00:00"/>
    <d v="2013-03-21T00:00:00"/>
    <m/>
    <s v="Trade facilitation"/>
  </r>
  <r>
    <s v="Department for International Development"/>
    <s v="Malawi"/>
    <s v="E"/>
    <x v="0"/>
    <d v="2014-01-13T00:00:00"/>
    <x v="2"/>
    <s v="GBP"/>
    <n v="93700"/>
    <n v="148945.51999999999"/>
    <s v="GBP"/>
    <d v="2014-01-13T00:00:00"/>
    <s v="Heath Sector Support Programme Technical Assistance (TA)"/>
    <d v="2010-11-15T00:00:00"/>
    <d v="2016-03-31T00:00:00"/>
    <d v="2010-11-15T00:00:00"/>
    <m/>
    <s v="Health policy and administrative management;Health policy and administrative management;Basic health care"/>
  </r>
  <r>
    <s v="Department for International Development"/>
    <s v="Malawi"/>
    <s v="E"/>
    <x v="0"/>
    <d v="2014-01-14T00:00:00"/>
    <x v="2"/>
    <s v="GBP"/>
    <n v="31641"/>
    <n v="50296.533599999995"/>
    <s v="GBP"/>
    <d v="2014-01-14T00:00:00"/>
    <s v="Heath Sector Support Programme Technical Assistance (TA)"/>
    <d v="2010-11-15T00:00:00"/>
    <d v="2016-03-31T00:00:00"/>
    <d v="2010-11-15T00:00:00"/>
    <m/>
    <s v="Health policy and administrative management;Health policy and administrative management;Basic health care"/>
  </r>
  <r>
    <s v="Department for International Development"/>
    <s v="Malawi"/>
    <s v="E"/>
    <x v="0"/>
    <d v="2014-01-16T00:00:00"/>
    <x v="2"/>
    <s v="GBP"/>
    <n v="82202"/>
    <n v="130668.29919999999"/>
    <s v="GBP"/>
    <d v="2014-01-16T00:00:00"/>
    <s v="Business Innovation Facility - Phase 2"/>
    <d v="2013-03-21T00:00:00"/>
    <d v="2017-03-31T00:00:00"/>
    <d v="2013-03-21T00:00:00"/>
    <m/>
    <s v="Trade facilitation"/>
  </r>
  <r>
    <s v="Department for International Development"/>
    <s v="Malawi"/>
    <s v="D"/>
    <x v="1"/>
    <d v="2014-01-17T00:00:00"/>
    <x v="2"/>
    <s v="GBP"/>
    <n v="87456"/>
    <n v="139020.0576"/>
    <s v="GBP"/>
    <d v="2014-01-17T00:00:00"/>
    <s v="Support to Paralegal Advisory Services Institute (PASI)"/>
    <d v="2011-12-19T00:00:00"/>
    <d v="2016-11-30T00:00:00"/>
    <d v="2011-12-19T00:00:00"/>
    <m/>
    <s v=";Legal and judicial development"/>
  </r>
  <r>
    <s v="Department for International Development"/>
    <s v="Malawi"/>
    <s v="D"/>
    <x v="1"/>
    <d v="2014-01-20T00:00:00"/>
    <x v="2"/>
    <s v="GBP"/>
    <n v="834565"/>
    <n v="1326624.524"/>
    <s v="GBP"/>
    <d v="2014-01-20T00:00:00"/>
    <s v="Concern Universal Accountable Grant"/>
    <d v="2011-08-22T00:00:00"/>
    <d v="2016-06-30T00:00:00"/>
    <d v="2011-08-22T00:00:00"/>
    <m/>
    <s v="Food aid/Food security programmes"/>
  </r>
  <r>
    <s v="Department for International Development"/>
    <s v="Malawi"/>
    <s v="E"/>
    <x v="0"/>
    <d v="2014-01-28T00:00:00"/>
    <x v="2"/>
    <s v="GBP"/>
    <n v="-82202"/>
    <n v="-130668.29919999999"/>
    <s v="GBP"/>
    <d v="2014-01-28T00:00:00"/>
    <s v="Business Innovation Facility - Phase 2"/>
    <d v="2013-03-21T00:00:00"/>
    <d v="2017-03-31T00:00:00"/>
    <d v="2013-03-21T00:00:00"/>
    <m/>
    <s v="Trade facilitation"/>
  </r>
  <r>
    <s v="Department for International Development"/>
    <s v="Malawi"/>
    <s v="E"/>
    <x v="0"/>
    <d v="2014-01-28T00:00:00"/>
    <x v="2"/>
    <s v="GBP"/>
    <n v="67479"/>
    <n v="107264.61839999999"/>
    <s v="GBP"/>
    <d v="2014-01-28T00:00:00"/>
    <s v="Business Innovation Facility - Phase 2"/>
    <d v="2013-03-21T00:00:00"/>
    <d v="2017-03-31T00:00:00"/>
    <d v="2013-03-21T00:00:00"/>
    <m/>
    <s v="Trade facilitation"/>
  </r>
  <r>
    <s v="Department for International Development"/>
    <s v="Malawi"/>
    <s v="D"/>
    <x v="1"/>
    <d v="2014-01-30T00:00:00"/>
    <x v="2"/>
    <s v="GBP"/>
    <n v="50779"/>
    <n v="80718.2984"/>
    <s v="GBP"/>
    <d v="2014-01-30T00:00:00"/>
    <s v="Anti-Corruption Accountable Grant for National Intergrity System"/>
    <d v="2011-05-01T00:00:00"/>
    <d v="2013-10-01T00:00:00"/>
    <d v="2011-05-01T00:00:00"/>
    <d v="2013-10-01T00:00:00"/>
    <s v="Anti-corruption organisations and institutions"/>
  </r>
  <r>
    <s v="Department for International Development"/>
    <s v="Malawi"/>
    <s v="E"/>
    <x v="0"/>
    <d v="2014-02-07T00:00:00"/>
    <x v="2"/>
    <s v="GBP"/>
    <n v="131522"/>
    <n v="209067.37119999999"/>
    <s v="GBP"/>
    <d v="2014-02-07T00:00:00"/>
    <s v="Procurement of vehicles for Maries Stopes International/Banja la Mtsogolo under the Malawi Family Planning Programme"/>
    <d v="2013-12-09T00:00:00"/>
    <d v="2015-12-09T00:00:00"/>
    <d v="2013-12-09T00:00:00"/>
    <m/>
    <s v="Family planning"/>
  </r>
  <r>
    <s v="Department for International Development"/>
    <s v="Malawi"/>
    <s v="E"/>
    <x v="0"/>
    <d v="2014-02-18T00:00:00"/>
    <x v="2"/>
    <s v="GBP"/>
    <n v="16968"/>
    <n v="26972.3328"/>
    <s v="GBP"/>
    <d v="2014-02-18T00:00:00"/>
    <s v="Heath Sector Support Programme Technical Assistance (TA)"/>
    <d v="2010-11-15T00:00:00"/>
    <d v="2016-03-31T00:00:00"/>
    <d v="2010-11-15T00:00:00"/>
    <m/>
    <s v="Health policy and administrative management;Health policy and administrative management;Basic health care"/>
  </r>
  <r>
    <s v="Department for International Development"/>
    <s v="Malawi"/>
    <s v="E"/>
    <x v="0"/>
    <d v="2014-02-21T00:00:00"/>
    <x v="2"/>
    <s v="GBP"/>
    <n v="33913"/>
    <n v="53908.104799999994"/>
    <s v="GBP"/>
    <d v="2014-02-21T00:00:00"/>
    <s v="Procurement of commodities for Total Land Care by Charles Kendal under DFID Support to Conservation Agriculture Programme in Malawi"/>
    <d v="2012-09-12T00:00:00"/>
    <d v="2015-12-31T00:00:00"/>
    <d v="2012-09-12T00:00:00"/>
    <m/>
    <s v="Food aid/Food security programmes"/>
  </r>
  <r>
    <s v="Department for International Development"/>
    <s v="Malawi"/>
    <s v="E"/>
    <x v="0"/>
    <d v="2014-02-21T00:00:00"/>
    <x v="2"/>
    <s v="GBP"/>
    <n v="552"/>
    <n v="877.4591999999999"/>
    <s v="GBP"/>
    <d v="2014-02-21T00:00:00"/>
    <s v="Charles Kendal fees for procuring commodities for Total Land Care under the DFID Support to Conservation Agriculture in Malawi Programme"/>
    <d v="2012-09-12T00:00:00"/>
    <d v="2015-12-31T00:00:00"/>
    <d v="2012-09-12T00:00:00"/>
    <m/>
    <s v="Food aid/Food security programmes"/>
  </r>
  <r>
    <s v="Department for International Development"/>
    <s v="Malawi"/>
    <s v="D"/>
    <x v="1"/>
    <d v="2014-02-21T00:00:00"/>
    <x v="2"/>
    <s v="GBP"/>
    <n v="400274"/>
    <n v="636275.55039999995"/>
    <s v="GBP"/>
    <d v="2014-02-21T00:00:00"/>
    <s v="Concern Universal Accountable Grant"/>
    <d v="2011-08-22T00:00:00"/>
    <d v="2016-06-30T00:00:00"/>
    <d v="2011-08-22T00:00:00"/>
    <m/>
    <s v="Food aid/Food security programmes"/>
  </r>
  <r>
    <s v="Department for International Development"/>
    <s v="Malawi"/>
    <s v="E"/>
    <x v="0"/>
    <d v="2014-02-24T00:00:00"/>
    <x v="2"/>
    <s v="GBP"/>
    <n v="42355"/>
    <n v="67327.508000000002"/>
    <s v="GBP"/>
    <d v="2014-02-24T00:00:00"/>
    <s v="Business Innovation Facility - Phase 2"/>
    <d v="2013-03-21T00:00:00"/>
    <d v="2017-03-31T00:00:00"/>
    <d v="2013-03-21T00:00:00"/>
    <m/>
    <s v="Trade facilitation"/>
  </r>
  <r>
    <s v="Department for International Development"/>
    <s v="Malawi"/>
    <s v="E"/>
    <x v="0"/>
    <d v="2014-02-24T00:00:00"/>
    <x v="2"/>
    <s v="GBP"/>
    <n v="4092"/>
    <n v="6504.6431999999995"/>
    <s v="GBP"/>
    <d v="2014-02-24T00:00:00"/>
    <s v="Heath Sector Support Programme Technical Assistance (TA)"/>
    <d v="2010-11-15T00:00:00"/>
    <d v="2016-03-31T00:00:00"/>
    <d v="2010-11-15T00:00:00"/>
    <m/>
    <s v="Health policy and administrative management;Health policy and administrative management;Basic health care"/>
  </r>
  <r>
    <s v="Department for International Development"/>
    <s v="Malawi"/>
    <s v="D"/>
    <x v="1"/>
    <d v="2014-02-24T00:00:00"/>
    <x v="2"/>
    <s v="GBP"/>
    <n v="129538"/>
    <n v="205913.6048"/>
    <s v="GBP"/>
    <d v="2014-02-24T00:00:00"/>
    <s v="Support to Dairy Farming in Malawi"/>
    <d v="2011-09-27T00:00:00"/>
    <d v="2015-12-31T00:00:00"/>
    <d v="2011-09-27T00:00:00"/>
    <m/>
    <s v="Food aid/Food security programmes"/>
  </r>
  <r>
    <s v="Department for International Development"/>
    <s v="Malawi"/>
    <s v="D"/>
    <x v="1"/>
    <d v="2014-02-25T00:00:00"/>
    <x v="2"/>
    <s v="GBP"/>
    <n v="1028919"/>
    <n v="1635569.6424"/>
    <s v="GBP"/>
    <d v="2014-02-25T00:00:00"/>
    <s v="International Non-Governmental Organisations Consortium Emergency Humanitarian Response to the 2013-14 Food Crisis in Malawi."/>
    <d v="2013-09-13T00:00:00"/>
    <d v="2014-07-31T00:00:00"/>
    <d v="2013-09-13T00:00:00"/>
    <d v="2014-07-31T00:00:00"/>
    <s v="Emergency food aid"/>
  </r>
  <r>
    <s v="Department for International Development"/>
    <s v="Malawi"/>
    <s v="D"/>
    <x v="1"/>
    <d v="2014-02-28T00:00:00"/>
    <x v="2"/>
    <s v="GBP"/>
    <n v="-8000000"/>
    <n v="-12716800"/>
    <s v="GBP"/>
    <d v="2014-02-28T00:00:00"/>
    <s v="Health Sector Support Programme  Financial Aid"/>
    <d v="2011-06-20T00:00:00"/>
    <d v="2016-03-31T00:00:00"/>
    <d v="2011-06-20T00:00:00"/>
    <m/>
    <s v="Health policy and administrative management;Health policy and administrative management;Basic health care"/>
  </r>
  <r>
    <s v="Department for International Development"/>
    <s v="Malawi"/>
    <s v="D"/>
    <x v="1"/>
    <d v="2014-03-03T00:00:00"/>
    <x v="2"/>
    <s v="GBP"/>
    <n v="-31665"/>
    <n v="-50334.683999999994"/>
    <s v="GBP"/>
    <d v="2014-03-03T00:00:00"/>
    <s v="Health Research Capacity Strengthening Initiative Malawi: Programme Management Costs"/>
    <d v="2011-04-01T00:00:00"/>
    <d v="2014-03-31T00:00:00"/>
    <d v="2011-04-01T00:00:00"/>
    <d v="2014-03-31T00:00:00"/>
    <s v="Medical research"/>
  </r>
  <r>
    <s v="Department for International Development"/>
    <s v="Malawi"/>
    <s v="D"/>
    <x v="1"/>
    <d v="2014-03-03T00:00:00"/>
    <x v="2"/>
    <s v="GBP"/>
    <n v="73711"/>
    <n v="117171.00559999999"/>
    <s v="GBP"/>
    <d v="2014-03-03T00:00:00"/>
    <s v="Health Research Capacity Strengthening Initiative Malawi: Programme Management Costs"/>
    <d v="2011-04-01T00:00:00"/>
    <d v="2014-03-31T00:00:00"/>
    <d v="2011-04-01T00:00:00"/>
    <d v="2014-03-31T00:00:00"/>
    <s v="Medical research"/>
  </r>
  <r>
    <s v="Department for International Development"/>
    <s v="Malawi"/>
    <s v="E"/>
    <x v="0"/>
    <d v="2014-03-13T00:00:00"/>
    <x v="2"/>
    <s v="GBP"/>
    <n v="93700"/>
    <n v="148945.51999999999"/>
    <s v="GBP"/>
    <d v="2014-03-13T00:00:00"/>
    <s v="Heath Sector Support Programme Technical Assistance (TA)"/>
    <d v="2010-11-15T00:00:00"/>
    <d v="2016-03-31T00:00:00"/>
    <d v="2010-11-15T00:00:00"/>
    <m/>
    <s v="Health policy and administrative management;Health policy and administrative management;Basic health care"/>
  </r>
  <r>
    <s v="Department for International Development"/>
    <s v="Malawi"/>
    <s v="D"/>
    <x v="1"/>
    <d v="2014-03-17T00:00:00"/>
    <x v="2"/>
    <s v="GBP"/>
    <n v="625000"/>
    <n v="993499.99999999988"/>
    <s v="GBP"/>
    <d v="2014-03-17T00:00:00"/>
    <s v="UNDP Elections Multi Donor Trust Fund"/>
    <d v="2012-08-01T00:00:00"/>
    <d v="2016-07-31T00:00:00"/>
    <d v="2012-08-01T00:00:00"/>
    <m/>
    <s v=";"/>
  </r>
  <r>
    <s v="Department for International Development"/>
    <s v="Malawi"/>
    <s v="E"/>
    <x v="0"/>
    <d v="2014-03-25T00:00:00"/>
    <x v="2"/>
    <s v="GBP"/>
    <n v="51335"/>
    <n v="81602.115999999995"/>
    <s v="GBP"/>
    <d v="2014-03-25T00:00:00"/>
    <s v="Business Innovation Facility - Phase 2"/>
    <d v="2013-03-21T00:00:00"/>
    <d v="2017-03-31T00:00:00"/>
    <d v="2013-03-21T00:00:00"/>
    <m/>
    <s v="Trade facilitation"/>
  </r>
  <r>
    <s v="Department for International Development"/>
    <s v="Malawi"/>
    <s v="D"/>
    <x v="1"/>
    <d v="2014-03-26T00:00:00"/>
    <x v="2"/>
    <s v="GBP"/>
    <n v="230578"/>
    <n v="366526.78879999998"/>
    <s v="GBP"/>
    <d v="2014-03-26T00:00:00"/>
    <s v="Accountable Grant with Catholic Commission for Justice and Peace"/>
    <d v="2011-12-19T00:00:00"/>
    <d v="2016-11-30T00:00:00"/>
    <d v="2011-12-19T00:00:00"/>
    <m/>
    <s v=";Legal and judicial development"/>
  </r>
  <r>
    <s v="Department for International Development"/>
    <s v="Malawi"/>
    <s v="E"/>
    <x v="0"/>
    <d v="2014-03-26T00:00:00"/>
    <x v="2"/>
    <s v="GBP"/>
    <n v="45106"/>
    <n v="71700.497600000002"/>
    <s v="GBP"/>
    <d v="2014-03-26T00:00:00"/>
    <s v="Heath Sector Support Programme Technical Assistance (TA)"/>
    <d v="2010-11-15T00:00:00"/>
    <d v="2016-03-31T00:00:00"/>
    <d v="2010-11-15T00:00:00"/>
    <m/>
    <s v="Health policy and administrative management;Health policy and administrative management;Basic health care"/>
  </r>
  <r>
    <s v="Department for International Development"/>
    <s v="Malawi"/>
    <s v="E"/>
    <x v="0"/>
    <d v="2014-03-27T00:00:00"/>
    <x v="2"/>
    <s v="GBP"/>
    <n v="35467"/>
    <n v="56378.343199999996"/>
    <s v="GBP"/>
    <d v="2014-03-27T00:00:00"/>
    <s v="Heath Sector Support Programme Technical Assistance (TA)"/>
    <d v="2010-11-15T00:00:00"/>
    <d v="2016-03-31T00:00:00"/>
    <d v="2010-11-15T00:00:00"/>
    <m/>
    <s v="Health policy and administrative management;Health policy and administrative management;Basic health care"/>
  </r>
  <r>
    <s v="Department for International Development"/>
    <s v="Malawi"/>
    <s v="D"/>
    <x v="1"/>
    <d v="2014-03-28T00:00:00"/>
    <x v="2"/>
    <s v="GBP"/>
    <n v="1225673"/>
    <n v="1948329.8007999999"/>
    <s v="GBP"/>
    <d v="2014-03-28T00:00:00"/>
    <s v="Support to Clinton Health Access Initiative to scale up nutrition in 13 districts in Malawi"/>
    <d v="2013-12-02T00:00:00"/>
    <d v="2014-12-02T00:00:00"/>
    <d v="2013-12-02T00:00:00"/>
    <d v="2014-12-02T00:00:00"/>
    <s v="Environmental policy and administrative management;STD control including HIV/AIDS;Family planning;Basic nutrition"/>
  </r>
  <r>
    <s v="Department for International Development"/>
    <s v="Malawi"/>
    <s v="E"/>
    <x v="0"/>
    <d v="2014-03-28T00:00:00"/>
    <x v="2"/>
    <s v="GBP"/>
    <n v="519185"/>
    <n v="825296.47599999991"/>
    <s v="GBP"/>
    <d v="2014-03-28T00:00:00"/>
    <s v="Support to Civil Society Governance Funds"/>
    <d v="2011-02-23T00:00:00"/>
    <d v="2015-03-31T00:00:00"/>
    <d v="2011-02-23T00:00:00"/>
    <m/>
    <s v="Democratic participation and civil society"/>
  </r>
  <r>
    <s v="Department for International Development"/>
    <s v="Malawi"/>
    <s v="E"/>
    <x v="0"/>
    <d v="2014-03-31T00:00:00"/>
    <x v="2"/>
    <s v="GBP"/>
    <n v="1527"/>
    <n v="2427.3191999999999"/>
    <s v="GBP"/>
    <d v="2014-03-31T00:00:00"/>
    <s v="Research and Evaluation"/>
    <d v="2013-01-23T00:00:00"/>
    <d v="2016-03-31T00:00:00"/>
    <d v="2013-01-23T00:00:00"/>
    <m/>
    <s v="STD control including HIV/AIDS;STD control including HIV/AIDS"/>
  </r>
  <r>
    <s v="Department for International Development"/>
    <s v="Malawi"/>
    <s v="E"/>
    <x v="0"/>
    <d v="2014-04-07T00:00:00"/>
    <x v="2"/>
    <s v="GBP"/>
    <n v="40122"/>
    <n v="63777.931199999999"/>
    <s v="GBP"/>
    <d v="2014-04-07T00:00:00"/>
    <s v="Design and Appraisal for the Local Governance programme"/>
    <d v="2013-05-15T00:00:00"/>
    <d v="2014-05-31T00:00:00"/>
    <d v="2013-05-15T00:00:00"/>
    <d v="2014-05-31T00:00:00"/>
    <s v=";Decentralisation and support to subnational government"/>
  </r>
  <r>
    <s v="Department for International Development"/>
    <s v="Malawi"/>
    <s v="E"/>
    <x v="0"/>
    <d v="2014-04-22T00:00:00"/>
    <x v="2"/>
    <s v="GBP"/>
    <n v="767"/>
    <n v="1219.2231999999999"/>
    <s v="GBP"/>
    <d v="2014-04-22T00:00:00"/>
    <s v="Procurement of bulb crushers for the Malawi Energy Efficient lighting Project"/>
    <d v="2013-11-14T00:00:00"/>
    <d v="2014-03-31T00:00:00"/>
    <d v="2013-11-14T00:00:00"/>
    <d v="2014-03-31T00:00:00"/>
    <s v="Energy policy and administrative management;Environmental policy and administrative management"/>
  </r>
  <r>
    <s v="Department for International Development"/>
    <s v="Malawi"/>
    <s v="E"/>
    <x v="0"/>
    <d v="2014-04-23T00:00:00"/>
    <x v="2"/>
    <s v="GBP"/>
    <n v="11380"/>
    <n v="18089.647999999997"/>
    <s v="GBP"/>
    <d v="2014-04-23T00:00:00"/>
    <s v="Heath Sector Support Programme Technical Assistance (TA)"/>
    <d v="2010-11-15T00:00:00"/>
    <d v="2016-03-31T00:00:00"/>
    <d v="2010-11-15T00:00:00"/>
    <m/>
    <s v="Health policy and administrative management;Health policy and administrative management;Basic health care"/>
  </r>
  <r>
    <s v="Department for International Development"/>
    <s v="Malawi"/>
    <s v="D"/>
    <x v="1"/>
    <d v="2014-04-24T00:00:00"/>
    <x v="2"/>
    <s v="GBP"/>
    <n v="117210"/>
    <n v="186317.01599999997"/>
    <s v="GBP"/>
    <d v="2014-04-24T00:00:00"/>
    <s v="Support to Paralegal Advisory Services Institute (PASI)"/>
    <d v="2011-12-19T00:00:00"/>
    <d v="2016-11-30T00:00:00"/>
    <d v="2011-12-19T00:00:00"/>
    <m/>
    <s v=";Legal and judicial development"/>
  </r>
  <r>
    <s v="Department for International Development"/>
    <s v="Malawi"/>
    <s v="E"/>
    <x v="0"/>
    <d v="2014-05-01T00:00:00"/>
    <x v="2"/>
    <s v="GBP"/>
    <n v="55151"/>
    <n v="87668.029599999994"/>
    <s v="GBP"/>
    <d v="2014-05-01T00:00:00"/>
    <s v="Business Innovation Facility - Phase 2"/>
    <d v="2013-03-21T00:00:00"/>
    <d v="2017-03-31T00:00:00"/>
    <d v="2013-03-21T00:00:00"/>
    <m/>
    <s v="Trade facilitation"/>
  </r>
  <r>
    <s v="Department for International Development"/>
    <s v="Malawi"/>
    <s v="E"/>
    <x v="0"/>
    <d v="2014-05-01T00:00:00"/>
    <x v="2"/>
    <s v="GBP"/>
    <n v="213034"/>
    <n v="338638.84639999998"/>
    <s v="GBP"/>
    <d v="2014-05-01T00:00:00"/>
    <s v="Heath Sector Support Programme Technical Assistance (TA)"/>
    <d v="2010-11-15T00:00:00"/>
    <d v="2016-03-31T00:00:00"/>
    <d v="2010-11-15T00:00:00"/>
    <m/>
    <s v="Health policy and administrative management;Health policy and administrative management;Basic health care"/>
  </r>
  <r>
    <s v="Department for International Development"/>
    <s v="Malawi"/>
    <s v="E"/>
    <x v="0"/>
    <d v="2014-05-08T00:00:00"/>
    <x v="2"/>
    <s v="GBP"/>
    <n v="8720"/>
    <n v="13861.312"/>
    <s v="GBP"/>
    <d v="2014-05-08T00:00:00"/>
    <s v="Heath Sector Support Programme Technical Assistance (TA)"/>
    <d v="2010-11-15T00:00:00"/>
    <d v="2016-03-31T00:00:00"/>
    <d v="2010-11-15T00:00:00"/>
    <m/>
    <s v="Health policy and administrative management;Health policy and administrative management;Basic health care"/>
  </r>
  <r>
    <s v="Department for International Development"/>
    <s v="Malawi"/>
    <s v="D"/>
    <x v="1"/>
    <d v="2014-05-09T00:00:00"/>
    <x v="2"/>
    <s v="GBP"/>
    <n v="121589"/>
    <n v="193277.8744"/>
    <s v="GBP"/>
    <d v="2014-05-09T00:00:00"/>
    <s v="Support to Dairy Farming in Malawi"/>
    <d v="2011-09-27T00:00:00"/>
    <d v="2015-12-31T00:00:00"/>
    <d v="2011-09-27T00:00:00"/>
    <m/>
    <s v="Food aid/Food security programmes"/>
  </r>
  <r>
    <s v="Department for International Development"/>
    <s v="Malawi"/>
    <s v="D"/>
    <x v="1"/>
    <d v="2014-05-16T00:00:00"/>
    <x v="2"/>
    <s v="GBP"/>
    <n v="33577"/>
    <n v="53373.999199999998"/>
    <s v="GBP"/>
    <d v="2014-05-16T00:00:00"/>
    <s v="Health Research Capacity Strengthening Initiative Malawi: Programme Management Costs"/>
    <d v="2011-04-01T00:00:00"/>
    <d v="2014-03-31T00:00:00"/>
    <d v="2011-04-01T00:00:00"/>
    <d v="2014-03-31T00:00:00"/>
    <s v="Medical research"/>
  </r>
  <r>
    <s v="Department for International Development"/>
    <s v="Malawi"/>
    <s v="E"/>
    <x v="0"/>
    <d v="2014-05-16T00:00:00"/>
    <x v="2"/>
    <s v="GBP"/>
    <n v="92893"/>
    <n v="147662.71279999998"/>
    <s v="GBP"/>
    <d v="2014-05-16T00:00:00"/>
    <s v="Support to Civil Society Governance Funds"/>
    <d v="2011-02-23T00:00:00"/>
    <d v="2015-03-31T00:00:00"/>
    <d v="2011-02-23T00:00:00"/>
    <m/>
    <s v="Democratic participation and civil society"/>
  </r>
  <r>
    <s v="Department for International Development"/>
    <s v="Malawi"/>
    <s v="E"/>
    <x v="0"/>
    <d v="2014-05-16T00:00:00"/>
    <x v="2"/>
    <s v="GBP"/>
    <n v="26085"/>
    <n v="41464.716"/>
    <s v="GBP"/>
    <d v="2014-05-16T00:00:00"/>
    <s v="Support to Civil Society Governance Funds"/>
    <d v="2011-02-23T00:00:00"/>
    <d v="2015-03-31T00:00:00"/>
    <d v="2011-02-23T00:00:00"/>
    <m/>
    <s v="Democratic participation and civil society"/>
  </r>
  <r>
    <s v="Department for International Development"/>
    <s v="Malawi"/>
    <s v="E"/>
    <x v="0"/>
    <d v="2014-05-19T00:00:00"/>
    <x v="2"/>
    <s v="GBP"/>
    <n v="38121"/>
    <n v="60597.141599999995"/>
    <s v="GBP"/>
    <d v="2014-05-19T00:00:00"/>
    <s v="Support to Civil Society Governance Funds"/>
    <d v="2011-02-23T00:00:00"/>
    <d v="2015-03-31T00:00:00"/>
    <d v="2011-02-23T00:00:00"/>
    <m/>
    <s v="Democratic participation and civil society"/>
  </r>
  <r>
    <s v="Department for International Development"/>
    <s v="Malawi"/>
    <s v="E"/>
    <x v="0"/>
    <d v="2014-05-19T00:00:00"/>
    <x v="2"/>
    <s v="GBP"/>
    <n v="28012"/>
    <n v="44527.875199999995"/>
    <s v="GBP"/>
    <d v="2014-05-19T00:00:00"/>
    <s v="Support to Civil Society Governance Funds"/>
    <d v="2011-02-23T00:00:00"/>
    <d v="2015-03-31T00:00:00"/>
    <d v="2011-02-23T00:00:00"/>
    <m/>
    <s v="Democratic participation and civil society"/>
  </r>
  <r>
    <s v="Department for International Development"/>
    <s v="Malawi"/>
    <s v="D"/>
    <x v="1"/>
    <d v="2014-05-28T00:00:00"/>
    <x v="2"/>
    <s v="GBP"/>
    <n v="498946"/>
    <n v="793124.5615999999"/>
    <s v="GBP"/>
    <d v="2014-05-28T00:00:00"/>
    <s v="Concern Universal Accountable Grant"/>
    <d v="2011-08-22T00:00:00"/>
    <d v="2016-06-30T00:00:00"/>
    <d v="2011-08-22T00:00:00"/>
    <m/>
    <s v="Food aid/Food security programmes"/>
  </r>
  <r>
    <s v="Department for International Development"/>
    <s v="Malawi"/>
    <s v="D"/>
    <x v="1"/>
    <d v="2014-05-28T00:00:00"/>
    <x v="2"/>
    <s v="GBP"/>
    <n v="697166"/>
    <n v="1108215.0736"/>
    <s v="GBP"/>
    <d v="2014-05-28T00:00:00"/>
    <s v="HIV Prevention Project with Population Services International"/>
    <d v="2014-04-22T00:00:00"/>
    <d v="2014-10-31T00:00:00"/>
    <d v="2014-04-22T00:00:00"/>
    <d v="2014-10-31T00:00:00"/>
    <s v="STD control including HIV/AIDS"/>
  </r>
  <r>
    <s v="Department for International Development"/>
    <s v="Malawi"/>
    <s v="E"/>
    <x v="0"/>
    <d v="2014-06-06T00:00:00"/>
    <x v="2"/>
    <s v="GBP"/>
    <n v="1391"/>
    <n v="2211.1335999999997"/>
    <s v="GBP"/>
    <d v="2014-06-06T00:00:00"/>
    <s v="Heath Sector Support Programme Technical Assistance (TA)"/>
    <d v="2010-11-15T00:00:00"/>
    <d v="2016-03-31T00:00:00"/>
    <d v="2010-11-15T00:00:00"/>
    <m/>
    <s v="Health policy and administrative management;Health policy and administrative management;Basic health care"/>
  </r>
  <r>
    <s v="Department for International Development"/>
    <s v="Malawi"/>
    <s v="D"/>
    <x v="1"/>
    <d v="2014-06-13T00:00:00"/>
    <x v="2"/>
    <s v="GBP"/>
    <n v="3600"/>
    <n v="5722.5599999999995"/>
    <s v="GBP"/>
    <d v="2014-06-13T00:00:00"/>
    <s v="Support to Dairy Farming in Malawi"/>
    <d v="2011-09-27T00:00:00"/>
    <d v="2015-12-31T00:00:00"/>
    <d v="2011-09-27T00:00:00"/>
    <m/>
    <s v="Food aid/Food security programmes"/>
  </r>
  <r>
    <s v="Department for International Development"/>
    <s v="Malawi"/>
    <s v="D"/>
    <x v="1"/>
    <d v="2014-06-17T00:00:00"/>
    <x v="2"/>
    <s v="GBP"/>
    <n v="3794"/>
    <n v="6030.9423999999999"/>
    <s v="GBP"/>
    <d v="2014-06-17T00:00:00"/>
    <s v="Support to Dairy Farming in Malawi"/>
    <d v="2011-09-27T00:00:00"/>
    <d v="2015-12-31T00:00:00"/>
    <d v="2011-09-27T00:00:00"/>
    <m/>
    <s v="Food aid/Food security programmes"/>
  </r>
  <r>
    <s v="Department for International Development"/>
    <s v="Malawi"/>
    <s v="E"/>
    <x v="0"/>
    <d v="2014-06-17T00:00:00"/>
    <x v="2"/>
    <s v="GBP"/>
    <n v="577"/>
    <n v="917.19919999999991"/>
    <s v="GBP"/>
    <d v="2014-06-17T00:00:00"/>
    <s v="Rapid Response Fund for the Institutional Support to the Electoral Process in Malawi"/>
    <d v="2013-02-01T00:00:00"/>
    <d v="2014-12-31T00:00:00"/>
    <d v="2013-02-01T00:00:00"/>
    <d v="2014-12-31T00:00:00"/>
    <s v=";"/>
  </r>
  <r>
    <s v="Department for International Development"/>
    <s v="Malawi"/>
    <s v="E"/>
    <x v="0"/>
    <d v="2014-06-17T00:00:00"/>
    <x v="2"/>
    <s v="GBP"/>
    <n v="718"/>
    <n v="1141.3327999999999"/>
    <s v="GBP"/>
    <d v="2014-06-17T00:00:00"/>
    <s v="Rapid Response Fund for the Institutional Support to the Electoral Process in Malawi"/>
    <d v="2013-02-01T00:00:00"/>
    <d v="2014-12-31T00:00:00"/>
    <d v="2013-02-01T00:00:00"/>
    <d v="2014-12-31T00:00:00"/>
    <s v=";"/>
  </r>
  <r>
    <s v="Department for International Development"/>
    <s v="Malawi"/>
    <s v="E"/>
    <x v="0"/>
    <d v="2014-06-18T00:00:00"/>
    <x v="2"/>
    <s v="GBP"/>
    <n v="79527"/>
    <n v="126416.11919999999"/>
    <s v="GBP"/>
    <d v="2014-06-18T00:00:00"/>
    <s v="Support to Civil Society Governance Funds"/>
    <d v="2011-02-23T00:00:00"/>
    <d v="2015-03-31T00:00:00"/>
    <d v="2011-02-23T00:00:00"/>
    <m/>
    <s v="Democratic participation and civil society"/>
  </r>
  <r>
    <s v="Department for International Development"/>
    <s v="Malawi"/>
    <s v="E"/>
    <x v="0"/>
    <d v="2014-06-18T00:00:00"/>
    <x v="2"/>
    <s v="GBP"/>
    <n v="376675"/>
    <n v="598762.57999999996"/>
    <s v="GBP"/>
    <d v="2014-06-18T00:00:00"/>
    <s v="Support to Civil Society Governance Funds"/>
    <d v="2011-02-23T00:00:00"/>
    <d v="2015-03-31T00:00:00"/>
    <d v="2011-02-23T00:00:00"/>
    <m/>
    <s v="Democratic participation and civil society"/>
  </r>
  <r>
    <s v="Department for International Development"/>
    <s v="Malawi"/>
    <s v="E"/>
    <x v="0"/>
    <d v="2014-06-24T00:00:00"/>
    <x v="2"/>
    <s v="GBP"/>
    <n v="61393"/>
    <n v="97590.3128"/>
    <s v="GBP"/>
    <d v="2014-06-24T00:00:00"/>
    <s v="Business Innovation Facility - Phase 2"/>
    <d v="2013-03-21T00:00:00"/>
    <d v="2017-03-31T00:00:00"/>
    <d v="2013-03-21T00:00:00"/>
    <m/>
    <s v="Trade facilitation"/>
  </r>
  <r>
    <s v="Department for International Development"/>
    <s v="Malawi"/>
    <s v="D"/>
    <x v="1"/>
    <d v="2014-06-25T00:00:00"/>
    <x v="2"/>
    <s v="GBP"/>
    <n v="323797"/>
    <n v="514707.71119999996"/>
    <s v="GBP"/>
    <d v="2014-06-25T00:00:00"/>
    <s v="Accountable Grant with Catholic Commission for Justice and Peace"/>
    <d v="2011-12-19T00:00:00"/>
    <d v="2016-11-30T00:00:00"/>
    <d v="2011-12-19T00:00:00"/>
    <m/>
    <s v=";Legal and judicial development"/>
  </r>
  <r>
    <s v="Department for International Development"/>
    <s v="Malawi"/>
    <s v="D"/>
    <x v="1"/>
    <d v="2014-06-27T00:00:00"/>
    <x v="2"/>
    <s v="GBP"/>
    <n v="92287"/>
    <n v="146699.41519999999"/>
    <s v="GBP"/>
    <d v="2014-06-27T00:00:00"/>
    <s v="Support to Paralegal Advisory Services Institute (PASI)"/>
    <d v="2011-12-19T00:00:00"/>
    <d v="2016-11-30T00:00:00"/>
    <d v="2011-12-19T00:00:00"/>
    <m/>
    <s v=";Legal and judicial development"/>
  </r>
  <r>
    <s v="Department for International Development"/>
    <s v="Malawi"/>
    <s v="E"/>
    <x v="0"/>
    <d v="2014-06-30T00:00:00"/>
    <x v="2"/>
    <s v="GBP"/>
    <n v="800"/>
    <n v="1271.6799999999998"/>
    <s v="GBP"/>
    <d v="2014-06-30T00:00:00"/>
    <s v="Technical Assistance to the National Response"/>
    <d v="2013-01-23T00:00:00"/>
    <d v="2016-03-31T00:00:00"/>
    <d v="2013-01-23T00:00:00"/>
    <m/>
    <s v="STD control including HIV/AIDS;STD control including HIV/AIDS"/>
  </r>
  <r>
    <s v="Department for International Development"/>
    <s v="Malawi"/>
    <s v="E"/>
    <x v="0"/>
    <d v="2014-06-30T00:00:00"/>
    <x v="2"/>
    <s v="GBP"/>
    <n v="45106"/>
    <n v="71700.497600000002"/>
    <s v="GBP"/>
    <d v="2014-06-30T00:00:00"/>
    <s v="Heath Sector Support Programme Technical Assistance (TA)"/>
    <d v="2010-11-15T00:00:00"/>
    <d v="2016-03-31T00:00:00"/>
    <d v="2010-11-15T00:00:00"/>
    <m/>
    <s v="Health policy and administrative management;Health policy and administrative management;Basic health care"/>
  </r>
  <r>
    <s v="Department for International Development"/>
    <s v="Malawi"/>
    <s v="E"/>
    <x v="0"/>
    <d v="2014-06-30T00:00:00"/>
    <x v="2"/>
    <s v="GBP"/>
    <n v="8205"/>
    <n v="13042.668"/>
    <s v="GBP"/>
    <d v="2014-06-30T00:00:00"/>
    <s v="Rapid Response Fund for the Institutional Support to the Electoral Process in Malawi"/>
    <d v="2013-02-01T00:00:00"/>
    <d v="2014-12-31T00:00:00"/>
    <d v="2013-02-01T00:00:00"/>
    <d v="2014-12-31T00:00:00"/>
    <s v=";"/>
  </r>
  <r>
    <s v="Department for International Development"/>
    <s v="Malawi"/>
    <s v="E"/>
    <x v="0"/>
    <d v="2014-07-01T00:00:00"/>
    <x v="2"/>
    <s v="GBP"/>
    <n v="25026"/>
    <n v="39781.329599999997"/>
    <s v="GBP"/>
    <d v="2014-07-01T00:00:00"/>
    <s v="Procurement of commodities for Total Land Care by Charles Kendal under DFID Support to Conservation Agriculture Programme in Malawi"/>
    <d v="2012-09-12T00:00:00"/>
    <d v="2015-12-31T00:00:00"/>
    <d v="2012-09-12T00:00:00"/>
    <m/>
    <s v="Food aid/Food security programmes"/>
  </r>
  <r>
    <s v="Department for International Development"/>
    <s v="Malawi"/>
    <s v="E"/>
    <x v="0"/>
    <d v="2014-07-09T00:00:00"/>
    <x v="2"/>
    <s v="GBP"/>
    <n v="3190"/>
    <n v="5070.8239999999996"/>
    <s v="GBP"/>
    <d v="2014-07-09T00:00:00"/>
    <s v="Procurement of vehicles for Maries Stopes International/Banja la Mtsogolo under the Malawi Family Planning Programme"/>
    <d v="2013-12-09T00:00:00"/>
    <d v="2015-12-09T00:00:00"/>
    <d v="2013-12-09T00:00:00"/>
    <m/>
    <s v="Family planning"/>
  </r>
  <r>
    <s v="Department for International Development"/>
    <s v="Malawi"/>
    <s v="E"/>
    <x v="0"/>
    <d v="2014-07-17T00:00:00"/>
    <x v="2"/>
    <s v="GBP"/>
    <n v="45038"/>
    <n v="71592.404799999989"/>
    <s v="GBP"/>
    <d v="2014-07-17T00:00:00"/>
    <s v="Procurement of commodities for Total Land Care by Charles Kendal under DFID Support to Conservation Agriculture Programme in Malawi"/>
    <d v="2012-09-12T00:00:00"/>
    <d v="2015-12-31T00:00:00"/>
    <d v="2012-09-12T00:00:00"/>
    <m/>
    <s v="Food aid/Food security programmes"/>
  </r>
  <r>
    <s v="Department for International Development"/>
    <s v="Malawi"/>
    <s v="E"/>
    <x v="0"/>
    <d v="2014-07-22T00:00:00"/>
    <x v="2"/>
    <s v="GBP"/>
    <n v="73241"/>
    <n v="116423.8936"/>
    <s v="GBP"/>
    <d v="2014-07-22T00:00:00"/>
    <s v="Support to Civil Society Governance Funds"/>
    <d v="2011-02-23T00:00:00"/>
    <d v="2015-03-31T00:00:00"/>
    <d v="2011-02-23T00:00:00"/>
    <m/>
    <s v="Democratic participation and civil society"/>
  </r>
  <r>
    <s v="Department for International Development"/>
    <s v="Malawi"/>
    <s v="E"/>
    <x v="0"/>
    <d v="2014-07-22T00:00:00"/>
    <x v="2"/>
    <s v="GBP"/>
    <n v="40879"/>
    <n v="64981.258399999999"/>
    <s v="GBP"/>
    <d v="2014-07-22T00:00:00"/>
    <s v="Support to Civil Society Governance Funds"/>
    <d v="2011-02-23T00:00:00"/>
    <d v="2015-03-31T00:00:00"/>
    <d v="2011-02-23T00:00:00"/>
    <m/>
    <s v="Democratic participation and civil society"/>
  </r>
  <r>
    <s v="Department for International Development"/>
    <s v="Malawi"/>
    <s v="D"/>
    <x v="1"/>
    <d v="2014-08-01T00:00:00"/>
    <x v="2"/>
    <s v="GBP"/>
    <n v="49250"/>
    <n v="78287.799999999988"/>
    <s v="GBP"/>
    <d v="2014-08-01T00:00:00"/>
    <s v="Keeping Girls in School - Advocacy"/>
    <d v="2011-06-21T00:00:00"/>
    <d v="2016-07-31T00:00:00"/>
    <d v="2011-06-21T00:00:00"/>
    <m/>
    <s v="Secondary education;Primary education"/>
  </r>
  <r>
    <s v="Department for International Development"/>
    <s v="Malawi"/>
    <s v="D"/>
    <x v="1"/>
    <d v="2014-08-04T00:00:00"/>
    <x v="2"/>
    <s v="GBP"/>
    <n v="250000"/>
    <n v="397400"/>
    <s v="GBP"/>
    <d v="2014-08-04T00:00:00"/>
    <s v="DFID's contribution to  Malawi Joint Donor Humanitarian Emergency Response Fund"/>
    <d v="2013-07-01T00:00:00"/>
    <d v="2016-06-30T00:00:00"/>
    <d v="2013-07-01T00:00:00"/>
    <m/>
    <s v="Food aid/Food security programmes;Sectors not specified"/>
  </r>
  <r>
    <s v="Department for International Development"/>
    <s v="Malawi"/>
    <s v="E"/>
    <x v="0"/>
    <d v="2014-08-05T00:00:00"/>
    <x v="2"/>
    <s v="GBP"/>
    <n v="45106"/>
    <n v="71700.497600000002"/>
    <s v="GBP"/>
    <d v="2014-08-05T00:00:00"/>
    <s v="Heath Sector Support Programme Technical Assistance (TA)"/>
    <d v="2010-11-15T00:00:00"/>
    <d v="2016-03-31T00:00:00"/>
    <d v="2010-11-15T00:00:00"/>
    <m/>
    <s v="Health policy and administrative management;Health policy and administrative management;Basic health care"/>
  </r>
  <r>
    <s v="Department for International Development"/>
    <s v="Malawi"/>
    <s v="E"/>
    <x v="0"/>
    <d v="2014-08-05T00:00:00"/>
    <x v="2"/>
    <s v="GBP"/>
    <n v="3502"/>
    <n v="5566.7791999999999"/>
    <s v="GBP"/>
    <d v="2014-08-05T00:00:00"/>
    <s v="Heath Sector Support Programme Technical Assistance (TA)"/>
    <d v="2010-11-15T00:00:00"/>
    <d v="2016-03-31T00:00:00"/>
    <d v="2010-11-15T00:00:00"/>
    <m/>
    <s v="Health policy and administrative management;Health policy and administrative management;Basic health care"/>
  </r>
  <r>
    <s v="Department for International Development"/>
    <s v="Malawi"/>
    <s v="D"/>
    <x v="1"/>
    <d v="2014-08-06T00:00:00"/>
    <x v="2"/>
    <s v="GBP"/>
    <n v="6830"/>
    <n v="10856.967999999999"/>
    <s v="GBP"/>
    <d v="2014-08-06T00:00:00"/>
    <s v="Health Research Capacity Strengthening Initiative Malawi: Programme Management Costs"/>
    <d v="2011-04-01T00:00:00"/>
    <d v="2014-03-31T00:00:00"/>
    <d v="2011-04-01T00:00:00"/>
    <d v="2014-03-31T00:00:00"/>
    <s v="Medical research"/>
  </r>
  <r>
    <s v="Department for International Development"/>
    <s v="Malawi"/>
    <s v="E"/>
    <x v="0"/>
    <d v="2014-08-11T00:00:00"/>
    <x v="2"/>
    <s v="GBP"/>
    <n v="80977"/>
    <n v="128721.0392"/>
    <s v="GBP"/>
    <d v="2014-08-11T00:00:00"/>
    <s v="Procurement of commodities for Total Land Care by Charles Kendal under DFID Support to Conservation Agriculture Programme in Malawi"/>
    <d v="2012-09-12T00:00:00"/>
    <d v="2015-12-31T00:00:00"/>
    <d v="2012-09-12T00:00:00"/>
    <m/>
    <s v="Food aid/Food security programmes"/>
  </r>
  <r>
    <s v="Department for International Development"/>
    <s v="Malawi"/>
    <s v="E"/>
    <x v="0"/>
    <d v="2014-08-11T00:00:00"/>
    <x v="2"/>
    <s v="GBP"/>
    <n v="1108"/>
    <n v="1761.2767999999999"/>
    <s v="GBP"/>
    <d v="2014-08-11T00:00:00"/>
    <s v="Procurement of commodities for Total Land Care by Charles Kendal under DFID Support to Conservation Agriculture Programme in Malawi"/>
    <d v="2012-09-12T00:00:00"/>
    <d v="2015-12-31T00:00:00"/>
    <d v="2012-09-12T00:00:00"/>
    <m/>
    <s v="Food aid/Food security programmes"/>
  </r>
  <r>
    <s v="Department for International Development"/>
    <s v="Malawi"/>
    <s v="D"/>
    <x v="1"/>
    <d v="2014-08-15T00:00:00"/>
    <x v="2"/>
    <s v="GBP"/>
    <n v="125000"/>
    <n v="198700"/>
    <s v="GBP"/>
    <d v="2014-08-15T00:00:00"/>
    <s v="UNDP Elections Multi Donor Trust Fund"/>
    <d v="2012-08-01T00:00:00"/>
    <d v="2016-07-31T00:00:00"/>
    <d v="2012-08-01T00:00:00"/>
    <m/>
    <s v=";"/>
  </r>
  <r>
    <s v="Department for International Development"/>
    <s v="Malawi"/>
    <s v="D"/>
    <x v="1"/>
    <d v="2014-08-15T00:00:00"/>
    <x v="2"/>
    <s v="GBP"/>
    <n v="817500"/>
    <n v="1299498"/>
    <s v="GBP"/>
    <d v="2014-08-15T00:00:00"/>
    <s v="Support to UNICEF for Sustainable Safety and Justice for Vulnerable Women and Children"/>
    <d v="2011-12-19T00:00:00"/>
    <d v="2016-11-30T00:00:00"/>
    <d v="2011-12-19T00:00:00"/>
    <m/>
    <s v=";Legal and judicial development"/>
  </r>
  <r>
    <s v="Department for International Development"/>
    <s v="Malawi"/>
    <s v="E"/>
    <x v="0"/>
    <d v="2014-08-15T00:00:00"/>
    <x v="2"/>
    <s v="GBP"/>
    <n v="41483"/>
    <n v="65941.376799999998"/>
    <s v="GBP"/>
    <d v="2014-08-15T00:00:00"/>
    <s v="Independent Impact Evaluation Agency"/>
    <d v="2011-08-01T00:00:00"/>
    <d v="2016-09-30T00:00:00"/>
    <d v="2011-08-01T00:00:00"/>
    <m/>
    <s v="Democratic participation and civil society"/>
  </r>
  <r>
    <s v="Department for International Development"/>
    <s v="Malawi"/>
    <s v="D"/>
    <x v="1"/>
    <d v="2014-08-20T00:00:00"/>
    <x v="2"/>
    <s v="GBP"/>
    <n v="554610"/>
    <n v="881608.05599999998"/>
    <s v="GBP"/>
    <d v="2014-08-20T00:00:00"/>
    <s v="Concern Universal Accountable Grant"/>
    <d v="2011-08-22T00:00:00"/>
    <d v="2016-06-30T00:00:00"/>
    <d v="2011-08-22T00:00:00"/>
    <m/>
    <s v="Food aid/Food security programmes"/>
  </r>
  <r>
    <s v="Department for International Development"/>
    <s v="Malawi"/>
    <s v="D"/>
    <x v="1"/>
    <d v="2014-08-20T00:00:00"/>
    <x v="2"/>
    <s v="GBP"/>
    <n v="5986"/>
    <n v="9515.3455999999987"/>
    <s v="GBP"/>
    <d v="2014-08-20T00:00:00"/>
    <s v="Support to Farm Input Subsidy Programme"/>
    <d v="2011-09-27T00:00:00"/>
    <d v="2015-12-31T00:00:00"/>
    <d v="2011-09-27T00:00:00"/>
    <m/>
    <s v="Food aid/Food security programmes"/>
  </r>
  <r>
    <s v="Department for International Development"/>
    <s v="Malawi"/>
    <s v="E"/>
    <x v="0"/>
    <d v="2014-08-26T00:00:00"/>
    <x v="2"/>
    <s v="GBP"/>
    <n v="37402"/>
    <n v="59454.2192"/>
    <s v="GBP"/>
    <d v="2014-08-26T00:00:00"/>
    <s v="Technical Assistance to the National Response"/>
    <d v="2013-01-23T00:00:00"/>
    <d v="2016-03-31T00:00:00"/>
    <d v="2013-01-23T00:00:00"/>
    <m/>
    <s v="STD control including HIV/AIDS;STD control including HIV/AIDS"/>
  </r>
  <r>
    <s v="Department for International Development"/>
    <s v="Malawi"/>
    <s v="E"/>
    <x v="0"/>
    <d v="2014-08-26T00:00:00"/>
    <x v="2"/>
    <s v="GBP"/>
    <n v="74960"/>
    <n v="119156.416"/>
    <s v="GBP"/>
    <d v="2014-08-26T00:00:00"/>
    <s v="Heath Sector Support Programme Technical Assistance (TA)"/>
    <d v="2010-11-15T00:00:00"/>
    <d v="2016-03-31T00:00:00"/>
    <d v="2010-11-15T00:00:00"/>
    <m/>
    <s v="Health policy and administrative management;Health policy and administrative management;Basic health care"/>
  </r>
  <r>
    <s v="Department for International Development"/>
    <s v="Malawi"/>
    <s v="E"/>
    <x v="0"/>
    <d v="2014-08-29T00:00:00"/>
    <x v="2"/>
    <s v="GBP"/>
    <n v="219306"/>
    <n v="348608.81759999995"/>
    <s v="GBP"/>
    <d v="2014-08-29T00:00:00"/>
    <s v="Heath Sector Support Programme Technical Assistance (TA)"/>
    <d v="2010-11-15T00:00:00"/>
    <d v="2016-03-31T00:00:00"/>
    <d v="2010-11-15T00:00:00"/>
    <m/>
    <s v="Health policy and administrative management;Health policy and administrative management;Basic health care"/>
  </r>
  <r>
    <s v="Department for International Development"/>
    <s v="Malawi"/>
    <s v="E"/>
    <x v="0"/>
    <d v="2014-09-08T00:00:00"/>
    <x v="2"/>
    <s v="GBP"/>
    <n v="35055"/>
    <n v="55723.428"/>
    <s v="GBP"/>
    <d v="2014-09-08T00:00:00"/>
    <s v="Support to Civil Society Governance Funds"/>
    <d v="2011-02-23T00:00:00"/>
    <d v="2015-03-31T00:00:00"/>
    <d v="2011-02-23T00:00:00"/>
    <m/>
    <s v="Democratic participation and civil society"/>
  </r>
  <r>
    <s v="Department for International Development"/>
    <s v="Malawi"/>
    <s v="E"/>
    <x v="0"/>
    <d v="2014-09-08T00:00:00"/>
    <x v="2"/>
    <s v="GBP"/>
    <n v="82928"/>
    <n v="131822.34879999998"/>
    <s v="GBP"/>
    <d v="2014-09-08T00:00:00"/>
    <s v="Support to Civil Society Governance Funds"/>
    <d v="2011-02-23T00:00:00"/>
    <d v="2015-03-31T00:00:00"/>
    <d v="2011-02-23T00:00:00"/>
    <m/>
    <s v="Democratic participation and civil society"/>
  </r>
  <r>
    <s v="Department for International Development"/>
    <s v="Malawi"/>
    <s v="E"/>
    <x v="0"/>
    <d v="2014-09-11T00:00:00"/>
    <x v="2"/>
    <s v="GBP"/>
    <n v="536410"/>
    <n v="852677.33599999989"/>
    <s v="GBP"/>
    <d v="2014-09-11T00:00:00"/>
    <s v="Support to Civil Society Governance Funds"/>
    <d v="2011-02-23T00:00:00"/>
    <d v="2015-03-31T00:00:00"/>
    <d v="2011-02-23T00:00:00"/>
    <m/>
    <s v="Democratic participation and civil society"/>
  </r>
  <r>
    <s v="Department for International Development"/>
    <s v="Malawi"/>
    <s v="E"/>
    <x v="0"/>
    <d v="2014-09-11T00:00:00"/>
    <x v="2"/>
    <s v="GBP"/>
    <n v="666705"/>
    <n v="1059794.2679999999"/>
    <s v="GBP"/>
    <d v="2014-09-11T00:00:00"/>
    <s v="Support to Civil Society Governance Funds"/>
    <d v="2011-02-23T00:00:00"/>
    <d v="2015-03-31T00:00:00"/>
    <d v="2011-02-23T00:00:00"/>
    <m/>
    <s v="Democratic participation and civil society"/>
  </r>
  <r>
    <s v="Department for International Development"/>
    <s v="Malawi"/>
    <s v="E"/>
    <x v="0"/>
    <d v="2014-09-11T00:00:00"/>
    <x v="2"/>
    <s v="GBP"/>
    <n v="-610897"/>
    <n v="-971081.87119999994"/>
    <s v="GBP"/>
    <d v="2014-09-11T00:00:00"/>
    <s v="Support to Civil Society Governance Funds"/>
    <d v="2011-02-23T00:00:00"/>
    <d v="2015-03-31T00:00:00"/>
    <d v="2011-02-23T00:00:00"/>
    <m/>
    <s v="Democratic participation and civil society"/>
  </r>
  <r>
    <s v="Department for International Development"/>
    <s v="Malawi"/>
    <s v="D"/>
    <x v="1"/>
    <d v="2014-09-12T00:00:00"/>
    <x v="2"/>
    <s v="GBP"/>
    <n v="114338"/>
    <n v="181751.68479999999"/>
    <s v="GBP"/>
    <d v="2014-09-12T00:00:00"/>
    <s v="Support to Dairy Farming in Malawi"/>
    <d v="2011-09-27T00:00:00"/>
    <d v="2015-12-31T00:00:00"/>
    <d v="2011-09-27T00:00:00"/>
    <m/>
    <s v="Food aid/Food security programmes"/>
  </r>
  <r>
    <s v="Department for International Development"/>
    <s v="Malawi"/>
    <s v="D"/>
    <x v="1"/>
    <d v="2014-09-18T00:00:00"/>
    <x v="2"/>
    <s v="GBP"/>
    <n v="110303"/>
    <n v="175337.6488"/>
    <s v="GBP"/>
    <d v="2014-09-18T00:00:00"/>
    <s v="Accountable Grant with Catholic Commission for Justice and Peace"/>
    <d v="2011-12-19T00:00:00"/>
    <d v="2016-11-30T00:00:00"/>
    <d v="2011-12-19T00:00:00"/>
    <m/>
    <s v=";Legal and judicial development"/>
  </r>
  <r>
    <s v="Department for International Development"/>
    <s v="Malawi"/>
    <s v="E"/>
    <x v="0"/>
    <d v="2014-09-30T00:00:00"/>
    <x v="2"/>
    <s v="GBP"/>
    <n v="217"/>
    <n v="344.94319999999999"/>
    <s v="GBP"/>
    <d v="2014-09-30T00:00:00"/>
    <s v="Rapid Response Fund for the Institutional Support to the Electoral Process in Malawi"/>
    <d v="2013-02-01T00:00:00"/>
    <d v="2014-12-31T00:00:00"/>
    <d v="2013-02-01T00:00:00"/>
    <d v="2014-12-31T00:00:00"/>
    <s v=";"/>
  </r>
  <r>
    <s v="Department for International Development"/>
    <s v="Malawi"/>
    <s v="E"/>
    <x v="0"/>
    <d v="2014-10-06T00:00:00"/>
    <x v="2"/>
    <s v="GBP"/>
    <n v="194184"/>
    <n v="308674.88639999996"/>
    <s v="GBP"/>
    <d v="2014-10-06T00:00:00"/>
    <s v="Heath Sector Support Programme Technical Assistance (TA)"/>
    <d v="2010-11-15T00:00:00"/>
    <d v="2016-03-31T00:00:00"/>
    <d v="2010-11-15T00:00:00"/>
    <m/>
    <s v="Health policy and administrative management;Health policy and administrative management;Basic health care"/>
  </r>
  <r>
    <s v="Department for International Development"/>
    <s v="Malawi"/>
    <s v="D"/>
    <x v="1"/>
    <d v="2014-10-20T00:00:00"/>
    <x v="2"/>
    <s v="GBP"/>
    <n v="127187"/>
    <n v="202176.4552"/>
    <s v="GBP"/>
    <d v="2014-10-20T00:00:00"/>
    <s v="Support to Paralegal Advisory Services Institute (PASI)"/>
    <d v="2011-12-19T00:00:00"/>
    <d v="2016-11-30T00:00:00"/>
    <d v="2011-12-19T00:00:00"/>
    <m/>
    <s v=";Legal and judicial development"/>
  </r>
  <r>
    <s v="Department for International Development"/>
    <s v="Malawi"/>
    <s v="E"/>
    <x v="0"/>
    <d v="2014-10-21T00:00:00"/>
    <x v="2"/>
    <s v="GBP"/>
    <n v="175444"/>
    <n v="278885.78239999997"/>
    <s v="GBP"/>
    <d v="2014-10-21T00:00:00"/>
    <s v="Heath Sector Support Programme Technical Assistance (TA)"/>
    <d v="2010-11-15T00:00:00"/>
    <d v="2016-03-31T00:00:00"/>
    <d v="2010-11-15T00:00:00"/>
    <m/>
    <s v="Health policy and administrative management;Health policy and administrative management;Basic health care"/>
  </r>
  <r>
    <s v="Department for International Development"/>
    <s v="Malawi"/>
    <s v="E"/>
    <x v="0"/>
    <d v="2014-10-29T00:00:00"/>
    <x v="2"/>
    <s v="GBP"/>
    <n v="4985"/>
    <n v="7924.1559999999999"/>
    <s v="GBP"/>
    <d v="2014-10-29T00:00:00"/>
    <s v="Technical Assistance to the National Response"/>
    <d v="2013-01-23T00:00:00"/>
    <d v="2016-03-31T00:00:00"/>
    <d v="2013-01-23T00:00:00"/>
    <m/>
    <s v="STD control including HIV/AIDS;STD control including HIV/AIDS"/>
  </r>
  <r>
    <s v="Department for International Development"/>
    <s v="Malawi"/>
    <s v="E"/>
    <x v="0"/>
    <d v="2014-10-30T00:00:00"/>
    <x v="2"/>
    <s v="GBP"/>
    <n v="11142"/>
    <n v="17711.323199999999"/>
    <s v="GBP"/>
    <d v="2014-10-30T00:00:00"/>
    <s v="Technical Assistance to the National Response"/>
    <d v="2013-01-23T00:00:00"/>
    <d v="2016-03-31T00:00:00"/>
    <d v="2013-01-23T00:00:00"/>
    <m/>
    <s v="STD control including HIV/AIDS;STD control including HIV/AIDS"/>
  </r>
  <r>
    <s v="Department for International Development"/>
    <s v="Malawi"/>
    <s v="E"/>
    <x v="0"/>
    <d v="2014-11-04T00:00:00"/>
    <x v="2"/>
    <s v="GBP"/>
    <n v="175444"/>
    <n v="278885.78239999997"/>
    <s v="GBP"/>
    <d v="2014-11-04T00:00:00"/>
    <s v="Heath Sector Support Programme Technical Assistance (TA)"/>
    <d v="2010-11-15T00:00:00"/>
    <d v="2016-03-31T00:00:00"/>
    <d v="2010-11-15T00:00:00"/>
    <m/>
    <s v="Health policy and administrative management;Health policy and administrative management;Basic health care"/>
  </r>
  <r>
    <s v="Department for International Development"/>
    <s v="Malawi"/>
    <s v="E"/>
    <x v="0"/>
    <d v="2014-11-05T00:00:00"/>
    <x v="2"/>
    <s v="GBP"/>
    <n v="7285"/>
    <n v="11580.235999999999"/>
    <s v="GBP"/>
    <d v="2014-11-05T00:00:00"/>
    <s v="Heath Sector Support Programme Technical Assistance (TA)"/>
    <d v="2010-11-15T00:00:00"/>
    <d v="2016-03-31T00:00:00"/>
    <d v="2010-11-15T00:00:00"/>
    <m/>
    <s v="Health policy and administrative management;Health policy and administrative management;Basic health care"/>
  </r>
  <r>
    <s v="Department for International Development"/>
    <s v="Malawi"/>
    <s v="E"/>
    <x v="0"/>
    <d v="2014-11-06T00:00:00"/>
    <x v="2"/>
    <s v="GBP"/>
    <n v="45106"/>
    <n v="71700.497600000002"/>
    <s v="GBP"/>
    <d v="2014-11-06T00:00:00"/>
    <s v="Heath Sector Support Programme Technical Assistance (TA)"/>
    <d v="2010-11-15T00:00:00"/>
    <d v="2016-03-31T00:00:00"/>
    <d v="2010-11-15T00:00:00"/>
    <m/>
    <s v="Health policy and administrative management;Health policy and administrative management;Basic health care"/>
  </r>
  <r>
    <s v="Department for International Development"/>
    <s v="Malawi"/>
    <s v="D"/>
    <x v="1"/>
    <d v="2014-11-18T00:00:00"/>
    <x v="2"/>
    <s v="GBP"/>
    <n v="250000"/>
    <n v="397400"/>
    <s v="GBP"/>
    <d v="2014-11-18T00:00:00"/>
    <s v="DFID's contribution to  Malawi Joint Donor Humanitarian Emergency Response Fund"/>
    <d v="2013-07-01T00:00:00"/>
    <d v="2016-06-30T00:00:00"/>
    <d v="2013-07-01T00:00:00"/>
    <m/>
    <s v="Food aid/Food security programmes;Sectors not specified"/>
  </r>
  <r>
    <s v="Department for International Development"/>
    <s v="Malawi"/>
    <s v="E"/>
    <x v="0"/>
    <d v="2014-11-20T00:00:00"/>
    <x v="2"/>
    <s v="GBP"/>
    <n v="33010"/>
    <n v="52472.695999999996"/>
    <s v="GBP"/>
    <d v="2014-11-20T00:00:00"/>
    <s v="Support to Civil Society Governance Funds"/>
    <d v="2011-02-23T00:00:00"/>
    <d v="2015-03-31T00:00:00"/>
    <d v="2011-02-23T00:00:00"/>
    <m/>
    <s v="Democratic participation and civil society"/>
  </r>
  <r>
    <s v="Department for International Development"/>
    <s v="Malawi"/>
    <s v="E"/>
    <x v="0"/>
    <d v="2014-11-20T00:00:00"/>
    <x v="2"/>
    <s v="GBP"/>
    <n v="76853"/>
    <n v="122165.52879999999"/>
    <s v="GBP"/>
    <d v="2014-11-20T00:00:00"/>
    <s v="Support to Civil Society Governance Funds"/>
    <d v="2011-02-23T00:00:00"/>
    <d v="2015-03-31T00:00:00"/>
    <d v="2011-02-23T00:00:00"/>
    <m/>
    <s v="Democratic participation and civil society"/>
  </r>
  <r>
    <s v="Department for International Development"/>
    <s v="Malawi"/>
    <s v="E"/>
    <x v="0"/>
    <d v="2014-11-20T00:00:00"/>
    <x v="2"/>
    <s v="GBP"/>
    <n v="41483"/>
    <n v="65941.376799999998"/>
    <s v="GBP"/>
    <d v="2014-11-20T00:00:00"/>
    <s v="Independent Impact Evaluation Agency"/>
    <d v="2011-08-01T00:00:00"/>
    <d v="2016-09-30T00:00:00"/>
    <d v="2011-08-01T00:00:00"/>
    <m/>
    <s v="Democratic participation and civil society"/>
  </r>
  <r>
    <s v="Department for International Development"/>
    <s v="Malawi"/>
    <s v="D"/>
    <x v="1"/>
    <d v="2014-11-21T00:00:00"/>
    <x v="2"/>
    <s v="GBP"/>
    <n v="142391"/>
    <n v="226344.73359999998"/>
    <s v="GBP"/>
    <d v="2014-11-21T00:00:00"/>
    <s v="Support to Dairy Farming in Malawi"/>
    <d v="2011-09-27T00:00:00"/>
    <d v="2015-12-31T00:00:00"/>
    <d v="2011-09-27T00:00:00"/>
    <m/>
    <s v="Food aid/Food security programmes"/>
  </r>
  <r>
    <s v="Department for International Development"/>
    <s v="Malawi"/>
    <s v="D"/>
    <x v="1"/>
    <d v="2014-11-24T00:00:00"/>
    <x v="2"/>
    <s v="GBP"/>
    <n v="-218882"/>
    <n v="-347934.8272"/>
    <s v="GBP"/>
    <d v="2014-11-24T00:00:00"/>
    <s v="Accountable Grant with Catholic Commission for Justice and Peace"/>
    <d v="2011-12-19T00:00:00"/>
    <d v="2016-11-30T00:00:00"/>
    <d v="2011-12-19T00:00:00"/>
    <m/>
    <s v=";Legal and judicial development"/>
  </r>
  <r>
    <s v="Department for International Development"/>
    <s v="Malawi"/>
    <s v="D"/>
    <x v="1"/>
    <d v="2014-11-24T00:00:00"/>
    <x v="2"/>
    <s v="GBP"/>
    <n v="424815"/>
    <n v="675285.924"/>
    <s v="GBP"/>
    <d v="2014-11-24T00:00:00"/>
    <s v="Accountable Grant with Catholic Commission for Justice and Peace"/>
    <d v="2011-12-19T00:00:00"/>
    <d v="2016-11-30T00:00:00"/>
    <d v="2011-12-19T00:00:00"/>
    <m/>
    <s v=";Legal and judicial development"/>
  </r>
  <r>
    <s v="Department for International Development"/>
    <s v="Malawi"/>
    <s v="E"/>
    <x v="0"/>
    <d v="2014-11-25T00:00:00"/>
    <x v="2"/>
    <s v="GBP"/>
    <n v="45853"/>
    <n v="72887.928799999994"/>
    <s v="GBP"/>
    <d v="2014-11-25T00:00:00"/>
    <s v="Improving the school experience and environment for adolescent girls (Mother groups, Violece against Girls and Role modelling)"/>
    <d v="2011-06-21T00:00:00"/>
    <d v="2016-07-31T00:00:00"/>
    <d v="2011-06-21T00:00:00"/>
    <m/>
    <s v="Education policy and administrative management"/>
  </r>
  <r>
    <s v="Department for International Development"/>
    <s v="Malawi"/>
    <s v="E"/>
    <x v="0"/>
    <d v="2014-11-27T00:00:00"/>
    <x v="2"/>
    <s v="GBP"/>
    <n v="4985"/>
    <n v="7924.1559999999999"/>
    <s v="GBP"/>
    <d v="2014-11-27T00:00:00"/>
    <s v="Technical Assistance to the National Response"/>
    <d v="2013-01-23T00:00:00"/>
    <d v="2016-03-31T00:00:00"/>
    <d v="2013-01-23T00:00:00"/>
    <m/>
    <s v="STD control including HIV/AIDS;STD control including HIV/AIDS"/>
  </r>
  <r>
    <s v="Department for International Development"/>
    <s v="Malawi"/>
    <s v="D"/>
    <x v="1"/>
    <d v="2014-11-27T00:00:00"/>
    <x v="2"/>
    <s v="GBP"/>
    <n v="73511"/>
    <n v="116853.08559999999"/>
    <s v="GBP"/>
    <d v="2014-11-27T00:00:00"/>
    <s v="Support to Farm Input Subsidy Programme"/>
    <d v="2011-09-27T00:00:00"/>
    <d v="2015-12-31T00:00:00"/>
    <d v="2011-09-27T00:00:00"/>
    <m/>
    <s v="Food aid/Food security programmes"/>
  </r>
  <r>
    <s v="Department for International Development"/>
    <s v="Malawi"/>
    <s v="D"/>
    <x v="1"/>
    <d v="2014-11-28T00:00:00"/>
    <x v="2"/>
    <s v="GBP"/>
    <n v="850000"/>
    <n v="1351160"/>
    <s v="GBP"/>
    <d v="2014-11-28T00:00:00"/>
    <s v="Heifer International Dairy Scale Up Project"/>
    <d v="2011-11-02T00:00:00"/>
    <d v="2015-12-31T00:00:00"/>
    <d v="2011-11-02T00:00:00"/>
    <m/>
    <s v="Food aid/Food security programmes"/>
  </r>
  <r>
    <s v="Department for International Development"/>
    <s v="Malawi"/>
    <s v="D"/>
    <x v="1"/>
    <d v="2014-11-28T00:00:00"/>
    <x v="2"/>
    <s v="GBP"/>
    <n v="4483"/>
    <n v="7126.1767999999993"/>
    <s v="GBP"/>
    <d v="2014-11-28T00:00:00"/>
    <s v="Support to Farm Input Subsidy Programme"/>
    <d v="2011-09-27T00:00:00"/>
    <d v="2015-12-31T00:00:00"/>
    <d v="2011-09-27T00:00:00"/>
    <m/>
    <s v="Food aid/Food security programmes"/>
  </r>
  <r>
    <s v="Department for International Development"/>
    <s v="Malawi"/>
    <s v="E"/>
    <x v="0"/>
    <d v="2014-12-01T00:00:00"/>
    <x v="2"/>
    <s v="GBP"/>
    <n v="10051"/>
    <n v="15977.069599999999"/>
    <s v="GBP"/>
    <d v="2014-12-01T00:00:00"/>
    <s v="Technical Assistance to the National Response"/>
    <d v="2013-01-23T00:00:00"/>
    <d v="2016-03-31T00:00:00"/>
    <d v="2013-01-23T00:00:00"/>
    <m/>
    <s v="STD control including HIV/AIDS;STD control including HIV/AIDS"/>
  </r>
  <r>
    <s v="Department for International Development"/>
    <s v="Malawi"/>
    <s v="D"/>
    <x v="1"/>
    <d v="2014-12-02T00:00:00"/>
    <x v="2"/>
    <s v="GBP"/>
    <n v="201117"/>
    <n v="319695.58319999999"/>
    <s v="GBP"/>
    <d v="2014-12-02T00:00:00"/>
    <s v="UK Open University - Teacher Education for Sub Saharan Africa"/>
    <d v="2011-06-21T00:00:00"/>
    <d v="2016-07-31T00:00:00"/>
    <d v="2011-06-21T00:00:00"/>
    <m/>
    <s v="Primary education;Teacher training"/>
  </r>
  <r>
    <s v="Department for International Development"/>
    <s v="Malawi"/>
    <s v="E"/>
    <x v="0"/>
    <d v="2014-12-04T00:00:00"/>
    <x v="2"/>
    <s v="GBP"/>
    <n v="137558"/>
    <n v="218662.19679999998"/>
    <s v="GBP"/>
    <d v="2014-12-04T00:00:00"/>
    <s v="Improving the school experience and environment for adolescent girls (Mother groups, Violece against Girls and Role modelling)"/>
    <d v="2011-06-21T00:00:00"/>
    <d v="2016-07-31T00:00:00"/>
    <d v="2011-06-21T00:00:00"/>
    <m/>
    <s v="Education policy and administrative management"/>
  </r>
  <r>
    <s v="Department for International Development"/>
    <s v="Malawi"/>
    <s v="E"/>
    <x v="0"/>
    <d v="2014-12-04T00:00:00"/>
    <x v="2"/>
    <s v="GBP"/>
    <n v="36150"/>
    <n v="57464.039999999994"/>
    <s v="GBP"/>
    <d v="2014-12-04T00:00:00"/>
    <s v="Procurement of vehicles for Maries Stopes International/Banja la Mtsogolo under the Malawi Family Planning Programme"/>
    <d v="2013-12-09T00:00:00"/>
    <d v="2015-12-09T00:00:00"/>
    <d v="2013-12-09T00:00:00"/>
    <m/>
    <s v="Family planning"/>
  </r>
  <r>
    <s v="Department for International Development"/>
    <s v="Malawi"/>
    <s v="E"/>
    <x v="0"/>
    <d v="2014-12-05T00:00:00"/>
    <x v="2"/>
    <s v="GBP"/>
    <n v="534946"/>
    <n v="850350.16159999999"/>
    <s v="GBP"/>
    <d v="2014-12-05T00:00:00"/>
    <s v="Support to Civil Society Governance Funds"/>
    <d v="2011-02-23T00:00:00"/>
    <d v="2015-03-31T00:00:00"/>
    <d v="2011-02-23T00:00:00"/>
    <m/>
    <s v="Democratic participation and civil society"/>
  </r>
  <r>
    <s v="Department for International Development"/>
    <s v="Malawi"/>
    <s v="D"/>
    <x v="1"/>
    <d v="2014-12-08T00:00:00"/>
    <x v="2"/>
    <s v="GBP"/>
    <n v="608633"/>
    <n v="967483.01679999998"/>
    <s v="GBP"/>
    <d v="2014-12-08T00:00:00"/>
    <s v="Support to Christian Aid for the Enhancing Community Resilience to Effects of Climate change- ICF"/>
    <d v="2010-12-01T00:00:00"/>
    <d v="2016-06-30T00:00:00"/>
    <d v="2010-12-01T00:00:00"/>
    <m/>
    <s v="Environmental policy and administrative management"/>
  </r>
  <r>
    <s v="Department for International Development"/>
    <s v="Malawi"/>
    <s v="E"/>
    <x v="0"/>
    <d v="2014-12-08T00:00:00"/>
    <x v="2"/>
    <s v="GBP"/>
    <n v="8776"/>
    <n v="13950.329599999999"/>
    <s v="GBP"/>
    <d v="2014-12-08T00:00:00"/>
    <s v="Support to Civil Society Governance Funds"/>
    <d v="2011-02-23T00:00:00"/>
    <d v="2015-03-31T00:00:00"/>
    <d v="2011-02-23T00:00:00"/>
    <m/>
    <s v="Democratic participation and civil society"/>
  </r>
  <r>
    <s v="Department for International Development"/>
    <s v="Malawi"/>
    <s v="E"/>
    <x v="0"/>
    <d v="2014-12-08T00:00:00"/>
    <x v="2"/>
    <s v="GBP"/>
    <n v="100220"/>
    <n v="159309.712"/>
    <s v="GBP"/>
    <d v="2014-12-08T00:00:00"/>
    <s v="Support to Civil Society Governance Funds"/>
    <d v="2011-02-23T00:00:00"/>
    <d v="2015-03-31T00:00:00"/>
    <d v="2011-02-23T00:00:00"/>
    <m/>
    <s v="Democratic participation and civil society"/>
  </r>
  <r>
    <s v="Department for International Development"/>
    <s v="Malawi"/>
    <s v="E"/>
    <x v="0"/>
    <d v="2014-12-10T00:00:00"/>
    <x v="2"/>
    <s v="GBP"/>
    <n v="6449"/>
    <n v="10251.330399999999"/>
    <s v="GBP"/>
    <d v="2014-12-10T00:00:00"/>
    <s v="Technical Assistance to the National Response"/>
    <d v="2013-01-23T00:00:00"/>
    <d v="2016-03-31T00:00:00"/>
    <d v="2013-01-23T00:00:00"/>
    <m/>
    <s v="STD control including HIV/AIDS;STD control including HIV/AIDS"/>
  </r>
  <r>
    <s v="Department for International Development"/>
    <s v="Malawi"/>
    <s v="D"/>
    <x v="1"/>
    <d v="2014-12-10T00:00:00"/>
    <x v="2"/>
    <s v="GBP"/>
    <n v="2900000"/>
    <n v="4609840"/>
    <s v="GBP"/>
    <d v="2014-12-10T00:00:00"/>
    <s v="DFID's contribution to  Malawi Joint Donor Humanitarian Emergency Response Fund"/>
    <d v="2013-07-01T00:00:00"/>
    <d v="2016-06-30T00:00:00"/>
    <d v="2013-07-01T00:00:00"/>
    <m/>
    <s v="Food aid/Food security programmes;Sectors not specified"/>
  </r>
  <r>
    <s v="Department for International Development"/>
    <s v="Malawi"/>
    <s v="E"/>
    <x v="0"/>
    <d v="2014-12-11T00:00:00"/>
    <x v="2"/>
    <s v="GBP"/>
    <n v="131583"/>
    <n v="209164.33679999999"/>
    <s v="GBP"/>
    <d v="2014-12-11T00:00:00"/>
    <s v="Heath Sector Support Programme Technical Assistance (TA)"/>
    <d v="2010-11-15T00:00:00"/>
    <d v="2016-03-31T00:00:00"/>
    <d v="2010-11-15T00:00:00"/>
    <m/>
    <s v="Health policy and administrative management;Health policy and administrative management;Basic health care"/>
  </r>
  <r>
    <s v="Department for International Development"/>
    <s v="Malawi"/>
    <s v="D"/>
    <x v="1"/>
    <d v="2014-12-12T00:00:00"/>
    <x v="2"/>
    <s v="GBP"/>
    <n v="163799"/>
    <n v="260374.89039999997"/>
    <s v="GBP"/>
    <d v="2014-12-12T00:00:00"/>
    <s v="UK Open University - Teacher Education for Sub Saharan Africa"/>
    <d v="2011-06-21T00:00:00"/>
    <d v="2016-07-31T00:00:00"/>
    <d v="2011-06-21T00:00:00"/>
    <m/>
    <s v="Primary education;Teacher training"/>
  </r>
  <r>
    <s v="Department for International Development"/>
    <s v="Malawi"/>
    <s v="D"/>
    <x v="1"/>
    <d v="2014-12-16T00:00:00"/>
    <x v="2"/>
    <s v="GBP"/>
    <n v="414000"/>
    <n v="658094.39999999991"/>
    <s v="GBP"/>
    <d v="2014-12-16T00:00:00"/>
    <s v="DFID's contribution to  Malawi Joint Donor Humanitarian Emergency Response Fund"/>
    <d v="2013-07-01T00:00:00"/>
    <d v="2016-06-30T00:00:00"/>
    <d v="2013-07-01T00:00:00"/>
    <m/>
    <s v="Food aid/Food security programmes;Sectors not specified"/>
  </r>
  <r>
    <s v="Department for International Development"/>
    <s v="Malawi"/>
    <s v="E"/>
    <x v="0"/>
    <d v="2014-12-30T00:00:00"/>
    <x v="2"/>
    <s v="GBP"/>
    <n v="5902"/>
    <n v="9381.8191999999999"/>
    <s v="GBP"/>
    <d v="2014-12-30T00:00:00"/>
    <s v="Technical Assistance to the National Response"/>
    <d v="2013-01-23T00:00:00"/>
    <d v="2016-03-31T00:00:00"/>
    <d v="2013-01-23T00:00:00"/>
    <m/>
    <s v="STD control including HIV/AIDS;STD control including HIV/AIDS"/>
  </r>
  <r>
    <s v="Department for International Development"/>
    <s v="Malawi"/>
    <s v="C"/>
    <x v="2"/>
    <d v="2014-04-22T00:00:00"/>
    <x v="2"/>
    <s v="GBP"/>
    <n v="999062"/>
    <n v="1588108.9552"/>
    <m/>
    <d v="2014-04-22T00:00:00"/>
    <s v="HIV Prevention Project with Population Services International"/>
    <d v="2014-04-22T00:00:00"/>
    <d v="2014-10-31T00:00:00"/>
    <d v="2014-04-22T00:00:00"/>
    <d v="2014-10-31T00:00:00"/>
    <s v="STD control including HIV/AIDS"/>
  </r>
  <r>
    <s v="Department for International Development"/>
    <s v="Malawi"/>
    <s v="E"/>
    <x v="0"/>
    <d v="2015-01-08T00:00:00"/>
    <x v="3"/>
    <s v="GBP"/>
    <n v="94839"/>
    <n v="150756.07439999998"/>
    <s v="GBP"/>
    <d v="2015-01-08T00:00:00"/>
    <s v="Heath Sector Support Programme Technical Assistance (TA)"/>
    <d v="2010-11-15T00:00:00"/>
    <d v="2016-03-31T00:00:00"/>
    <d v="2010-11-15T00:00:00"/>
    <m/>
    <s v="Health policy and administrative management;Health policy and administrative management;Basic health care"/>
  </r>
  <r>
    <s v="Department for International Development"/>
    <s v="Malawi"/>
    <s v="E"/>
    <x v="0"/>
    <d v="2015-01-08T00:00:00"/>
    <x v="3"/>
    <s v="GBP"/>
    <n v="189677"/>
    <n v="301510.55919999996"/>
    <s v="GBP"/>
    <d v="2015-01-08T00:00:00"/>
    <s v="Heath Sector Support Programme Technical Assistance (TA)"/>
    <d v="2010-11-15T00:00:00"/>
    <d v="2016-03-31T00:00:00"/>
    <d v="2010-11-15T00:00:00"/>
    <m/>
    <s v="Health policy and administrative management;Health policy and administrative management;Basic health care"/>
  </r>
  <r>
    <s v="Department for International Development"/>
    <s v="Malawi"/>
    <s v="E"/>
    <x v="0"/>
    <d v="2015-01-15T00:00:00"/>
    <x v="3"/>
    <s v="GBP"/>
    <n v="6183"/>
    <n v="9828.496799999999"/>
    <s v="GBP"/>
    <d v="2015-01-15T00:00:00"/>
    <s v="Heath Sector Support Programme Technical Assistance (TA)"/>
    <d v="2010-11-15T00:00:00"/>
    <d v="2016-03-31T00:00:00"/>
    <d v="2010-11-15T00:00:00"/>
    <m/>
    <s v="Health policy and administrative management;Health policy and administrative management;Basic health care"/>
  </r>
  <r>
    <s v="Department for International Development"/>
    <s v="Malawi"/>
    <s v="E"/>
    <x v="0"/>
    <d v="2015-01-20T00:00:00"/>
    <x v="3"/>
    <s v="GBP"/>
    <n v="21235"/>
    <n v="33755.155999999995"/>
    <s v="GBP"/>
    <d v="2015-01-20T00:00:00"/>
    <s v="Technical Assistance to the National Response"/>
    <d v="2013-01-23T00:00:00"/>
    <d v="2016-03-31T00:00:00"/>
    <d v="2013-01-23T00:00:00"/>
    <m/>
    <s v="STD control including HIV/AIDS;STD control including HIV/AIDS"/>
  </r>
  <r>
    <s v="Department for International Development"/>
    <s v="Malawi"/>
    <s v="D"/>
    <x v="1"/>
    <d v="2015-02-02T00:00:00"/>
    <x v="3"/>
    <s v="GBP"/>
    <n v="163620"/>
    <n v="260090.35199999998"/>
    <s v="GBP"/>
    <d v="2015-02-02T00:00:00"/>
    <s v="Support to Paralegal Advisory Services Institute (PASI)"/>
    <d v="2011-12-19T00:00:00"/>
    <d v="2016-11-30T00:00:00"/>
    <d v="2011-12-19T00:00:00"/>
    <m/>
    <s v=";Legal and judicial development"/>
  </r>
  <r>
    <s v="Department for International Development"/>
    <s v="Malawi"/>
    <s v="E"/>
    <x v="0"/>
    <d v="2015-02-02T00:00:00"/>
    <x v="3"/>
    <s v="GBP"/>
    <n v="265675"/>
    <n v="422316.98"/>
    <s v="GBP"/>
    <d v="2015-02-02T00:00:00"/>
    <s v="Procurement of vehicles for Maries Stopes International/Banja la Mtsogolo under the Malawi Family Planning Programme"/>
    <d v="2013-12-09T00:00:00"/>
    <d v="2015-12-09T00:00:00"/>
    <d v="2013-12-09T00:00:00"/>
    <m/>
    <s v="Family planning"/>
  </r>
  <r>
    <s v="Department for International Development"/>
    <s v="Malawi"/>
    <s v="D"/>
    <x v="1"/>
    <d v="2015-02-02T00:00:00"/>
    <x v="3"/>
    <s v="GBP"/>
    <n v="78659"/>
    <n v="125036.34639999999"/>
    <s v="GBP"/>
    <d v="2015-02-02T00:00:00"/>
    <s v="UK Open University - Teacher Education for Sub Saharan Africa"/>
    <d v="2011-06-21T00:00:00"/>
    <d v="2016-07-31T00:00:00"/>
    <d v="2011-06-21T00:00:00"/>
    <m/>
    <s v="Primary education;Teacher training"/>
  </r>
  <r>
    <s v="Department for International Development"/>
    <s v="Malawi"/>
    <s v="E"/>
    <x v="0"/>
    <d v="2015-02-06T00:00:00"/>
    <x v="3"/>
    <s v="GBP"/>
    <n v="10637"/>
    <n v="16908.575199999999"/>
    <s v="GBP"/>
    <d v="2015-02-06T00:00:00"/>
    <s v="Technical Assistance to the National Response"/>
    <d v="2013-01-23T00:00:00"/>
    <d v="2016-03-31T00:00:00"/>
    <d v="2013-01-23T00:00:00"/>
    <m/>
    <s v="STD control including HIV/AIDS;STD control including HIV/AIDS"/>
  </r>
  <r>
    <s v="Department for International Development"/>
    <s v="Malawi"/>
    <s v="E"/>
    <x v="0"/>
    <d v="2015-02-13T00:00:00"/>
    <x v="3"/>
    <s v="GBP"/>
    <n v="6307"/>
    <n v="10025.607199999999"/>
    <s v="GBP"/>
    <d v="2015-02-13T00:00:00"/>
    <s v="Technical Assistance to the National Response"/>
    <d v="2013-01-23T00:00:00"/>
    <d v="2016-03-31T00:00:00"/>
    <d v="2013-01-23T00:00:00"/>
    <m/>
    <s v="STD control including HIV/AIDS;STD control including HIV/AIDS"/>
  </r>
  <r>
    <s v="Department for International Development"/>
    <s v="Malawi"/>
    <s v="E"/>
    <x v="0"/>
    <d v="2015-02-23T00:00:00"/>
    <x v="3"/>
    <s v="GBP"/>
    <n v="6491"/>
    <n v="10318.0936"/>
    <s v="GBP"/>
    <d v="2015-02-23T00:00:00"/>
    <s v="Technical Assistance to the National Response"/>
    <d v="2013-01-23T00:00:00"/>
    <d v="2016-03-31T00:00:00"/>
    <d v="2013-01-23T00:00:00"/>
    <m/>
    <s v="STD control including HIV/AIDS;STD control including HIV/AIDS"/>
  </r>
  <r>
    <s v="Department for International Development"/>
    <s v="Malawi"/>
    <s v="D"/>
    <x v="1"/>
    <d v="2015-02-24T00:00:00"/>
    <x v="3"/>
    <s v="GBP"/>
    <n v="1500000"/>
    <n v="2384400"/>
    <s v="GBP"/>
    <d v="2015-02-24T00:00:00"/>
    <s v="DFID's contribution to  Malawi Joint Donor Humanitarian Emergency Response Fund"/>
    <d v="2013-07-01T00:00:00"/>
    <d v="2016-06-30T00:00:00"/>
    <d v="2013-07-01T00:00:00"/>
    <m/>
    <s v="Food aid/Food security programmes;Sectors not specified"/>
  </r>
  <r>
    <s v="Department for International Development"/>
    <s v="Malawi"/>
    <s v="D"/>
    <x v="1"/>
    <d v="2015-02-25T00:00:00"/>
    <x v="3"/>
    <s v="GBP"/>
    <n v="301896"/>
    <n v="479893.88159999996"/>
    <s v="GBP"/>
    <d v="2015-02-25T00:00:00"/>
    <s v="HIV Prevention Project with Population Services International"/>
    <d v="2014-04-22T00:00:00"/>
    <d v="2014-10-31T00:00:00"/>
    <d v="2014-04-22T00:00:00"/>
    <d v="2014-10-31T00:00:00"/>
    <s v="STD control including HIV/AIDS"/>
  </r>
  <r>
    <s v="Department for International Development"/>
    <s v="Malawi"/>
    <s v="D"/>
    <x v="1"/>
    <d v="2015-02-25T00:00:00"/>
    <x v="3"/>
    <s v="GBP"/>
    <n v="4209"/>
    <n v="6690.6263999999992"/>
    <s v="GBP"/>
    <d v="2015-02-25T00:00:00"/>
    <s v="Support to Farm Input Subsidy Programme"/>
    <d v="2011-09-27T00:00:00"/>
    <d v="2015-12-31T00:00:00"/>
    <d v="2011-09-27T00:00:00"/>
    <m/>
    <s v="Food aid/Food security programmes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22">
  <r>
    <s v="Japan International Cooperation Agency (JICA)"/>
    <s v="Malawi"/>
    <s v="C"/>
    <x v="0"/>
    <d v="2012-01-01T00:00:00"/>
    <x v="0"/>
    <s v="JPY"/>
    <n v="3981235.304"/>
    <n v="41802.970692000003"/>
    <s v="JPY"/>
    <d v="2012-01-01T00:00:00"/>
    <s v="TC AGGREGATED ACTIVITIES"/>
    <d v="2012-01-01T00:00:00"/>
    <d v="2012-12-31T00:00:00"/>
    <m/>
    <m/>
    <s v="Tourism policy and administrative management"/>
  </r>
  <r>
    <s v="Japan International Cooperation Agency (JICA)"/>
    <s v="Malawi"/>
    <s v="C"/>
    <x v="0"/>
    <d v="2012-01-01T00:00:00"/>
    <x v="0"/>
    <s v="JPY"/>
    <n v="904459.13600000006"/>
    <n v="9496.820928000001"/>
    <s v="JPY"/>
    <d v="2012-01-01T00:00:00"/>
    <s v="TC AGGREGATED ACTIVITIES"/>
    <d v="2012-01-01T00:00:00"/>
    <d v="2012-12-31T00:00:00"/>
    <m/>
    <m/>
    <s v="Industrial policy and administrative management"/>
  </r>
  <r>
    <s v="Japan International Cooperation Agency (JICA)"/>
    <s v="Malawi"/>
    <s v="C"/>
    <x v="0"/>
    <d v="2012-01-01T00:00:00"/>
    <x v="0"/>
    <s v="JPY"/>
    <n v="620806.21499999997"/>
    <n v="6518.4652575"/>
    <s v="JPY"/>
    <d v="2012-01-01T00:00:00"/>
    <s v="TC AGGREGATED ACTIVITIES"/>
    <d v="2012-01-01T00:00:00"/>
    <d v="2012-12-31T00:00:00"/>
    <m/>
    <m/>
    <s v="Power generation/renewable sources"/>
  </r>
  <r>
    <s v="Japan International Cooperation Agency (JICA)"/>
    <s v="Malawi"/>
    <s v="C"/>
    <x v="0"/>
    <d v="2012-01-01T00:00:00"/>
    <x v="0"/>
    <s v="JPY"/>
    <n v="1694851.439"/>
    <n v="17795.940109500003"/>
    <s v="JPY"/>
    <d v="2012-01-01T00:00:00"/>
    <s v="TC AGGREGATED ACTIVITIES"/>
    <d v="2012-01-01T00:00:00"/>
    <d v="2012-12-31T00:00:00"/>
    <m/>
    <m/>
    <s v="Mineral/mining policy and administrative management"/>
  </r>
  <r>
    <s v="Japan International Cooperation Agency (JICA)"/>
    <s v="Malawi"/>
    <s v="C"/>
    <x v="0"/>
    <d v="2012-01-01T00:00:00"/>
    <x v="0"/>
    <s v="JPY"/>
    <n v="1724375"/>
    <n v="18105.9375"/>
    <s v="JPY"/>
    <d v="2012-01-01T00:00:00"/>
    <s v="The Project for Purchase of Recycled Ambulance for Montfort Hospital"/>
    <m/>
    <m/>
    <m/>
    <m/>
    <s v="Medical services"/>
  </r>
  <r>
    <s v="Japan International Cooperation Agency (JICA)"/>
    <s v="Malawi"/>
    <s v="C"/>
    <x v="0"/>
    <d v="2012-01-01T00:00:00"/>
    <x v="0"/>
    <s v="JPY"/>
    <n v="103972.423"/>
    <n v="1091.7104415000001"/>
    <s v="JPY"/>
    <d v="2012-01-01T00:00:00"/>
    <s v="TC AGGREGATED ACTIVITIES"/>
    <d v="2012-01-01T00:00:00"/>
    <d v="2012-12-31T00:00:00"/>
    <m/>
    <m/>
    <s v="Economic and development policy/planning"/>
  </r>
  <r>
    <s v="Japan International Cooperation Agency (JICA)"/>
    <s v="Malawi"/>
    <s v="C"/>
    <x v="0"/>
    <d v="2012-01-01T00:00:00"/>
    <x v="0"/>
    <s v="JPY"/>
    <n v="83783.603000000003"/>
    <n v="879.72783150000009"/>
    <s v="JPY"/>
    <d v="2012-01-01T00:00:00"/>
    <s v="TC AGGREGATED ACTIVITIES"/>
    <d v="2012-01-01T00:00:00"/>
    <d v="2012-12-31T00:00:00"/>
    <m/>
    <m/>
    <s v="Forestry policy and administrative management"/>
  </r>
  <r>
    <s v="Japan International Cooperation Agency (JICA)"/>
    <s v="Malawi"/>
    <s v="C"/>
    <x v="0"/>
    <d v="2012-01-01T00:00:00"/>
    <x v="0"/>
    <s v="JPY"/>
    <n v="4018584.6209999998"/>
    <n v="42195.138520500004"/>
    <s v="JPY"/>
    <d v="2012-01-01T00:00:00"/>
    <s v="TC AGGREGATED ACTIVITIES"/>
    <d v="2012-01-01T00:00:00"/>
    <d v="2012-12-31T00:00:00"/>
    <m/>
    <m/>
    <s v="Water supply - large systems"/>
  </r>
  <r>
    <s v="Japan International Cooperation Agency (JICA)"/>
    <s v="Malawi"/>
    <s v="C"/>
    <x v="0"/>
    <d v="2012-01-01T00:00:00"/>
    <x v="0"/>
    <s v="JPY"/>
    <n v="276586.83399999997"/>
    <n v="2904.1617569999999"/>
    <s v="JPY"/>
    <d v="2012-01-01T00:00:00"/>
    <s v="TC AGGREGATED ACTIVITIES"/>
    <d v="2012-01-01T00:00:00"/>
    <d v="2012-12-31T00:00:00"/>
    <m/>
    <m/>
    <s v="Urban development and management"/>
  </r>
  <r>
    <s v="Japan International Cooperation Agency (JICA)"/>
    <s v="Malawi"/>
    <s v="C"/>
    <x v="0"/>
    <d v="2012-01-01T00:00:00"/>
    <x v="0"/>
    <s v="JPY"/>
    <n v="1464561"/>
    <n v="15377.890500000001"/>
    <s v="JPY"/>
    <d v="2012-01-01T00:00:00"/>
    <s v="The Project for Procurement of a Recycled Ambulance for Nkhoma CCAP Hospital"/>
    <m/>
    <m/>
    <m/>
    <m/>
    <s v="Medical services"/>
  </r>
  <r>
    <s v="Japan International Cooperation Agency (JICA)"/>
    <s v="Malawi"/>
    <s v="C"/>
    <x v="0"/>
    <d v="2012-01-01T00:00:00"/>
    <x v="0"/>
    <s v="JPY"/>
    <n v="2026957.5279999999"/>
    <n v="21283.054044"/>
    <s v="JPY"/>
    <d v="2012-01-01T00:00:00"/>
    <s v="TC AGGREGATED ACTIVITIES"/>
    <d v="2012-01-01T00:00:00"/>
    <d v="2012-12-31T00:00:00"/>
    <m/>
    <m/>
    <s v="Environmental policy and administrative management"/>
  </r>
  <r>
    <s v="Japan International Cooperation Agency (JICA)"/>
    <s v="Malawi"/>
    <s v="C"/>
    <x v="0"/>
    <d v="2012-01-01T00:00:00"/>
    <x v="0"/>
    <s v="JPY"/>
    <n v="134255.65299999999"/>
    <n v="1409.6843564999999"/>
    <s v="JPY"/>
    <d v="2012-01-01T00:00:00"/>
    <s v="TC AGGREGATED ACTIVITIES"/>
    <d v="2012-01-01T00:00:00"/>
    <d v="2012-12-31T00:00:00"/>
    <m/>
    <m/>
    <s v="Agricultural land resources"/>
  </r>
  <r>
    <s v="Japan International Cooperation Agency (JICA)"/>
    <s v="Malawi"/>
    <s v="C"/>
    <x v="0"/>
    <d v="2012-01-01T00:00:00"/>
    <x v="0"/>
    <s v="JPY"/>
    <n v="430021.86599999998"/>
    <n v="4515.229593"/>
    <s v="JPY"/>
    <d v="2012-01-01T00:00:00"/>
    <s v="TC AGGREGATED ACTIVITIES"/>
    <d v="2012-01-01T00:00:00"/>
    <d v="2012-12-31T00:00:00"/>
    <m/>
    <m/>
    <s v="Air transport"/>
  </r>
  <r>
    <s v="Japan International Cooperation Agency (JICA)"/>
    <s v="Malawi"/>
    <s v="C"/>
    <x v="0"/>
    <d v="2012-01-01T00:00:00"/>
    <x v="0"/>
    <s v="JPY"/>
    <n v="563000000"/>
    <n v="5911500"/>
    <s v="JPY"/>
    <d v="2012-01-01T00:00:00"/>
    <s v="the Project for Selected Market Centres and Rural Water Supply in Mchinji and Kasungu District"/>
    <d v="2012-08-30T00:00:00"/>
    <d v="2016-03-31T00:00:00"/>
    <m/>
    <m/>
    <s v="Basic drinking water supply"/>
  </r>
  <r>
    <s v="Japan International Cooperation Agency (JICA)"/>
    <s v="Malawi"/>
    <s v="C"/>
    <x v="0"/>
    <d v="2012-01-01T00:00:00"/>
    <x v="0"/>
    <s v="JPY"/>
    <n v="67761755.450000003"/>
    <n v="711498.43222500011"/>
    <s v="JPY"/>
    <d v="2012-01-01T00:00:00"/>
    <s v="TC AGGREGATED ACTIVITIES"/>
    <d v="2012-01-01T00:00:00"/>
    <d v="2012-12-31T00:00:00"/>
    <m/>
    <m/>
    <s v="Education policy and administrative management"/>
  </r>
  <r>
    <s v="Japan International Cooperation Agency (JICA)"/>
    <s v="Malawi"/>
    <s v="C"/>
    <x v="0"/>
    <d v="2012-01-01T00:00:00"/>
    <x v="0"/>
    <s v="JPY"/>
    <n v="4037.7640000000001"/>
    <n v="42.396522000000004"/>
    <s v="JPY"/>
    <d v="2012-01-01T00:00:00"/>
    <s v="TC AGGREGATED ACTIVITIES"/>
    <d v="2012-01-01T00:00:00"/>
    <d v="2012-12-31T00:00:00"/>
    <m/>
    <m/>
    <s v="Financial policy and administrative management"/>
  </r>
  <r>
    <s v="Japan International Cooperation Agency (JICA)"/>
    <s v="Malawi"/>
    <s v="C"/>
    <x v="0"/>
    <d v="2012-01-01T00:00:00"/>
    <x v="0"/>
    <s v="JPY"/>
    <n v="9976633"/>
    <n v="104754.6465"/>
    <s v="JPY"/>
    <d v="2012-01-01T00:00:00"/>
    <s v="The Project for Supply of Safe Water in T/A Santhe and Wimbe in Kasungu District"/>
    <m/>
    <m/>
    <m/>
    <m/>
    <s v="Basic drinking water supply"/>
  </r>
  <r>
    <s v="Japan International Cooperation Agency (JICA)"/>
    <s v="Malawi"/>
    <s v="C"/>
    <x v="0"/>
    <d v="2012-01-01T00:00:00"/>
    <x v="0"/>
    <s v="JPY"/>
    <n v="4330501.8899999997"/>
    <n v="45470.269845000003"/>
    <s v="JPY"/>
    <d v="2012-01-01T00:00:00"/>
    <s v="TC AGGREGATED ACTIVITIES"/>
    <d v="2012-01-01T00:00:00"/>
    <d v="2012-12-31T00:00:00"/>
    <m/>
    <m/>
    <s v="Agricultural land resources"/>
  </r>
  <r>
    <s v="Japan International Cooperation Agency (JICA)"/>
    <s v="Malawi"/>
    <s v="C"/>
    <x v="0"/>
    <d v="2012-01-01T00:00:00"/>
    <x v="0"/>
    <s v="JPY"/>
    <n v="828751.06099999999"/>
    <n v="8701.8861405000007"/>
    <s v="JPY"/>
    <d v="2012-01-01T00:00:00"/>
    <s v="TC AGGREGATED ACTIVITIES"/>
    <d v="2012-01-01T00:00:00"/>
    <d v="2012-12-31T00:00:00"/>
    <m/>
    <m/>
    <s v="Energy policy and administrative management"/>
  </r>
  <r>
    <s v="Japan International Cooperation Agency (JICA)"/>
    <s v="Malawi"/>
    <s v="C"/>
    <x v="0"/>
    <d v="2012-01-01T00:00:00"/>
    <x v="0"/>
    <s v="JPY"/>
    <n v="1085000000"/>
    <n v="11392500"/>
    <s v="JPY"/>
    <d v="2012-01-01T00:00:00"/>
    <s v="the Project for Re-Construction and Expansion of Selected Community Day Secondary Schools (Phase II)"/>
    <d v="2012-03-30T00:00:00"/>
    <d v="2013-03-31T00:00:00"/>
    <m/>
    <m/>
    <s v="Secondary education"/>
  </r>
  <r>
    <s v="Japan International Cooperation Agency (JICA)"/>
    <s v="Malawi"/>
    <s v="C"/>
    <x v="0"/>
    <d v="2012-02-05T00:00:00"/>
    <x v="0"/>
    <s v="JPY"/>
    <n v="1892701.875"/>
    <n v="19873.369687500002"/>
    <s v="JPY"/>
    <d v="2012-02-05T00:00:00"/>
    <s v="TC AGGREGATED ACTIVITIES"/>
    <d v="2012-05-02T00:00:00"/>
    <d v="2012-03-15T00:00:00"/>
    <m/>
    <m/>
    <s v="Mineral/mining policy and administrative management"/>
  </r>
  <r>
    <s v="Japan International Cooperation Agency (JICA)"/>
    <s v="Malawi"/>
    <s v="C"/>
    <x v="0"/>
    <d v="2012-04-01T00:00:00"/>
    <x v="0"/>
    <s v="JPY"/>
    <n v="5024997.2980000004"/>
    <n v="52762.471629000007"/>
    <s v="JPY"/>
    <d v="2012-04-01T00:00:00"/>
    <s v="TC AGGREGATED ACTIVITIES"/>
    <d v="2013-01-04T00:00:00"/>
    <d v="2017-03-31T00:00:00"/>
    <m/>
    <m/>
    <s v="Secondary education"/>
  </r>
  <r>
    <s v="Japan International Cooperation Agency (JICA)"/>
    <s v="Malawi"/>
    <s v="C"/>
    <x v="0"/>
    <d v="2012-04-01T00:00:00"/>
    <x v="0"/>
    <s v="JPY"/>
    <n v="16663852.029999999"/>
    <n v="174970.44631500001"/>
    <s v="JPY"/>
    <d v="2012-04-01T00:00:00"/>
    <s v="TC AGGREGATED ACTIVITIES"/>
    <d v="2011-01-04T00:00:00"/>
    <d v="2012-03-31T00:00:00"/>
    <m/>
    <m/>
    <s v="Multisector aid"/>
  </r>
  <r>
    <s v="Japan International Cooperation Agency (JICA)"/>
    <s v="Malawi"/>
    <s v="C"/>
    <x v="0"/>
    <d v="2012-04-01T00:00:00"/>
    <x v="0"/>
    <s v="JPY"/>
    <n v="19013830.68"/>
    <n v="199645.22214"/>
    <s v="JPY"/>
    <d v="2012-04-01T00:00:00"/>
    <s v="TC AGGREGATED ACTIVITIES"/>
    <d v="2010-01-04T00:00:00"/>
    <d v="2012-03-31T00:00:00"/>
    <m/>
    <m/>
    <s v="Multisector aid"/>
  </r>
  <r>
    <s v="Japan International Cooperation Agency (JICA)"/>
    <s v="Malawi"/>
    <s v="C"/>
    <x v="0"/>
    <d v="2012-04-18T00:00:00"/>
    <x v="0"/>
    <s v="JPY"/>
    <n v="2075410.696"/>
    <n v="21791.812308"/>
    <s v="JPY"/>
    <d v="2012-04-18T00:00:00"/>
    <s v="TC AGGREGATED ACTIVITIES"/>
    <d v="2012-04-18T00:00:00"/>
    <d v="2013-03-31T00:00:00"/>
    <m/>
    <m/>
    <s v="Health policy and administrative management"/>
  </r>
  <r>
    <s v="Japan International Cooperation Agency (JICA)"/>
    <s v="Malawi"/>
    <s v="C"/>
    <x v="0"/>
    <d v="2012-05-08T00:00:00"/>
    <x v="0"/>
    <s v="JPY"/>
    <n v="5996079.54"/>
    <n v="62958.835170000006"/>
    <s v="JPY"/>
    <d v="2012-05-08T00:00:00"/>
    <s v="TC AGGREGATED ACTIVITIES"/>
    <d v="2012-08-05T00:00:00"/>
    <d v="2013-03-29T00:00:00"/>
    <m/>
    <m/>
    <s v="Energy policy and administrative management"/>
  </r>
  <r>
    <s v="Japan International Cooperation Agency (JICA)"/>
    <s v="Malawi"/>
    <s v="C"/>
    <x v="0"/>
    <d v="2012-05-09T00:00:00"/>
    <x v="0"/>
    <s v="JPY"/>
    <n v="1685766.47"/>
    <n v="17700.547935000002"/>
    <s v="JPY"/>
    <d v="2012-05-09T00:00:00"/>
    <s v="TC AGGREGATED ACTIVITIES"/>
    <d v="2012-09-05T00:00:00"/>
    <d v="2012-04-08T00:00:00"/>
    <m/>
    <m/>
    <s v="Tuberculosis control"/>
  </r>
  <r>
    <s v="Japan International Cooperation Agency (JICA)"/>
    <s v="Malawi"/>
    <s v="C"/>
    <x v="0"/>
    <d v="2012-05-23T00:00:00"/>
    <x v="0"/>
    <s v="JPY"/>
    <n v="1261801.25"/>
    <n v="13248.913125000001"/>
    <s v="JPY"/>
    <d v="2012-05-23T00:00:00"/>
    <s v="TC AGGREGATED ACTIVITIES"/>
    <d v="2012-05-23T00:00:00"/>
    <d v="2012-06-30T00:00:00"/>
    <m/>
    <m/>
    <s v="Energy policy and administrative management"/>
  </r>
  <r>
    <s v="Japan International Cooperation Agency (JICA)"/>
    <s v="Malawi"/>
    <s v="C"/>
    <x v="0"/>
    <d v="2012-05-28T00:00:00"/>
    <x v="0"/>
    <s v="JPY"/>
    <n v="2073391.814"/>
    <n v="21770.614047000003"/>
    <s v="JPY"/>
    <d v="2012-05-28T00:00:00"/>
    <s v="TC AGGREGATED ACTIVITIES"/>
    <d v="2012-05-28T00:00:00"/>
    <d v="2012-06-30T00:00:00"/>
    <m/>
    <m/>
    <s v="Rural development"/>
  </r>
  <r>
    <s v="Japan International Cooperation Agency (JICA)"/>
    <s v="Malawi"/>
    <s v="C"/>
    <x v="0"/>
    <d v="2012-05-30T00:00:00"/>
    <x v="0"/>
    <s v="JPY"/>
    <n v="3194880.7650000001"/>
    <n v="33546.248032500007"/>
    <s v="JPY"/>
    <d v="2012-05-30T00:00:00"/>
    <s v="TC AGGREGATED ACTIVITIES"/>
    <d v="2012-05-30T00:00:00"/>
    <d v="2012-01-07T00:00:00"/>
    <m/>
    <m/>
    <s v="Agricultural land resources"/>
  </r>
  <r>
    <s v="Japan International Cooperation Agency (JICA)"/>
    <s v="Malawi"/>
    <s v="C"/>
    <x v="0"/>
    <d v="2012-06-01T00:00:00"/>
    <x v="0"/>
    <s v="JPY"/>
    <n v="104846598.90000001"/>
    <n v="1100889.2884500001"/>
    <s v="JPY"/>
    <d v="2012-06-01T00:00:00"/>
    <s v="TC AGGREGATED ACTIVITIES"/>
    <d v="2011-01-06T00:00:00"/>
    <d v="2014-05-31T00:00:00"/>
    <m/>
    <m/>
    <s v="Agricultural water resources"/>
  </r>
  <r>
    <s v="Japan International Cooperation Agency (JICA)"/>
    <s v="Malawi"/>
    <s v="C"/>
    <x v="0"/>
    <d v="2012-06-01T00:00:00"/>
    <x v="0"/>
    <s v="JPY"/>
    <n v="59262262.229999997"/>
    <n v="622253.75341500004"/>
    <s v="JPY"/>
    <d v="2012-06-01T00:00:00"/>
    <s v="TC AGGREGATED ACTIVITIES"/>
    <d v="2009-01-06T00:00:00"/>
    <d v="2012-12-31T00:00:00"/>
    <m/>
    <m/>
    <s v="Multisector aid"/>
  </r>
  <r>
    <s v="Japan International Cooperation Agency (JICA)"/>
    <s v="Malawi"/>
    <s v="C"/>
    <x v="0"/>
    <d v="2012-06-05T00:00:00"/>
    <x v="0"/>
    <s v="JPY"/>
    <n v="959978.39099999995"/>
    <n v="10079.7731055"/>
    <s v="JPY"/>
    <d v="2012-06-05T00:00:00"/>
    <s v="TC AGGREGATED ACTIVITIES"/>
    <d v="2012-05-06T00:00:00"/>
    <d v="2012-05-07T00:00:00"/>
    <m/>
    <m/>
    <s v="Energy policy and administrative management"/>
  </r>
  <r>
    <s v="Japan International Cooperation Agency (JICA)"/>
    <s v="Malawi"/>
    <s v="C"/>
    <x v="0"/>
    <d v="2012-06-11T00:00:00"/>
    <x v="0"/>
    <s v="JPY"/>
    <n v="2950596.0430000001"/>
    <n v="30981.258451500002"/>
    <s v="JPY"/>
    <d v="2012-06-11T00:00:00"/>
    <s v="TC AGGREGATED ACTIVITIES"/>
    <d v="2012-11-06T00:00:00"/>
    <d v="2012-11-08T00:00:00"/>
    <m/>
    <m/>
    <s v="Disaster prevention and preparedness"/>
  </r>
  <r>
    <s v="Japan International Cooperation Agency (JICA)"/>
    <s v="Malawi"/>
    <s v="C"/>
    <x v="0"/>
    <d v="2012-06-28T00:00:00"/>
    <x v="0"/>
    <s v="JPY"/>
    <n v="3985273.068"/>
    <n v="41845.367214000005"/>
    <s v="JPY"/>
    <d v="2012-06-28T00:00:00"/>
    <s v="TC AGGREGATED ACTIVITIES"/>
    <d v="2012-06-28T00:00:00"/>
    <d v="2012-08-13T00:00:00"/>
    <m/>
    <m/>
    <s v="Basic health care"/>
  </r>
  <r>
    <s v="Japan International Cooperation Agency (JICA)"/>
    <s v="Malawi"/>
    <s v="C"/>
    <x v="0"/>
    <d v="2012-06-29T00:00:00"/>
    <x v="0"/>
    <s v="JPY"/>
    <n v="14998274.380000001"/>
    <n v="157481.88099000001"/>
    <s v="JPY"/>
    <d v="2012-06-29T00:00:00"/>
    <s v="TC AGGREGATED ACTIVITIES"/>
    <d v="2009-06-29T00:00:00"/>
    <d v="2012-06-28T00:00:00"/>
    <m/>
    <m/>
    <s v="Agricultural policy and administrative management"/>
  </r>
  <r>
    <s v="Japan International Cooperation Agency (JICA)"/>
    <s v="Malawi"/>
    <s v="C"/>
    <x v="0"/>
    <d v="2012-07-12T00:00:00"/>
    <x v="0"/>
    <s v="JPY"/>
    <n v="2940501.6329999999"/>
    <n v="30875.267146500002"/>
    <s v="JPY"/>
    <d v="2012-07-12T00:00:00"/>
    <s v="TC AGGREGATED ACTIVITIES"/>
    <d v="2012-12-07T00:00:00"/>
    <d v="2012-09-15T00:00:00"/>
    <m/>
    <m/>
    <s v="Livestock/veterinary services"/>
  </r>
  <r>
    <s v="Japan International Cooperation Agency (JICA)"/>
    <s v="Malawi"/>
    <s v="C"/>
    <x v="0"/>
    <d v="2012-07-15T00:00:00"/>
    <x v="0"/>
    <s v="JPY"/>
    <n v="23352408.09"/>
    <n v="245200.28494500002"/>
    <s v="JPY"/>
    <d v="2012-07-15T00:00:00"/>
    <s v="TC AGGREGATED ACTIVITIES"/>
    <d v="2011-07-15T00:00:00"/>
    <d v="2013-03-30T00:00:00"/>
    <m/>
    <m/>
    <s v="Basic health care"/>
  </r>
  <r>
    <s v="Japan International Cooperation Agency (JICA)"/>
    <s v="Malawi"/>
    <s v="C"/>
    <x v="0"/>
    <d v="2012-07-16T00:00:00"/>
    <x v="0"/>
    <s v="JPY"/>
    <n v="1716049.7"/>
    <n v="18018.521850000001"/>
    <s v="JPY"/>
    <d v="2012-07-16T00:00:00"/>
    <s v="TC AGGREGATED ACTIVITIES"/>
    <d v="2012-07-16T00:00:00"/>
    <d v="2012-11-08T00:00:00"/>
    <m/>
    <m/>
    <s v="Environmental policy and administrative management"/>
  </r>
  <r>
    <s v="Japan International Cooperation Agency (JICA)"/>
    <s v="Malawi"/>
    <s v="C"/>
    <x v="0"/>
    <d v="2012-08-02T00:00:00"/>
    <x v="0"/>
    <s v="JPY"/>
    <n v="1567661.8729999999"/>
    <n v="16460.449666500001"/>
    <s v="JPY"/>
    <d v="2012-08-02T00:00:00"/>
    <s v="TC AGGREGATED ACTIVITIES"/>
    <d v="2012-02-08T00:00:00"/>
    <d v="2012-10-15T00:00:00"/>
    <m/>
    <m/>
    <s v="Water supply - large systems"/>
  </r>
  <r>
    <s v="Japan International Cooperation Agency (JICA)"/>
    <s v="Malawi"/>
    <s v="C"/>
    <x v="0"/>
    <d v="2012-08-20T00:00:00"/>
    <x v="0"/>
    <s v="JPY"/>
    <n v="1465708.3319999999"/>
    <n v="15389.937486000001"/>
    <s v="JPY"/>
    <d v="2012-08-20T00:00:00"/>
    <s v="TC AGGREGATED ACTIVITIES"/>
    <d v="2012-08-20T00:00:00"/>
    <d v="2012-12-21T00:00:00"/>
    <m/>
    <m/>
    <s v="Health policy and administrative management"/>
  </r>
  <r>
    <s v="Japan International Cooperation Agency (JICA)"/>
    <s v="Malawi"/>
    <s v="C"/>
    <x v="0"/>
    <d v="2012-08-26T00:00:00"/>
    <x v="0"/>
    <s v="JPY"/>
    <n v="1064960.2549999999"/>
    <n v="11182.082677499999"/>
    <s v="JPY"/>
    <d v="2012-08-26T00:00:00"/>
    <s v="TC AGGREGATED ACTIVITIES"/>
    <d v="2012-08-26T00:00:00"/>
    <d v="2012-06-10T00:00:00"/>
    <m/>
    <m/>
    <s v="Air transport"/>
  </r>
  <r>
    <s v="Japan International Cooperation Agency (JICA)"/>
    <s v="Malawi"/>
    <s v="C"/>
    <x v="0"/>
    <d v="2012-08-28T00:00:00"/>
    <x v="0"/>
    <s v="JPY"/>
    <n v="1220414.169"/>
    <n v="12814.3487745"/>
    <s v="JPY"/>
    <d v="2012-08-28T00:00:00"/>
    <s v="TC AGGREGATED ACTIVITIES"/>
    <d v="2012-08-28T00:00:00"/>
    <d v="2012-09-29T00:00:00"/>
    <m/>
    <m/>
    <s v="Agricultural policy and administrative management"/>
  </r>
  <r>
    <s v="Japan International Cooperation Agency (JICA)"/>
    <s v="Malawi"/>
    <s v="C"/>
    <x v="0"/>
    <d v="2012-08-30T00:00:00"/>
    <x v="0"/>
    <s v="JPY"/>
    <n v="799477.272"/>
    <n v="8394.5113560000009"/>
    <s v="JPY"/>
    <d v="2012-08-30T00:00:00"/>
    <s v="TC AGGREGATED ACTIVITIES"/>
    <d v="2012-08-30T00:00:00"/>
    <d v="2012-12-27T00:00:00"/>
    <m/>
    <m/>
    <s v="Small and medium-sized enterprises (SME) development"/>
  </r>
  <r>
    <s v="Japan International Cooperation Agency (JICA)"/>
    <s v="Malawi"/>
    <s v="C"/>
    <x v="0"/>
    <d v="2012-09-02T00:00:00"/>
    <x v="0"/>
    <s v="JPY"/>
    <n v="4382992.8219999997"/>
    <n v="46021.424631000002"/>
    <s v="JPY"/>
    <d v="2012-09-02T00:00:00"/>
    <s v="TC AGGREGATED ACTIVITIES"/>
    <d v="2012-02-09T00:00:00"/>
    <d v="2012-09-22T00:00:00"/>
    <m/>
    <m/>
    <s v="Social/ welfare services"/>
  </r>
  <r>
    <s v="Japan International Cooperation Agency (JICA)"/>
    <s v="Malawi"/>
    <s v="C"/>
    <x v="0"/>
    <d v="2012-09-04T00:00:00"/>
    <x v="0"/>
    <s v="JPY"/>
    <n v="742948.576"/>
    <n v="7800.9600480000008"/>
    <s v="JPY"/>
    <d v="2012-09-04T00:00:00"/>
    <s v="TC AGGREGATED ACTIVITIES"/>
    <d v="2012-04-09T00:00:00"/>
    <d v="2012-10-22T00:00:00"/>
    <m/>
    <m/>
    <s v="Water resources protection"/>
  </r>
  <r>
    <s v="Japan International Cooperation Agency (JICA)"/>
    <s v="Malawi"/>
    <s v="C"/>
    <x v="0"/>
    <d v="2012-09-06T00:00:00"/>
    <x v="0"/>
    <s v="JPY"/>
    <n v="541060.37600000005"/>
    <n v="5681.1339480000006"/>
    <s v="JPY"/>
    <d v="2012-09-06T00:00:00"/>
    <s v="TC AGGREGATED ACTIVITIES"/>
    <d v="2010-06-09T00:00:00"/>
    <d v="2012-09-30T00:00:00"/>
    <m/>
    <m/>
    <s v="Health policy and administrative management"/>
  </r>
  <r>
    <s v="Japan International Cooperation Agency (JICA)"/>
    <s v="Malawi"/>
    <s v="C"/>
    <x v="0"/>
    <d v="2012-09-18T00:00:00"/>
    <x v="0"/>
    <s v="JPY"/>
    <n v="1657502.122"/>
    <n v="17403.772281000001"/>
    <s v="JPY"/>
    <d v="2012-09-18T00:00:00"/>
    <s v="TC AGGREGATED ACTIVITIES"/>
    <d v="2012-09-18T00:00:00"/>
    <d v="2012-10-13T00:00:00"/>
    <m/>
    <m/>
    <s v="Reproductive health care"/>
  </r>
  <r>
    <s v="Japan International Cooperation Agency (JICA)"/>
    <s v="Malawi"/>
    <s v="C"/>
    <x v="0"/>
    <d v="2012-09-23T00:00:00"/>
    <x v="0"/>
    <s v="JPY"/>
    <n v="1781663.365"/>
    <n v="18707.4653325"/>
    <s v="JPY"/>
    <d v="2012-09-23T00:00:00"/>
    <s v="TC AGGREGATED ACTIVITIES"/>
    <d v="2012-09-23T00:00:00"/>
    <d v="2012-10-20T00:00:00"/>
    <m/>
    <m/>
    <s v="Trade policy and administrative management"/>
  </r>
  <r>
    <s v="Japan International Cooperation Agency (JICA)"/>
    <s v="Malawi"/>
    <s v="C"/>
    <x v="0"/>
    <d v="2012-09-23T00:00:00"/>
    <x v="0"/>
    <s v="JPY"/>
    <n v="4278010.9579999996"/>
    <n v="44919.115058999996"/>
    <s v="JPY"/>
    <d v="2012-09-23T00:00:00"/>
    <s v="TC AGGREGATED ACTIVITIES"/>
    <d v="2012-09-23T00:00:00"/>
    <d v="2012-08-12T00:00:00"/>
    <m/>
    <m/>
    <s v="Mineral/mining policy and administrative management"/>
  </r>
  <r>
    <s v="Japan International Cooperation Agency (JICA)"/>
    <s v="Malawi"/>
    <s v="C"/>
    <x v="0"/>
    <d v="2012-09-24T00:00:00"/>
    <x v="0"/>
    <s v="JPY"/>
    <n v="1369811.4369999999"/>
    <n v="14383.020088499999"/>
    <s v="JPY"/>
    <d v="2012-09-24T00:00:00"/>
    <s v="TC AGGREGATED ACTIVITIES"/>
    <d v="2012-09-24T00:00:00"/>
    <d v="2012-11-23T00:00:00"/>
    <m/>
    <m/>
    <s v="Livestock"/>
  </r>
  <r>
    <s v="Japan International Cooperation Agency (JICA)"/>
    <s v="Malawi"/>
    <s v="C"/>
    <x v="0"/>
    <d v="2012-10-01T00:00:00"/>
    <x v="0"/>
    <s v="JPY"/>
    <n v="1273914.5419999999"/>
    <n v="13376.102691"/>
    <s v="JPY"/>
    <d v="2012-10-01T00:00:00"/>
    <s v="TC AGGREGATED ACTIVITIES"/>
    <d v="2011-01-10T00:00:00"/>
    <d v="2014-03-31T00:00:00"/>
    <m/>
    <m/>
    <s v="Social/ welfare services"/>
  </r>
  <r>
    <s v="Japan International Cooperation Agency (JICA)"/>
    <s v="Malawi"/>
    <s v="C"/>
    <x v="0"/>
    <d v="2012-10-15T00:00:00"/>
    <x v="0"/>
    <s v="JPY"/>
    <n v="1720087.4639999999"/>
    <n v="18060.918372"/>
    <s v="JPY"/>
    <d v="2012-10-15T00:00:00"/>
    <s v="TC AGGREGATED ACTIVITIES"/>
    <d v="2012-10-15T00:00:00"/>
    <d v="2012-11-17T00:00:00"/>
    <m/>
    <m/>
    <s v="Bio-diversity"/>
  </r>
  <r>
    <s v="Japan International Cooperation Agency (JICA)"/>
    <s v="Malawi"/>
    <s v="C"/>
    <x v="0"/>
    <d v="2012-10-17T00:00:00"/>
    <x v="0"/>
    <s v="JPY"/>
    <n v="1616115.041"/>
    <n v="16969.207930500001"/>
    <s v="JPY"/>
    <d v="2012-10-17T00:00:00"/>
    <s v="TC AGGREGATED ACTIVITIES"/>
    <d v="2012-10-17T00:00:00"/>
    <d v="2012-11-17T00:00:00"/>
    <m/>
    <m/>
    <s v="Primary education"/>
  </r>
  <r>
    <s v="Japan International Cooperation Agency (JICA)"/>
    <s v="Malawi"/>
    <s v="C"/>
    <x v="0"/>
    <d v="2012-10-31T00:00:00"/>
    <x v="0"/>
    <s v="JPY"/>
    <n v="605664.6"/>
    <n v="6359.4782999999998"/>
    <s v="JPY"/>
    <d v="2012-10-31T00:00:00"/>
    <s v="TC AGGREGATED ACTIVITIES"/>
    <d v="2012-10-31T00:00:00"/>
    <d v="2012-12-17T00:00:00"/>
    <m/>
    <m/>
    <s v="Water supply - large systems"/>
  </r>
  <r>
    <s v="Japan International Cooperation Agency (JICA)"/>
    <s v="Malawi"/>
    <s v="C"/>
    <x v="0"/>
    <d v="2012-11-04T00:00:00"/>
    <x v="0"/>
    <s v="JPY"/>
    <n v="531975.40700000001"/>
    <n v="5585.7417735000008"/>
    <s v="JPY"/>
    <d v="2012-11-04T00:00:00"/>
    <s v="TC AGGREGATED ACTIVITIES"/>
    <d v="2012-04-11T00:00:00"/>
    <d v="2012-01-12T00:00:00"/>
    <m/>
    <m/>
    <s v="Water supply - large systems"/>
  </r>
  <r>
    <s v="Japan International Cooperation Agency (JICA)"/>
    <s v="Malawi"/>
    <s v="C"/>
    <x v="0"/>
    <d v="2012-11-05T00:00:00"/>
    <x v="0"/>
    <s v="JPY"/>
    <n v="68408807.129999995"/>
    <n v="718292.474865"/>
    <s v="JPY"/>
    <d v="2012-11-05T00:00:00"/>
    <s v="TC AGGREGATED ACTIVITIES"/>
    <d v="2007-05-11T00:00:00"/>
    <d v="2012-04-11T00:00:00"/>
    <m/>
    <m/>
    <s v="Forestry policy and administrative management"/>
  </r>
  <r>
    <s v="Japan International Cooperation Agency (JICA)"/>
    <s v="Malawi"/>
    <s v="C"/>
    <x v="0"/>
    <d v="2012-11-09T00:00:00"/>
    <x v="0"/>
    <s v="JPY"/>
    <n v="12479719.08"/>
    <n v="131037.05034000002"/>
    <s v="JPY"/>
    <d v="2012-11-09T00:00:00"/>
    <s v="TC AGGREGATED ACTIVITIES"/>
    <d v="2012-09-11T00:00:00"/>
    <d v="2012-12-16T00:00:00"/>
    <m/>
    <m/>
    <s v="Health policy and administrative management"/>
  </r>
  <r>
    <s v="Japan International Cooperation Agency (JICA)"/>
    <s v="Malawi"/>
    <s v="C"/>
    <x v="0"/>
    <d v="2012-11-11T00:00:00"/>
    <x v="0"/>
    <s v="JPY"/>
    <n v="59546924.590000004"/>
    <n v="625242.70819500007"/>
    <s v="JPY"/>
    <d v="2012-11-11T00:00:00"/>
    <s v="TC AGGREGATED ACTIVITIES"/>
    <d v="2011-11-11T00:00:00"/>
    <d v="2015-10-11T00:00:00"/>
    <m/>
    <m/>
    <s v="Agricultural development"/>
  </r>
  <r>
    <s v="Japan International Cooperation Agency (JICA)"/>
    <s v="Malawi"/>
    <s v="C"/>
    <x v="0"/>
    <d v="2012-11-12T00:00:00"/>
    <x v="0"/>
    <s v="JPY"/>
    <n v="1915919.0179999999"/>
    <n v="20117.149689000002"/>
    <s v="JPY"/>
    <d v="2012-11-12T00:00:00"/>
    <s v="TC AGGREGATED ACTIVITIES"/>
    <d v="2012-12-11T00:00:00"/>
    <d v="2012-12-15T00:00:00"/>
    <m/>
    <m/>
    <s v="Primary education"/>
  </r>
  <r>
    <s v="Japan International Cooperation Agency (JICA)"/>
    <s v="Malawi"/>
    <s v="C"/>
    <x v="0"/>
    <d v="2012-12-01T00:00:00"/>
    <x v="0"/>
    <s v="JPY"/>
    <n v="5463094.6919999998"/>
    <n v="57362.494266000002"/>
    <s v="JPY"/>
    <d v="2012-12-01T00:00:00"/>
    <s v="TC AGGREGATED ACTIVITIES"/>
    <d v="2011-01-12T00:00:00"/>
    <d v="2012-03-15T00:00:00"/>
    <m/>
    <m/>
    <s v="Agricultural policy and administrative management"/>
  </r>
  <r>
    <s v="Japan International Cooperation Agency (JICA)"/>
    <s v="Malawi"/>
    <s v="D"/>
    <x v="1"/>
    <d v="2012-12-31T00:00:00"/>
    <x v="0"/>
    <s v="JPY"/>
    <n v="3944000"/>
    <n v="41412"/>
    <s v="JPY"/>
    <d v="2012-12-31T00:00:00"/>
    <s v="TC AGGREGATED ACTIVITIES"/>
    <d v="2012-01-01T00:00:00"/>
    <d v="2012-12-31T00:00:00"/>
    <m/>
    <m/>
    <s v="Tourism policy and administrative management"/>
  </r>
  <r>
    <s v="Japan International Cooperation Agency (JICA)"/>
    <s v="Malawi"/>
    <s v="D"/>
    <x v="1"/>
    <d v="2012-12-31T00:00:00"/>
    <x v="0"/>
    <s v="JPY"/>
    <n v="896000"/>
    <n v="9408"/>
    <s v="JPY"/>
    <d v="2012-12-31T00:00:00"/>
    <s v="TC AGGREGATED ACTIVITIES"/>
    <d v="2012-01-01T00:00:00"/>
    <d v="2012-12-31T00:00:00"/>
    <m/>
    <m/>
    <s v="Industrial policy and administrative management"/>
  </r>
  <r>
    <s v="Japan International Cooperation Agency (JICA)"/>
    <s v="Malawi"/>
    <s v="D"/>
    <x v="1"/>
    <d v="2012-12-31T00:00:00"/>
    <x v="0"/>
    <s v="JPY"/>
    <n v="615000"/>
    <n v="6457.5"/>
    <s v="JPY"/>
    <d v="2012-12-31T00:00:00"/>
    <s v="TC AGGREGATED ACTIVITIES"/>
    <d v="2012-01-01T00:00:00"/>
    <d v="2012-12-31T00:00:00"/>
    <m/>
    <m/>
    <s v="Power generation/renewable sources"/>
  </r>
  <r>
    <s v="Japan International Cooperation Agency (JICA)"/>
    <s v="Malawi"/>
    <s v="D"/>
    <x v="1"/>
    <d v="2012-12-31T00:00:00"/>
    <x v="0"/>
    <s v="JPY"/>
    <n v="1679000"/>
    <n v="17629.5"/>
    <s v="JPY"/>
    <d v="2012-12-31T00:00:00"/>
    <s v="TC AGGREGATED ACTIVITIES"/>
    <d v="2012-01-01T00:00:00"/>
    <d v="2012-12-31T00:00:00"/>
    <m/>
    <m/>
    <s v="Mineral/mining policy and administrative management"/>
  </r>
  <r>
    <s v="Japan International Cooperation Agency (JICA)"/>
    <s v="Malawi"/>
    <s v="D"/>
    <x v="1"/>
    <d v="2012-12-31T00:00:00"/>
    <x v="0"/>
    <s v="JPY"/>
    <n v="1724375"/>
    <n v="18105.9375"/>
    <s v="JPY"/>
    <d v="2012-12-31T00:00:00"/>
    <s v="The Project for Purchase of Recycled Ambulance for Montfort Hospital"/>
    <m/>
    <m/>
    <m/>
    <m/>
    <s v="Medical services"/>
  </r>
  <r>
    <s v="Japan International Cooperation Agency (JICA)"/>
    <s v="Malawi"/>
    <s v="D"/>
    <x v="1"/>
    <d v="2012-12-31T00:00:00"/>
    <x v="0"/>
    <s v="JPY"/>
    <n v="12363000"/>
    <n v="129811.50000000001"/>
    <s v="JPY"/>
    <d v="2012-12-31T00:00:00"/>
    <s v="TC AGGREGATED ACTIVITIES"/>
    <d v="2012-09-11T00:00:00"/>
    <d v="2012-12-16T00:00:00"/>
    <m/>
    <m/>
    <s v="Health policy and administrative management"/>
  </r>
  <r>
    <s v="Japan International Cooperation Agency (JICA)"/>
    <s v="Malawi"/>
    <s v="D"/>
    <x v="1"/>
    <d v="2012-12-31T00:00:00"/>
    <x v="0"/>
    <s v="JPY"/>
    <n v="1875000"/>
    <n v="19687.5"/>
    <s v="JPY"/>
    <d v="2012-12-31T00:00:00"/>
    <s v="TC AGGREGATED ACTIVITIES"/>
    <d v="2012-05-02T00:00:00"/>
    <d v="2012-03-15T00:00:00"/>
    <m/>
    <m/>
    <s v="Mineral/mining policy and administrative management"/>
  </r>
  <r>
    <s v="Japan International Cooperation Agency (JICA)"/>
    <s v="Malawi"/>
    <s v="D"/>
    <x v="1"/>
    <d v="2012-12-31T00:00:00"/>
    <x v="0"/>
    <s v="JPY"/>
    <n v="467781000"/>
    <n v="4911700.5"/>
    <s v="JPY"/>
    <d v="2012-12-31T00:00:00"/>
    <s v="The Project for Replacement of South Rukuru Bridge on the Main Road M001"/>
    <d v="2010-02-17T00:00:00"/>
    <d v="2014-03-31T00:00:00"/>
    <m/>
    <m/>
    <s v="Road transport"/>
  </r>
  <r>
    <s v="Japan International Cooperation Agency (JICA)"/>
    <s v="Malawi"/>
    <s v="D"/>
    <x v="1"/>
    <d v="2012-12-31T00:00:00"/>
    <x v="0"/>
    <s v="JPY"/>
    <n v="103000"/>
    <n v="1081.5"/>
    <s v="JPY"/>
    <d v="2012-12-31T00:00:00"/>
    <s v="TC AGGREGATED ACTIVITIES"/>
    <d v="2012-01-01T00:00:00"/>
    <d v="2012-12-31T00:00:00"/>
    <m/>
    <m/>
    <s v="Economic and development policy/planning"/>
  </r>
  <r>
    <s v="Japan International Cooperation Agency (JICA)"/>
    <s v="Malawi"/>
    <s v="D"/>
    <x v="1"/>
    <d v="2012-12-31T00:00:00"/>
    <x v="0"/>
    <s v="JPY"/>
    <n v="1700000"/>
    <n v="17850"/>
    <s v="JPY"/>
    <d v="2012-12-31T00:00:00"/>
    <s v="TC AGGREGATED ACTIVITIES"/>
    <d v="2012-07-16T00:00:00"/>
    <d v="2012-11-08T00:00:00"/>
    <m/>
    <m/>
    <s v="Environmental policy and administrative management"/>
  </r>
  <r>
    <s v="Japan International Cooperation Agency (JICA)"/>
    <s v="Malawi"/>
    <s v="D"/>
    <x v="1"/>
    <d v="2012-12-31T00:00:00"/>
    <x v="0"/>
    <s v="JPY"/>
    <n v="83000"/>
    <n v="871.5"/>
    <s v="JPY"/>
    <d v="2012-12-31T00:00:00"/>
    <s v="TC AGGREGATED ACTIVITIES"/>
    <d v="2012-01-01T00:00:00"/>
    <d v="2012-12-31T00:00:00"/>
    <m/>
    <m/>
    <s v="Forestry policy and administrative management"/>
  </r>
  <r>
    <s v="Japan International Cooperation Agency (JICA)"/>
    <s v="Malawi"/>
    <s v="D"/>
    <x v="1"/>
    <d v="2012-12-31T00:00:00"/>
    <x v="0"/>
    <s v="JPY"/>
    <n v="1209000"/>
    <n v="12694.5"/>
    <s v="JPY"/>
    <d v="2012-12-31T00:00:00"/>
    <s v="TC AGGREGATED ACTIVITIES"/>
    <d v="2012-08-28T00:00:00"/>
    <d v="2012-09-29T00:00:00"/>
    <m/>
    <m/>
    <s v="Agricultural policy and administrative management"/>
  </r>
  <r>
    <s v="Japan International Cooperation Agency (JICA)"/>
    <s v="Malawi"/>
    <s v="D"/>
    <x v="1"/>
    <d v="2012-12-31T00:00:00"/>
    <x v="0"/>
    <s v="JPY"/>
    <n v="1601000"/>
    <n v="16810.5"/>
    <s v="JPY"/>
    <d v="2012-12-31T00:00:00"/>
    <s v="TC AGGREGATED ACTIVITIES"/>
    <d v="2012-10-17T00:00:00"/>
    <d v="2012-11-17T00:00:00"/>
    <m/>
    <m/>
    <s v="Primary education"/>
  </r>
  <r>
    <s v="Japan International Cooperation Agency (JICA)"/>
    <s v="Malawi"/>
    <s v="D"/>
    <x v="1"/>
    <d v="2012-12-31T00:00:00"/>
    <x v="0"/>
    <s v="JPY"/>
    <n v="3981000"/>
    <n v="41800.5"/>
    <s v="JPY"/>
    <d v="2012-12-31T00:00:00"/>
    <s v="TC AGGREGATED ACTIVITIES"/>
    <d v="2012-01-01T00:00:00"/>
    <d v="2012-12-31T00:00:00"/>
    <m/>
    <m/>
    <s v="Water supply - large systems"/>
  </r>
  <r>
    <s v="Japan International Cooperation Agency (JICA)"/>
    <s v="Malawi"/>
    <s v="D"/>
    <x v="1"/>
    <d v="2012-12-31T00:00:00"/>
    <x v="0"/>
    <s v="JPY"/>
    <n v="274000"/>
    <n v="2877"/>
    <s v="JPY"/>
    <d v="2012-12-31T00:00:00"/>
    <s v="TC AGGREGATED ACTIVITIES"/>
    <d v="2012-01-01T00:00:00"/>
    <d v="2012-12-31T00:00:00"/>
    <m/>
    <m/>
    <s v="Urban development and management"/>
  </r>
  <r>
    <s v="Japan International Cooperation Agency (JICA)"/>
    <s v="Malawi"/>
    <s v="D"/>
    <x v="1"/>
    <d v="2012-12-31T00:00:00"/>
    <x v="0"/>
    <s v="JPY"/>
    <n v="1464561"/>
    <n v="15377.890500000001"/>
    <s v="JPY"/>
    <d v="2012-12-31T00:00:00"/>
    <s v="The Project for Procurement of a Recycled Ambulance for Nkhoma CCAP Hospital"/>
    <m/>
    <m/>
    <m/>
    <m/>
    <s v="Medical services"/>
  </r>
  <r>
    <s v="Japan International Cooperation Agency (JICA)"/>
    <s v="Malawi"/>
    <s v="D"/>
    <x v="1"/>
    <d v="2012-12-31T00:00:00"/>
    <x v="0"/>
    <s v="JPY"/>
    <n v="1055000"/>
    <n v="11077.5"/>
    <s v="JPY"/>
    <d v="2012-12-31T00:00:00"/>
    <s v="TC AGGREGATED ACTIVITIES"/>
    <d v="2012-08-26T00:00:00"/>
    <d v="2012-06-10T00:00:00"/>
    <m/>
    <m/>
    <s v="Air transport"/>
  </r>
  <r>
    <s v="Japan International Cooperation Agency (JICA)"/>
    <s v="Malawi"/>
    <s v="D"/>
    <x v="1"/>
    <d v="2012-12-31T00:00:00"/>
    <x v="0"/>
    <s v="JPY"/>
    <n v="4978000"/>
    <n v="52269"/>
    <s v="JPY"/>
    <d v="2012-12-31T00:00:00"/>
    <s v="TC AGGREGATED ACTIVITIES"/>
    <d v="2013-01-04T00:00:00"/>
    <d v="2017-03-31T00:00:00"/>
    <m/>
    <m/>
    <s v="Secondary education"/>
  </r>
  <r>
    <s v="Japan International Cooperation Agency (JICA)"/>
    <s v="Malawi"/>
    <s v="D"/>
    <x v="1"/>
    <d v="2012-12-31T00:00:00"/>
    <x v="0"/>
    <s v="JPY"/>
    <n v="14858000"/>
    <n v="156009"/>
    <s v="JPY"/>
    <d v="2012-12-31T00:00:00"/>
    <s v="TC AGGREGATED ACTIVITIES"/>
    <d v="2009-06-29T00:00:00"/>
    <d v="2012-06-28T00:00:00"/>
    <m/>
    <m/>
    <s v="Agricultural policy and administrative management"/>
  </r>
  <r>
    <s v="Japan International Cooperation Agency (JICA)"/>
    <s v="Malawi"/>
    <s v="D"/>
    <x v="1"/>
    <d v="2012-12-31T00:00:00"/>
    <x v="0"/>
    <s v="JPY"/>
    <n v="3165000"/>
    <n v="33232.5"/>
    <s v="JPY"/>
    <d v="2012-12-31T00:00:00"/>
    <s v="TC AGGREGATED ACTIVITIES"/>
    <d v="2012-05-30T00:00:00"/>
    <d v="2012-01-07T00:00:00"/>
    <m/>
    <m/>
    <s v="Agricultural land resources"/>
  </r>
  <r>
    <s v="Japan International Cooperation Agency (JICA)"/>
    <s v="Malawi"/>
    <s v="D"/>
    <x v="1"/>
    <d v="2012-12-31T00:00:00"/>
    <x v="0"/>
    <s v="JPY"/>
    <n v="1704000"/>
    <n v="17892"/>
    <s v="JPY"/>
    <d v="2012-12-31T00:00:00"/>
    <s v="TC AGGREGATED ACTIVITIES"/>
    <d v="2012-10-15T00:00:00"/>
    <d v="2012-11-17T00:00:00"/>
    <m/>
    <m/>
    <s v="Bio-diversity"/>
  </r>
  <r>
    <s v="Japan International Cooperation Agency (JICA)"/>
    <s v="Malawi"/>
    <s v="D"/>
    <x v="1"/>
    <d v="2012-12-31T00:00:00"/>
    <x v="0"/>
    <s v="JPY"/>
    <n v="1765000"/>
    <n v="18532.5"/>
    <s v="JPY"/>
    <d v="2012-12-31T00:00:00"/>
    <s v="TC AGGREGATED ACTIVITIES"/>
    <d v="2012-09-23T00:00:00"/>
    <d v="2012-10-20T00:00:00"/>
    <m/>
    <m/>
    <s v="Trade policy and administrative management"/>
  </r>
  <r>
    <s v="Japan International Cooperation Agency (JICA)"/>
    <s v="Malawi"/>
    <s v="D"/>
    <x v="1"/>
    <d v="2012-12-31T00:00:00"/>
    <x v="0"/>
    <s v="JPY"/>
    <n v="16508000"/>
    <n v="173334"/>
    <s v="JPY"/>
    <d v="2012-12-31T00:00:00"/>
    <s v="TC AGGREGATED ACTIVITIES"/>
    <d v="2011-01-04T00:00:00"/>
    <d v="2012-03-31T00:00:00"/>
    <m/>
    <m/>
    <s v="Multisector aid"/>
  </r>
  <r>
    <s v="Japan International Cooperation Agency (JICA)"/>
    <s v="Malawi"/>
    <s v="D"/>
    <x v="1"/>
    <d v="2012-12-31T00:00:00"/>
    <x v="0"/>
    <s v="JPY"/>
    <n v="1670000"/>
    <n v="17535"/>
    <s v="JPY"/>
    <d v="2012-12-31T00:00:00"/>
    <s v="TC AGGREGATED ACTIVITIES"/>
    <d v="2012-09-05T00:00:00"/>
    <d v="2012-04-08T00:00:00"/>
    <m/>
    <m/>
    <s v="Tuberculosis control"/>
  </r>
  <r>
    <s v="Japan International Cooperation Agency (JICA)"/>
    <s v="Malawi"/>
    <s v="D"/>
    <x v="1"/>
    <d v="2012-12-31T00:00:00"/>
    <x v="0"/>
    <s v="JPY"/>
    <n v="2008000"/>
    <n v="21084"/>
    <s v="JPY"/>
    <d v="2012-12-31T00:00:00"/>
    <s v="TC AGGREGATED ACTIVITIES"/>
    <d v="2012-01-01T00:00:00"/>
    <d v="2012-12-31T00:00:00"/>
    <m/>
    <m/>
    <s v="Environmental policy and administrative management"/>
  </r>
  <r>
    <s v="Japan International Cooperation Agency (JICA)"/>
    <s v="Malawi"/>
    <s v="D"/>
    <x v="1"/>
    <d v="2012-12-31T00:00:00"/>
    <x v="0"/>
    <s v="JPY"/>
    <n v="58990000"/>
    <n v="619395"/>
    <s v="JPY"/>
    <d v="2012-12-31T00:00:00"/>
    <s v="TC AGGREGATED ACTIVITIES"/>
    <d v="2011-11-11T00:00:00"/>
    <d v="2015-10-11T00:00:00"/>
    <m/>
    <m/>
    <s v="Agricultural development"/>
  </r>
  <r>
    <s v="Japan International Cooperation Agency (JICA)"/>
    <s v="Malawi"/>
    <s v="D"/>
    <x v="1"/>
    <d v="2012-12-31T00:00:00"/>
    <x v="0"/>
    <s v="JPY"/>
    <n v="2054000"/>
    <n v="21567"/>
    <s v="JPY"/>
    <d v="2012-12-31T00:00:00"/>
    <s v="TC AGGREGATED ACTIVITIES"/>
    <d v="2012-05-28T00:00:00"/>
    <d v="2012-06-30T00:00:00"/>
    <m/>
    <m/>
    <s v="Rural development"/>
  </r>
  <r>
    <s v="Japan International Cooperation Agency (JICA)"/>
    <s v="Malawi"/>
    <s v="D"/>
    <x v="1"/>
    <d v="2012-12-31T00:00:00"/>
    <x v="0"/>
    <s v="JPY"/>
    <n v="133000"/>
    <n v="1396.5"/>
    <s v="JPY"/>
    <d v="2012-12-31T00:00:00"/>
    <s v="TC AGGREGATED ACTIVITIES"/>
    <d v="2012-01-01T00:00:00"/>
    <d v="2012-12-31T00:00:00"/>
    <m/>
    <m/>
    <s v="Agricultural land resources"/>
  </r>
  <r>
    <s v="Japan International Cooperation Agency (JICA)"/>
    <s v="Malawi"/>
    <s v="D"/>
    <x v="1"/>
    <d v="2012-12-31T00:00:00"/>
    <x v="0"/>
    <s v="JPY"/>
    <n v="103866000"/>
    <n v="1090593"/>
    <s v="JPY"/>
    <d v="2012-12-31T00:00:00"/>
    <s v="TC AGGREGATED ACTIVITIES"/>
    <d v="2011-01-06T00:00:00"/>
    <d v="2014-05-31T00:00:00"/>
    <m/>
    <m/>
    <s v="Agricultural water resources"/>
  </r>
  <r>
    <s v="Japan International Cooperation Agency (JICA)"/>
    <s v="Malawi"/>
    <s v="D"/>
    <x v="1"/>
    <d v="2012-12-31T00:00:00"/>
    <x v="0"/>
    <s v="JPY"/>
    <n v="426000"/>
    <n v="4473"/>
    <s v="JPY"/>
    <d v="2012-12-31T00:00:00"/>
    <s v="TC AGGREGATED ACTIVITIES"/>
    <d v="2012-01-01T00:00:00"/>
    <d v="2012-12-31T00:00:00"/>
    <m/>
    <m/>
    <s v="Air transport"/>
  </r>
  <r>
    <s v="Japan International Cooperation Agency (JICA)"/>
    <s v="Malawi"/>
    <s v="D"/>
    <x v="1"/>
    <d v="2012-12-31T00:00:00"/>
    <x v="0"/>
    <s v="JPY"/>
    <n v="1898000"/>
    <n v="19929"/>
    <s v="JPY"/>
    <d v="2012-12-31T00:00:00"/>
    <s v="TC AGGREGATED ACTIVITIES"/>
    <d v="2012-12-11T00:00:00"/>
    <d v="2012-12-15T00:00:00"/>
    <m/>
    <m/>
    <s v="Primary education"/>
  </r>
  <r>
    <s v="Japan International Cooperation Agency (JICA)"/>
    <s v="Malawi"/>
    <s v="D"/>
    <x v="1"/>
    <d v="2012-12-31T00:00:00"/>
    <x v="0"/>
    <s v="JPY"/>
    <n v="1357000"/>
    <n v="14248.5"/>
    <s v="JPY"/>
    <d v="2012-12-31T00:00:00"/>
    <s v="TC AGGREGATED ACTIVITIES"/>
    <d v="2012-09-24T00:00:00"/>
    <d v="2012-11-23T00:00:00"/>
    <m/>
    <m/>
    <s v="Livestock"/>
  </r>
  <r>
    <s v="Japan International Cooperation Agency (JICA)"/>
    <s v="Malawi"/>
    <s v="D"/>
    <x v="1"/>
    <d v="2012-12-31T00:00:00"/>
    <x v="0"/>
    <s v="JPY"/>
    <n v="600000"/>
    <n v="6300"/>
    <s v="JPY"/>
    <d v="2012-12-31T00:00:00"/>
    <s v="TC AGGREGATED ACTIVITIES"/>
    <d v="2012-10-31T00:00:00"/>
    <d v="2012-12-17T00:00:00"/>
    <m/>
    <m/>
    <s v="Water supply - large systems"/>
  </r>
  <r>
    <s v="Japan International Cooperation Agency (JICA)"/>
    <s v="Malawi"/>
    <s v="D"/>
    <x v="1"/>
    <d v="2012-12-31T00:00:00"/>
    <x v="0"/>
    <s v="JPY"/>
    <n v="1553000"/>
    <n v="16306.500000000002"/>
    <s v="JPY"/>
    <d v="2012-12-31T00:00:00"/>
    <s v="TC AGGREGATED ACTIVITIES"/>
    <d v="2012-02-08T00:00:00"/>
    <d v="2012-10-15T00:00:00"/>
    <m/>
    <m/>
    <s v="Water supply - large systems"/>
  </r>
  <r>
    <s v="Japan International Cooperation Agency (JICA)"/>
    <s v="Malawi"/>
    <s v="D"/>
    <x v="1"/>
    <d v="2012-12-31T00:00:00"/>
    <x v="0"/>
    <s v="JPY"/>
    <n v="1250000"/>
    <n v="13125"/>
    <s v="JPY"/>
    <d v="2012-12-31T00:00:00"/>
    <s v="TC AGGREGATED ACTIVITIES"/>
    <d v="2012-05-23T00:00:00"/>
    <d v="2012-06-30T00:00:00"/>
    <m/>
    <m/>
    <s v="Energy policy and administrative management"/>
  </r>
  <r>
    <s v="Japan International Cooperation Agency (JICA)"/>
    <s v="Malawi"/>
    <s v="D"/>
    <x v="1"/>
    <d v="2012-12-31T00:00:00"/>
    <x v="0"/>
    <s v="JPY"/>
    <n v="5940000"/>
    <n v="62370.000000000007"/>
    <s v="JPY"/>
    <d v="2012-12-31T00:00:00"/>
    <s v="TC AGGREGATED ACTIVITIES"/>
    <d v="2012-08-05T00:00:00"/>
    <d v="2013-03-29T00:00:00"/>
    <m/>
    <m/>
    <s v="Energy policy and administrative management"/>
  </r>
  <r>
    <s v="Japan International Cooperation Agency (JICA)"/>
    <s v="Malawi"/>
    <s v="D"/>
    <x v="1"/>
    <d v="2012-12-31T00:00:00"/>
    <x v="0"/>
    <s v="JPY"/>
    <n v="67128000"/>
    <n v="704844"/>
    <s v="JPY"/>
    <d v="2012-12-31T00:00:00"/>
    <s v="TC AGGREGATED ACTIVITIES"/>
    <d v="2012-01-01T00:00:00"/>
    <d v="2012-12-31T00:00:00"/>
    <m/>
    <m/>
    <s v="Education policy and administrative management"/>
  </r>
  <r>
    <s v="Japan International Cooperation Agency (JICA)"/>
    <s v="Malawi"/>
    <s v="D"/>
    <x v="1"/>
    <d v="2012-12-31T00:00:00"/>
    <x v="0"/>
    <s v="JPY"/>
    <n v="2913000"/>
    <n v="30586.500000000004"/>
    <s v="JPY"/>
    <d v="2012-12-31T00:00:00"/>
    <s v="TC AGGREGATED ACTIVITIES"/>
    <d v="2012-12-07T00:00:00"/>
    <d v="2012-09-15T00:00:00"/>
    <m/>
    <m/>
    <s v="Livestock/veterinary services"/>
  </r>
  <r>
    <s v="Japan International Cooperation Agency (JICA)"/>
    <s v="Malawi"/>
    <s v="D"/>
    <x v="1"/>
    <d v="2012-12-31T00:00:00"/>
    <x v="0"/>
    <s v="JPY"/>
    <n v="527000"/>
    <n v="5533.5"/>
    <s v="JPY"/>
    <d v="2012-12-31T00:00:00"/>
    <s v="TC AGGREGATED ACTIVITIES"/>
    <d v="2012-04-11T00:00:00"/>
    <d v="2012-01-12T00:00:00"/>
    <m/>
    <m/>
    <s v="Water supply - large systems"/>
  </r>
  <r>
    <s v="Japan International Cooperation Agency (JICA)"/>
    <s v="Malawi"/>
    <s v="D"/>
    <x v="1"/>
    <d v="2012-12-31T00:00:00"/>
    <x v="0"/>
    <s v="JPY"/>
    <n v="736000"/>
    <n v="7728.0000000000009"/>
    <s v="JPY"/>
    <d v="2012-12-31T00:00:00"/>
    <s v="TC AGGREGATED ACTIVITIES"/>
    <d v="2012-04-09T00:00:00"/>
    <d v="2012-10-22T00:00:00"/>
    <m/>
    <m/>
    <s v="Water resources protection"/>
  </r>
  <r>
    <s v="Japan International Cooperation Agency (JICA)"/>
    <s v="Malawi"/>
    <s v="D"/>
    <x v="1"/>
    <d v="2012-12-31T00:00:00"/>
    <x v="0"/>
    <s v="JPY"/>
    <n v="951000"/>
    <n v="9985.5"/>
    <s v="JPY"/>
    <d v="2012-12-31T00:00:00"/>
    <s v="TC AGGREGATED ACTIVITIES"/>
    <d v="2012-05-06T00:00:00"/>
    <d v="2012-05-07T00:00:00"/>
    <m/>
    <m/>
    <s v="Energy policy and administrative management"/>
  </r>
  <r>
    <s v="Japan International Cooperation Agency (JICA)"/>
    <s v="Malawi"/>
    <s v="D"/>
    <x v="1"/>
    <d v="2012-12-31T00:00:00"/>
    <x v="0"/>
    <s v="JPY"/>
    <n v="4238000"/>
    <n v="44499"/>
    <s v="JPY"/>
    <d v="2012-12-31T00:00:00"/>
    <s v="TC AGGREGATED ACTIVITIES"/>
    <d v="2012-09-23T00:00:00"/>
    <d v="2012-08-12T00:00:00"/>
    <m/>
    <m/>
    <s v="Mineral/mining policy and administrative management"/>
  </r>
  <r>
    <s v="Japan International Cooperation Agency (JICA)"/>
    <s v="Malawi"/>
    <s v="D"/>
    <x v="1"/>
    <d v="2012-12-31T00:00:00"/>
    <x v="0"/>
    <s v="JPY"/>
    <n v="3948000"/>
    <n v="41454"/>
    <s v="JPY"/>
    <d v="2012-12-31T00:00:00"/>
    <s v="TC AGGREGATED ACTIVITIES"/>
    <d v="2012-06-28T00:00:00"/>
    <d v="2012-08-13T00:00:00"/>
    <m/>
    <m/>
    <s v="Basic health care"/>
  </r>
  <r>
    <s v="Japan International Cooperation Agency (JICA)"/>
    <s v="Malawi"/>
    <s v="D"/>
    <x v="1"/>
    <d v="2012-12-31T00:00:00"/>
    <x v="0"/>
    <s v="JPY"/>
    <n v="4000"/>
    <n v="42"/>
    <s v="JPY"/>
    <d v="2012-12-31T00:00:00"/>
    <s v="TC AGGREGATED ACTIVITIES"/>
    <d v="2012-01-01T00:00:00"/>
    <d v="2012-12-31T00:00:00"/>
    <m/>
    <m/>
    <s v="Financial policy and administrative management"/>
  </r>
  <r>
    <s v="Japan International Cooperation Agency (JICA)"/>
    <s v="Malawi"/>
    <s v="D"/>
    <x v="1"/>
    <d v="2012-12-31T00:00:00"/>
    <x v="0"/>
    <s v="JPY"/>
    <n v="1452000"/>
    <n v="15246.000000000002"/>
    <s v="JPY"/>
    <d v="2012-12-31T00:00:00"/>
    <s v="TC AGGREGATED ACTIVITIES"/>
    <d v="2012-08-20T00:00:00"/>
    <d v="2012-12-21T00:00:00"/>
    <m/>
    <m/>
    <s v="Health policy and administrative management"/>
  </r>
  <r>
    <s v="Japan International Cooperation Agency (JICA)"/>
    <s v="Malawi"/>
    <s v="D"/>
    <x v="1"/>
    <d v="2012-12-31T00:00:00"/>
    <x v="0"/>
    <s v="JPY"/>
    <n v="9976633"/>
    <n v="104754.6465"/>
    <s v="JPY"/>
    <d v="2012-12-31T00:00:00"/>
    <s v="The Project for Supply of Safe Water in T/A Santhe and Wimbe in Kasungu District"/>
    <m/>
    <m/>
    <m/>
    <m/>
    <s v="Basic drinking water supply"/>
  </r>
  <r>
    <s v="Japan International Cooperation Agency (JICA)"/>
    <s v="Malawi"/>
    <s v="D"/>
    <x v="1"/>
    <d v="2012-12-31T00:00:00"/>
    <x v="0"/>
    <s v="JPY"/>
    <n v="1262000"/>
    <n v="13251"/>
    <s v="JPY"/>
    <d v="2012-12-31T00:00:00"/>
    <s v="TC AGGREGATED ACTIVITIES"/>
    <d v="2011-01-10T00:00:00"/>
    <d v="2014-03-31T00:00:00"/>
    <m/>
    <m/>
    <s v="Social/ welfare services"/>
  </r>
  <r>
    <s v="Japan International Cooperation Agency (JICA)"/>
    <s v="Malawi"/>
    <s v="D"/>
    <x v="1"/>
    <d v="2012-12-31T00:00:00"/>
    <x v="0"/>
    <s v="JPY"/>
    <n v="792000"/>
    <n v="8316"/>
    <s v="JPY"/>
    <d v="2012-12-31T00:00:00"/>
    <s v="TC AGGREGATED ACTIVITIES"/>
    <d v="2012-08-30T00:00:00"/>
    <d v="2012-12-27T00:00:00"/>
    <m/>
    <m/>
    <s v="Small and medium-sized enterprises (SME) development"/>
  </r>
  <r>
    <s v="Japan International Cooperation Agency (JICA)"/>
    <s v="Malawi"/>
    <s v="D"/>
    <x v="1"/>
    <d v="2012-12-31T00:00:00"/>
    <x v="0"/>
    <s v="JPY"/>
    <n v="2923000"/>
    <n v="30691.500000000004"/>
    <s v="JPY"/>
    <d v="2012-12-31T00:00:00"/>
    <s v="TC AGGREGATED ACTIVITIES"/>
    <d v="2012-11-06T00:00:00"/>
    <d v="2012-11-08T00:00:00"/>
    <m/>
    <m/>
    <s v="Disaster prevention and preparedness"/>
  </r>
  <r>
    <s v="Japan International Cooperation Agency (JICA)"/>
    <s v="Malawi"/>
    <s v="D"/>
    <x v="1"/>
    <d v="2012-12-31T00:00:00"/>
    <x v="0"/>
    <s v="JPY"/>
    <n v="4290000"/>
    <n v="45045"/>
    <s v="JPY"/>
    <d v="2012-12-31T00:00:00"/>
    <s v="TC AGGREGATED ACTIVITIES"/>
    <d v="2012-01-01T00:00:00"/>
    <d v="2012-12-31T00:00:00"/>
    <m/>
    <m/>
    <s v="Agricultural land resources"/>
  </r>
  <r>
    <s v="Japan International Cooperation Agency (JICA)"/>
    <s v="Malawi"/>
    <s v="D"/>
    <x v="1"/>
    <d v="2012-12-31T00:00:00"/>
    <x v="0"/>
    <s v="JPY"/>
    <n v="4342000"/>
    <n v="45591"/>
    <s v="JPY"/>
    <d v="2012-12-31T00:00:00"/>
    <s v="TC AGGREGATED ACTIVITIES"/>
    <d v="2012-02-09T00:00:00"/>
    <d v="2012-09-22T00:00:00"/>
    <m/>
    <m/>
    <s v="Social/ welfare services"/>
  </r>
  <r>
    <s v="Japan International Cooperation Agency (JICA)"/>
    <s v="Malawi"/>
    <s v="D"/>
    <x v="1"/>
    <d v="2012-12-31T00:00:00"/>
    <x v="0"/>
    <s v="JPY"/>
    <n v="23134000"/>
    <n v="242907.00000000003"/>
    <s v="JPY"/>
    <d v="2012-12-31T00:00:00"/>
    <s v="TC AGGREGATED ACTIVITIES"/>
    <d v="2011-07-15T00:00:00"/>
    <d v="2013-03-30T00:00:00"/>
    <m/>
    <m/>
    <s v="Basic health care"/>
  </r>
  <r>
    <s v="Japan International Cooperation Agency (JICA)"/>
    <s v="Malawi"/>
    <s v="D"/>
    <x v="1"/>
    <d v="2012-12-31T00:00:00"/>
    <x v="0"/>
    <s v="JPY"/>
    <n v="821000"/>
    <n v="8620.5"/>
    <s v="JPY"/>
    <d v="2012-12-31T00:00:00"/>
    <s v="TC AGGREGATED ACTIVITIES"/>
    <d v="2012-01-01T00:00:00"/>
    <d v="2012-12-31T00:00:00"/>
    <m/>
    <m/>
    <s v="Energy policy and administrative management"/>
  </r>
  <r>
    <s v="Japan International Cooperation Agency (JICA)"/>
    <s v="Malawi"/>
    <s v="D"/>
    <x v="1"/>
    <d v="2012-12-31T00:00:00"/>
    <x v="0"/>
    <s v="JPY"/>
    <n v="18836000"/>
    <n v="197778"/>
    <s v="JPY"/>
    <d v="2012-12-31T00:00:00"/>
    <s v="TC AGGREGATED ACTIVITIES"/>
    <d v="2010-01-04T00:00:00"/>
    <d v="2012-03-31T00:00:00"/>
    <m/>
    <m/>
    <s v="Multisector aid"/>
  </r>
  <r>
    <s v="Japan International Cooperation Agency (JICA)"/>
    <s v="Malawi"/>
    <s v="D"/>
    <x v="1"/>
    <d v="2012-12-31T00:00:00"/>
    <x v="0"/>
    <s v="JPY"/>
    <n v="58708000"/>
    <n v="616434"/>
    <s v="JPY"/>
    <d v="2012-12-31T00:00:00"/>
    <s v="TC AGGREGATED ACTIVITIES"/>
    <d v="2009-01-06T00:00:00"/>
    <d v="2012-12-31T00:00:00"/>
    <m/>
    <m/>
    <s v="Multisector aid"/>
  </r>
  <r>
    <s v="Japan International Cooperation Agency (JICA)"/>
    <s v="Malawi"/>
    <s v="D"/>
    <x v="1"/>
    <d v="2012-12-31T00:00:00"/>
    <x v="0"/>
    <s v="JPY"/>
    <n v="67769000"/>
    <n v="711574.5"/>
    <s v="JPY"/>
    <d v="2012-12-31T00:00:00"/>
    <s v="TC AGGREGATED ACTIVITIES"/>
    <d v="2007-05-11T00:00:00"/>
    <d v="2012-04-11T00:00:00"/>
    <m/>
    <m/>
    <s v="Forestry policy and administrative management"/>
  </r>
  <r>
    <s v="Japan International Cooperation Agency (JICA)"/>
    <s v="Malawi"/>
    <s v="D"/>
    <x v="1"/>
    <d v="2012-12-31T00:00:00"/>
    <x v="0"/>
    <s v="JPY"/>
    <n v="1085000000"/>
    <n v="11392500"/>
    <s v="JPY"/>
    <d v="2012-12-31T00:00:00"/>
    <s v="the Project for Re-Construction and Expansion of Selected Community Day Secondary Schools (Phase II)"/>
    <d v="2012-03-30T00:00:00"/>
    <d v="2013-03-31T00:00:00"/>
    <m/>
    <m/>
    <s v="Secondary education"/>
  </r>
  <r>
    <s v="Japan International Cooperation Agency (JICA)"/>
    <s v="Malawi"/>
    <s v="D"/>
    <x v="1"/>
    <d v="2012-12-31T00:00:00"/>
    <x v="0"/>
    <s v="JPY"/>
    <n v="536000"/>
    <n v="5628"/>
    <s v="JPY"/>
    <d v="2012-12-31T00:00:00"/>
    <s v="TC AGGREGATED ACTIVITIES"/>
    <d v="2010-06-09T00:00:00"/>
    <d v="2012-09-30T00:00:00"/>
    <m/>
    <m/>
    <s v="Health policy and administrative management"/>
  </r>
  <r>
    <s v="Japan International Cooperation Agency (JICA)"/>
    <s v="Malawi"/>
    <s v="D"/>
    <x v="1"/>
    <d v="2012-12-31T00:00:00"/>
    <x v="0"/>
    <s v="JPY"/>
    <n v="2056000"/>
    <n v="21588"/>
    <s v="JPY"/>
    <d v="2012-12-31T00:00:00"/>
    <s v="TC AGGREGATED ACTIVITIES"/>
    <d v="2012-04-18T00:00:00"/>
    <d v="2013-03-31T00:00:00"/>
    <m/>
    <m/>
    <s v="Health policy and administrative management"/>
  </r>
  <r>
    <s v="Japan International Cooperation Agency (JICA)"/>
    <s v="Malawi"/>
    <s v="D"/>
    <x v="1"/>
    <d v="2012-12-31T00:00:00"/>
    <x v="0"/>
    <s v="JPY"/>
    <n v="5412000"/>
    <n v="56826"/>
    <s v="JPY"/>
    <d v="2012-12-31T00:00:00"/>
    <s v="TC AGGREGATED ACTIVITIES"/>
    <d v="2011-01-12T00:00:00"/>
    <d v="2012-03-15T00:00:00"/>
    <m/>
    <m/>
    <s v="Agricultural policy and administrative management"/>
  </r>
  <r>
    <s v="Japan International Cooperation Agency (JICA)"/>
    <s v="Malawi"/>
    <s v="D"/>
    <x v="1"/>
    <d v="2012-12-31T00:00:00"/>
    <x v="0"/>
    <s v="JPY"/>
    <n v="1642000"/>
    <n v="17241"/>
    <s v="JPY"/>
    <d v="2012-12-31T00:00:00"/>
    <s v="TC AGGREGATED ACTIVITIES"/>
    <d v="2012-09-18T00:00:00"/>
    <d v="2012-10-13T00:00:00"/>
    <m/>
    <m/>
    <s v="Reproductive health car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 rowHeaderCaption="Transaction Year">
  <location ref="A127:F132" firstHeaderRow="1" firstDataRow="2" firstDataCol="1"/>
  <pivotFields count="17">
    <pivotField showAll="0"/>
    <pivotField showAll="0"/>
    <pivotField showAll="0"/>
    <pivotField axis="axisCol" showAll="0">
      <items count="5">
        <item x="0"/>
        <item x="1"/>
        <item x="3"/>
        <item x="2"/>
        <item t="default"/>
      </items>
    </pivotField>
    <pivotField numFmtId="14" showAll="0"/>
    <pivotField axis="axisRow" showAll="0">
      <items count="4">
        <item x="0"/>
        <item x="1"/>
        <item x="2"/>
        <item t="default"/>
      </items>
    </pivotField>
    <pivotField showAll="0"/>
    <pivotField numFmtId="43" showAll="0"/>
    <pivotField dataField="1" numFmtId="8" showAll="0"/>
    <pivotField showAll="0"/>
    <pivotField numFmtId="14" showAll="0"/>
    <pivotField showAll="0"/>
    <pivotField numFmtId="14" showAll="0"/>
    <pivotField numFmtId="14" showAll="0"/>
    <pivotField numFmtId="14" showAll="0"/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TRANSACTION VALUE USD" fld="8" baseField="0" baseItem="0" numFmtId="6"/>
  </dataFields>
  <formats count="1">
    <format dxfId="4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0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 rowHeaderCaption="Transaction per Year">
  <location ref="A80:D86" firstHeaderRow="1" firstDataRow="2" firstDataCol="1"/>
  <pivotFields count="17"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numFmtId="14" showAll="0"/>
    <pivotField axis="axisRow" showAll="0">
      <items count="5">
        <item x="0"/>
        <item x="1"/>
        <item x="2"/>
        <item x="3"/>
        <item t="default"/>
      </items>
    </pivotField>
    <pivotField showAll="0"/>
    <pivotField numFmtId="43" showAll="0"/>
    <pivotField dataField="1" numFmtId="8" showAll="0"/>
    <pivotField showAll="0"/>
    <pivotField numFmtId="14" showAll="0"/>
    <pivotField showAll="0"/>
    <pivotField showAll="0"/>
    <pivotField showAll="0"/>
    <pivotField numFmtId="14"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TRANSACTION VALUE USD" fld="8" baseField="0" baseItem="0" numFmtId="6"/>
  </dataFields>
  <formats count="1">
    <format dxfId="3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 rowHeaderCaption="Transaction Year">
  <location ref="A146:D149" firstHeaderRow="1" firstDataRow="2" firstDataCol="1"/>
  <pivotFields count="17"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numFmtId="14" showAll="0"/>
    <pivotField axis="axisRow" showAll="0">
      <items count="2">
        <item x="0"/>
        <item t="default"/>
      </items>
    </pivotField>
    <pivotField showAll="0"/>
    <pivotField numFmtId="43" showAll="0"/>
    <pivotField dataField="1" numFmtId="8" showAll="0"/>
    <pivotField showAll="0"/>
    <pivotField numFmtId="14"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2">
    <i>
      <x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TRANSACTION VALUE USD" fld="8" baseField="0" baseItem="0" numFmtId="8"/>
  </dataFields>
  <formats count="1">
    <format dxfId="2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 rowHeaderCaption="Transaction Year">
  <location ref="A87:E92" firstHeaderRow="1" firstDataRow="2" firstDataCol="1"/>
  <pivotFields count="17">
    <pivotField showAll="0"/>
    <pivotField showAll="0"/>
    <pivotField showAll="0">
      <items count="4">
        <item x="0"/>
        <item x="1"/>
        <item x="2"/>
        <item t="default"/>
      </items>
    </pivotField>
    <pivotField axis="axisCol" showAll="0">
      <items count="4">
        <item x="0"/>
        <item x="1"/>
        <item x="2"/>
        <item t="default"/>
      </items>
    </pivotField>
    <pivotField numFmtId="14" showAll="0"/>
    <pivotField axis="axisRow" showAll="0">
      <items count="4">
        <item x="0"/>
        <item x="1"/>
        <item x="2"/>
        <item t="default"/>
      </items>
    </pivotField>
    <pivotField showAll="0"/>
    <pivotField numFmtId="43" showAll="0"/>
    <pivotField dataField="1" numFmtId="8" showAll="0"/>
    <pivotField showAll="0"/>
    <pivotField numFmtId="14" showAll="0"/>
    <pivotField showAll="0"/>
    <pivotField numFmtId="14" showAll="0"/>
    <pivotField numFmtId="14" showAll="0"/>
    <pivotField numFmtId="14" showAll="0"/>
    <pivotField numFmtId="14"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TRANSACTION VALUE USD" fld="8" baseField="0" baseItem="0" numFmtId="6"/>
  </dataFields>
  <formats count="1">
    <format dxfId="1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7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 rowHeaderCaption="Transaction Year">
  <location ref="A401:E407" firstHeaderRow="1" firstDataRow="2" firstDataCol="1"/>
  <pivotFields count="17">
    <pivotField showAll="0"/>
    <pivotField showAll="0"/>
    <pivotField showAll="0"/>
    <pivotField axis="axisCol" showAll="0">
      <items count="4">
        <item x="2"/>
        <item x="1"/>
        <item x="0"/>
        <item t="default"/>
      </items>
    </pivotField>
    <pivotField numFmtId="14" showAll="0"/>
    <pivotField axis="axisRow" showAll="0">
      <items count="5">
        <item x="0"/>
        <item x="1"/>
        <item x="2"/>
        <item x="3"/>
        <item t="default"/>
      </items>
    </pivotField>
    <pivotField showAll="0"/>
    <pivotField numFmtId="43" showAll="0"/>
    <pivotField dataField="1" numFmtId="8" showAll="0"/>
    <pivotField showAll="0"/>
    <pivotField numFmtId="14" showAll="0"/>
    <pivotField showAll="0"/>
    <pivotField numFmtId="14" showAll="0"/>
    <pivotField numFmtId="14" showAll="0"/>
    <pivotField numFmtId="14"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TRANSACTION VALUE USD" fld="8" baseField="0" baseItem="0" numFmtId="6"/>
  </dataFields>
  <formats count="1">
    <format dxfId="0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82"/>
  <sheetViews>
    <sheetView topLeftCell="A1556" workbookViewId="0">
      <selection activeCell="A378" sqref="A378"/>
    </sheetView>
  </sheetViews>
  <sheetFormatPr baseColWidth="10" defaultColWidth="8.83203125" defaultRowHeight="15" x14ac:dyDescent="0"/>
  <cols>
    <col min="1" max="2" width="55" customWidth="1"/>
    <col min="3" max="3" width="21" customWidth="1"/>
    <col min="4" max="4" width="22.1640625" customWidth="1"/>
    <col min="5" max="5" width="21" customWidth="1"/>
    <col min="6" max="6" width="22.1640625" customWidth="1"/>
    <col min="7" max="7" width="21" customWidth="1"/>
    <col min="8" max="8" width="22.1640625" customWidth="1"/>
    <col min="9" max="9" width="21" customWidth="1"/>
    <col min="10" max="10" width="22.1640625" customWidth="1"/>
    <col min="11" max="11" width="21" customWidth="1"/>
    <col min="12" max="12" width="22.1640625" customWidth="1"/>
    <col min="13" max="13" width="21" customWidth="1"/>
    <col min="14" max="14" width="22.1640625" customWidth="1"/>
    <col min="15" max="15" width="14.83203125" customWidth="1"/>
    <col min="16" max="16" width="15.83203125" customWidth="1"/>
  </cols>
  <sheetData>
    <row r="1" spans="1:30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</row>
    <row r="2" spans="1:30"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</row>
    <row r="3" spans="1:30">
      <c r="A3" s="48" t="s">
        <v>196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1:30" ht="21">
      <c r="A4" s="49" t="s">
        <v>197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</row>
    <row r="6" spans="1:30">
      <c r="A6" s="47" t="s">
        <v>198</v>
      </c>
      <c r="B6" s="47" t="s">
        <v>199</v>
      </c>
      <c r="C6" s="47" t="s">
        <v>200</v>
      </c>
      <c r="D6" s="51"/>
      <c r="E6" s="51"/>
      <c r="F6" s="51"/>
      <c r="G6" s="51"/>
      <c r="H6" s="51"/>
      <c r="I6" s="51"/>
      <c r="J6" s="51"/>
      <c r="K6" s="51"/>
      <c r="L6" s="51"/>
      <c r="M6" s="51"/>
      <c r="N6" s="52"/>
      <c r="O6" s="47" t="s">
        <v>201</v>
      </c>
      <c r="P6" s="52"/>
    </row>
    <row r="7" spans="1:30">
      <c r="A7" s="47" t="s">
        <v>202</v>
      </c>
      <c r="B7" s="50"/>
      <c r="C7" s="47" t="s">
        <v>203</v>
      </c>
      <c r="D7" s="52"/>
      <c r="E7" s="47" t="s">
        <v>204</v>
      </c>
      <c r="F7" s="52"/>
      <c r="G7" s="47" t="s">
        <v>205</v>
      </c>
      <c r="H7" s="52"/>
      <c r="I7" s="47" t="s">
        <v>206</v>
      </c>
      <c r="J7" s="52"/>
      <c r="K7" s="47" t="s">
        <v>207</v>
      </c>
      <c r="L7" s="52"/>
      <c r="M7" s="47" t="s">
        <v>208</v>
      </c>
      <c r="N7" s="52"/>
      <c r="O7" s="47" t="s">
        <v>209</v>
      </c>
      <c r="P7" s="47" t="s">
        <v>210</v>
      </c>
    </row>
    <row r="8" spans="1:30">
      <c r="A8" s="47" t="s">
        <v>202</v>
      </c>
      <c r="B8" s="50"/>
      <c r="C8" s="37" t="s">
        <v>209</v>
      </c>
      <c r="D8" s="37" t="s">
        <v>210</v>
      </c>
      <c r="E8" s="37" t="s">
        <v>209</v>
      </c>
      <c r="F8" s="37" t="s">
        <v>210</v>
      </c>
      <c r="G8" s="37" t="s">
        <v>209</v>
      </c>
      <c r="H8" s="37" t="s">
        <v>210</v>
      </c>
      <c r="I8" s="37" t="s">
        <v>209</v>
      </c>
      <c r="J8" s="37" t="s">
        <v>210</v>
      </c>
      <c r="K8" s="37" t="s">
        <v>209</v>
      </c>
      <c r="L8" s="37" t="s">
        <v>210</v>
      </c>
      <c r="M8" s="37" t="s">
        <v>209</v>
      </c>
      <c r="N8" s="37" t="s">
        <v>210</v>
      </c>
      <c r="O8" s="47"/>
      <c r="P8" s="47"/>
    </row>
    <row r="9" spans="1:30">
      <c r="A9" s="38" t="s">
        <v>5</v>
      </c>
      <c r="B9" s="39" t="s">
        <v>211</v>
      </c>
      <c r="C9" s="39">
        <v>46317739.693999998</v>
      </c>
      <c r="D9" s="39"/>
      <c r="E9" s="39" t="s">
        <v>212</v>
      </c>
      <c r="F9" s="39">
        <v>45245806.579999998</v>
      </c>
      <c r="G9" s="39" t="s">
        <v>212</v>
      </c>
      <c r="H9" s="39" t="s">
        <v>212</v>
      </c>
      <c r="I9" s="39" t="s">
        <v>212</v>
      </c>
      <c r="J9" s="39" t="s">
        <v>212</v>
      </c>
      <c r="K9" s="39" t="s">
        <v>212</v>
      </c>
      <c r="L9" s="39" t="s">
        <v>212</v>
      </c>
      <c r="M9" s="39" t="s">
        <v>212</v>
      </c>
      <c r="N9" s="39" t="s">
        <v>212</v>
      </c>
      <c r="O9" s="39">
        <v>46317739.693999998</v>
      </c>
      <c r="P9" s="39">
        <v>45245806.579999998</v>
      </c>
    </row>
    <row r="10" spans="1:30">
      <c r="A10" s="38" t="s">
        <v>5</v>
      </c>
      <c r="B10" s="39" t="s">
        <v>213</v>
      </c>
      <c r="C10" s="39" t="s">
        <v>212</v>
      </c>
      <c r="D10" s="39" t="s">
        <v>212</v>
      </c>
      <c r="E10" s="39" t="s">
        <v>212</v>
      </c>
      <c r="F10" s="39" t="s">
        <v>212</v>
      </c>
      <c r="G10" s="39" t="s">
        <v>212</v>
      </c>
      <c r="H10" s="39">
        <v>39236.351000000002</v>
      </c>
      <c r="I10" s="39" t="s">
        <v>212</v>
      </c>
      <c r="J10" s="39" t="s">
        <v>212</v>
      </c>
      <c r="K10" s="39" t="s">
        <v>212</v>
      </c>
      <c r="L10" s="39" t="s">
        <v>212</v>
      </c>
      <c r="M10" s="39" t="s">
        <v>212</v>
      </c>
      <c r="N10" s="39" t="s">
        <v>212</v>
      </c>
      <c r="O10" s="39" t="s">
        <v>212</v>
      </c>
      <c r="P10" s="39">
        <v>39236.351000000002</v>
      </c>
    </row>
    <row r="11" spans="1:30">
      <c r="A11" s="38" t="s">
        <v>5</v>
      </c>
      <c r="B11" s="39" t="s">
        <v>214</v>
      </c>
      <c r="C11" s="39">
        <v>15469182.908</v>
      </c>
      <c r="D11" s="39" t="s">
        <v>212</v>
      </c>
      <c r="E11" s="39" t="s">
        <v>212</v>
      </c>
      <c r="F11" s="39">
        <v>2174751.86</v>
      </c>
      <c r="G11" s="39" t="s">
        <v>212</v>
      </c>
      <c r="H11" s="39">
        <v>696805.23600000003</v>
      </c>
      <c r="I11" s="39" t="s">
        <v>212</v>
      </c>
      <c r="J11" s="39" t="s">
        <v>212</v>
      </c>
      <c r="K11" s="39" t="s">
        <v>212</v>
      </c>
      <c r="L11" s="39" t="s">
        <v>212</v>
      </c>
      <c r="M11" s="39" t="s">
        <v>212</v>
      </c>
      <c r="N11" s="39" t="s">
        <v>212</v>
      </c>
      <c r="O11" s="39">
        <v>15469182.908</v>
      </c>
      <c r="P11" s="39">
        <v>2871557.0970000001</v>
      </c>
    </row>
    <row r="12" spans="1:30">
      <c r="A12" s="38" t="s">
        <v>5</v>
      </c>
      <c r="B12" s="39" t="s">
        <v>215</v>
      </c>
      <c r="C12" s="39">
        <v>40993334.707999997</v>
      </c>
      <c r="D12" s="39" t="s">
        <v>212</v>
      </c>
      <c r="E12" s="39" t="s">
        <v>212</v>
      </c>
      <c r="F12" s="39">
        <v>2832070.6039999998</v>
      </c>
      <c r="G12" s="39" t="s">
        <v>212</v>
      </c>
      <c r="H12" s="39">
        <v>230895.87599999999</v>
      </c>
      <c r="I12" s="39" t="s">
        <v>212</v>
      </c>
      <c r="J12" s="39" t="s">
        <v>212</v>
      </c>
      <c r="K12" s="39" t="s">
        <v>212</v>
      </c>
      <c r="L12" s="39" t="s">
        <v>212</v>
      </c>
      <c r="M12" s="39" t="s">
        <v>212</v>
      </c>
      <c r="N12" s="39" t="s">
        <v>212</v>
      </c>
      <c r="O12" s="39">
        <v>40993334.707999997</v>
      </c>
      <c r="P12" s="39">
        <v>3062966.4810000001</v>
      </c>
    </row>
    <row r="13" spans="1:30">
      <c r="A13" s="38" t="s">
        <v>5</v>
      </c>
      <c r="B13" s="39" t="s">
        <v>216</v>
      </c>
      <c r="C13" s="39">
        <v>4950138.53</v>
      </c>
      <c r="D13" s="39" t="s">
        <v>212</v>
      </c>
      <c r="E13" s="39" t="s">
        <v>212</v>
      </c>
      <c r="F13" s="39" t="s">
        <v>212</v>
      </c>
      <c r="G13" s="39" t="s">
        <v>212</v>
      </c>
      <c r="H13" s="39" t="s">
        <v>212</v>
      </c>
      <c r="I13" s="39" t="s">
        <v>212</v>
      </c>
      <c r="J13" s="39" t="s">
        <v>212</v>
      </c>
      <c r="K13" s="39" t="s">
        <v>212</v>
      </c>
      <c r="L13" s="39" t="s">
        <v>212</v>
      </c>
      <c r="M13" s="39" t="s">
        <v>212</v>
      </c>
      <c r="N13" s="39" t="s">
        <v>212</v>
      </c>
      <c r="O13" s="39">
        <v>4950138.53</v>
      </c>
      <c r="P13" s="39" t="s">
        <v>212</v>
      </c>
    </row>
    <row r="14" spans="1:30">
      <c r="A14" s="38" t="s">
        <v>5</v>
      </c>
      <c r="B14" s="39" t="s">
        <v>217</v>
      </c>
      <c r="C14" s="39">
        <v>210198</v>
      </c>
      <c r="D14" s="39" t="s">
        <v>212</v>
      </c>
      <c r="E14" s="39" t="s">
        <v>212</v>
      </c>
      <c r="F14" s="39" t="s">
        <v>212</v>
      </c>
      <c r="G14" s="39" t="s">
        <v>212</v>
      </c>
      <c r="H14" s="39" t="s">
        <v>212</v>
      </c>
      <c r="I14" s="39" t="s">
        <v>212</v>
      </c>
      <c r="J14" s="39" t="s">
        <v>212</v>
      </c>
      <c r="K14" s="39" t="s">
        <v>212</v>
      </c>
      <c r="L14" s="39" t="s">
        <v>212</v>
      </c>
      <c r="M14" s="39" t="s">
        <v>212</v>
      </c>
      <c r="N14" s="39" t="s">
        <v>212</v>
      </c>
      <c r="O14" s="39">
        <v>210198</v>
      </c>
      <c r="P14" s="39" t="s">
        <v>212</v>
      </c>
    </row>
    <row r="15" spans="1:30">
      <c r="A15" s="38" t="s">
        <v>5</v>
      </c>
      <c r="B15" s="39" t="s">
        <v>218</v>
      </c>
      <c r="C15" s="39" t="s">
        <v>212</v>
      </c>
      <c r="D15" s="39">
        <v>881972.571</v>
      </c>
      <c r="E15" s="39" t="s">
        <v>212</v>
      </c>
      <c r="F15" s="39">
        <v>1148838.683</v>
      </c>
      <c r="G15" s="39" t="s">
        <v>212</v>
      </c>
      <c r="H15" s="39">
        <v>980950.47499999998</v>
      </c>
      <c r="I15" s="39" t="s">
        <v>212</v>
      </c>
      <c r="J15" s="39" t="s">
        <v>212</v>
      </c>
      <c r="K15" s="39" t="s">
        <v>212</v>
      </c>
      <c r="L15" s="39" t="s">
        <v>212</v>
      </c>
      <c r="M15" s="39" t="s">
        <v>212</v>
      </c>
      <c r="N15" s="39" t="s">
        <v>212</v>
      </c>
      <c r="O15" s="39" t="s">
        <v>212</v>
      </c>
      <c r="P15" s="39">
        <v>3011761.7310000001</v>
      </c>
    </row>
    <row r="16" spans="1:30">
      <c r="A16" s="38" t="s">
        <v>5</v>
      </c>
      <c r="B16" s="39" t="s">
        <v>219</v>
      </c>
      <c r="C16" s="39">
        <v>23203774.363000002</v>
      </c>
      <c r="D16" s="39" t="s">
        <v>212</v>
      </c>
      <c r="E16" s="39" t="s">
        <v>212</v>
      </c>
      <c r="F16" s="39" t="s">
        <v>212</v>
      </c>
      <c r="G16" s="39" t="s">
        <v>212</v>
      </c>
      <c r="H16" s="39" t="s">
        <v>212</v>
      </c>
      <c r="I16" s="39" t="s">
        <v>212</v>
      </c>
      <c r="J16" s="39" t="s">
        <v>212</v>
      </c>
      <c r="K16" s="39" t="s">
        <v>212</v>
      </c>
      <c r="L16" s="39" t="s">
        <v>212</v>
      </c>
      <c r="M16" s="39" t="s">
        <v>212</v>
      </c>
      <c r="N16" s="39" t="s">
        <v>212</v>
      </c>
      <c r="O16" s="39">
        <v>23203774.363000002</v>
      </c>
      <c r="P16" s="39" t="s">
        <v>212</v>
      </c>
    </row>
    <row r="17" spans="1:16">
      <c r="A17" s="38" t="s">
        <v>5</v>
      </c>
      <c r="B17" s="39" t="s">
        <v>220</v>
      </c>
      <c r="C17" s="39" t="s">
        <v>212</v>
      </c>
      <c r="D17" s="39">
        <v>2687866.9</v>
      </c>
      <c r="E17" s="39" t="s">
        <v>212</v>
      </c>
      <c r="F17" s="39">
        <v>3272295.9989999998</v>
      </c>
      <c r="G17" s="39" t="s">
        <v>212</v>
      </c>
      <c r="H17" s="39">
        <v>600615.576</v>
      </c>
      <c r="I17" s="39" t="s">
        <v>212</v>
      </c>
      <c r="J17" s="39" t="s">
        <v>212</v>
      </c>
      <c r="K17" s="39" t="s">
        <v>212</v>
      </c>
      <c r="L17" s="39" t="s">
        <v>212</v>
      </c>
      <c r="M17" s="39" t="s">
        <v>212</v>
      </c>
      <c r="N17" s="39" t="s">
        <v>212</v>
      </c>
      <c r="O17" s="39" t="s">
        <v>212</v>
      </c>
      <c r="P17" s="39">
        <v>6560778.4759999998</v>
      </c>
    </row>
    <row r="18" spans="1:16">
      <c r="A18" s="38" t="s">
        <v>5</v>
      </c>
      <c r="B18" s="39" t="s">
        <v>221</v>
      </c>
      <c r="C18" s="39" t="s">
        <v>212</v>
      </c>
      <c r="D18" s="39">
        <v>373686.51699999999</v>
      </c>
      <c r="E18" s="39" t="s">
        <v>212</v>
      </c>
      <c r="F18" s="39">
        <v>598785.16200000001</v>
      </c>
      <c r="G18" s="39" t="s">
        <v>212</v>
      </c>
      <c r="H18" s="39">
        <v>1208774.594</v>
      </c>
      <c r="I18" s="39" t="s">
        <v>212</v>
      </c>
      <c r="J18" s="39" t="s">
        <v>212</v>
      </c>
      <c r="K18" s="39" t="s">
        <v>212</v>
      </c>
      <c r="L18" s="39" t="s">
        <v>212</v>
      </c>
      <c r="M18" s="39" t="s">
        <v>212</v>
      </c>
      <c r="N18" s="39" t="s">
        <v>212</v>
      </c>
      <c r="O18" s="39" t="s">
        <v>212</v>
      </c>
      <c r="P18" s="39">
        <v>2181246.2740000002</v>
      </c>
    </row>
    <row r="19" spans="1:16">
      <c r="A19" s="38" t="s">
        <v>5</v>
      </c>
      <c r="B19" s="39" t="s">
        <v>222</v>
      </c>
      <c r="C19" s="39" t="s">
        <v>212</v>
      </c>
      <c r="D19" s="39">
        <v>2996049.6189999999</v>
      </c>
      <c r="E19" s="39" t="s">
        <v>212</v>
      </c>
      <c r="F19" s="39">
        <v>5483092.3099999996</v>
      </c>
      <c r="G19" s="39" t="s">
        <v>212</v>
      </c>
      <c r="H19" s="39">
        <v>4402800.341</v>
      </c>
      <c r="I19" s="39" t="s">
        <v>212</v>
      </c>
      <c r="J19" s="39" t="s">
        <v>212</v>
      </c>
      <c r="K19" s="39" t="s">
        <v>212</v>
      </c>
      <c r="L19" s="39" t="s">
        <v>212</v>
      </c>
      <c r="M19" s="39" t="s">
        <v>212</v>
      </c>
      <c r="N19" s="39" t="s">
        <v>212</v>
      </c>
      <c r="O19" s="39" t="s">
        <v>212</v>
      </c>
      <c r="P19" s="39">
        <v>12881942.272</v>
      </c>
    </row>
    <row r="20" spans="1:16">
      <c r="A20" s="38" t="s">
        <v>5</v>
      </c>
      <c r="B20" s="39" t="s">
        <v>223</v>
      </c>
      <c r="C20" s="39" t="s">
        <v>212</v>
      </c>
      <c r="D20" s="39">
        <v>4006559</v>
      </c>
      <c r="E20" s="39" t="s">
        <v>212</v>
      </c>
      <c r="F20" s="39">
        <v>6695531.3020000001</v>
      </c>
      <c r="G20" s="39" t="s">
        <v>212</v>
      </c>
      <c r="H20" s="39">
        <v>1561327.3659999999</v>
      </c>
      <c r="I20" s="39" t="s">
        <v>212</v>
      </c>
      <c r="J20" s="39" t="s">
        <v>212</v>
      </c>
      <c r="K20" s="39" t="s">
        <v>212</v>
      </c>
      <c r="L20" s="39" t="s">
        <v>212</v>
      </c>
      <c r="M20" s="39" t="s">
        <v>212</v>
      </c>
      <c r="N20" s="39" t="s">
        <v>212</v>
      </c>
      <c r="O20" s="39" t="s">
        <v>212</v>
      </c>
      <c r="P20" s="39">
        <v>12263417.668</v>
      </c>
    </row>
    <row r="21" spans="1:16">
      <c r="A21" s="38" t="s">
        <v>5</v>
      </c>
      <c r="B21" s="39" t="s">
        <v>224</v>
      </c>
      <c r="C21" s="39" t="s">
        <v>212</v>
      </c>
      <c r="D21" s="39">
        <v>955887.21799999999</v>
      </c>
      <c r="E21" s="39" t="s">
        <v>212</v>
      </c>
      <c r="F21" s="39">
        <v>1059993.9310000001</v>
      </c>
      <c r="G21" s="39" t="s">
        <v>212</v>
      </c>
      <c r="H21" s="39">
        <v>953827.84199999995</v>
      </c>
      <c r="I21" s="39" t="s">
        <v>212</v>
      </c>
      <c r="J21" s="39" t="s">
        <v>212</v>
      </c>
      <c r="K21" s="39" t="s">
        <v>212</v>
      </c>
      <c r="L21" s="39" t="s">
        <v>212</v>
      </c>
      <c r="M21" s="39" t="s">
        <v>212</v>
      </c>
      <c r="N21" s="39" t="s">
        <v>212</v>
      </c>
      <c r="O21" s="39" t="s">
        <v>212</v>
      </c>
      <c r="P21" s="39">
        <v>2969708.9920000001</v>
      </c>
    </row>
    <row r="22" spans="1:16">
      <c r="A22" s="38" t="s">
        <v>5</v>
      </c>
      <c r="B22" s="39" t="s">
        <v>225</v>
      </c>
      <c r="C22" s="39" t="s">
        <v>212</v>
      </c>
      <c r="D22" s="39" t="s">
        <v>212</v>
      </c>
      <c r="E22" s="39">
        <v>32918997.199000001</v>
      </c>
      <c r="F22" s="39" t="s">
        <v>212</v>
      </c>
      <c r="G22" s="39" t="s">
        <v>212</v>
      </c>
      <c r="H22" s="39">
        <v>410596.408</v>
      </c>
      <c r="I22" s="39" t="s">
        <v>212</v>
      </c>
      <c r="J22" s="39" t="s">
        <v>212</v>
      </c>
      <c r="K22" s="39" t="s">
        <v>212</v>
      </c>
      <c r="L22" s="39" t="s">
        <v>212</v>
      </c>
      <c r="M22" s="39" t="s">
        <v>212</v>
      </c>
      <c r="N22" s="39" t="s">
        <v>212</v>
      </c>
      <c r="O22" s="39">
        <v>32918997.199000001</v>
      </c>
      <c r="P22" s="39">
        <v>410596.408</v>
      </c>
    </row>
    <row r="23" spans="1:16">
      <c r="A23" s="38" t="s">
        <v>5</v>
      </c>
      <c r="B23" s="39" t="s">
        <v>226</v>
      </c>
      <c r="C23" s="39" t="s">
        <v>212</v>
      </c>
      <c r="D23" s="39" t="s">
        <v>212</v>
      </c>
      <c r="E23" s="39" t="s">
        <v>212</v>
      </c>
      <c r="F23" s="39">
        <v>719924.96499999997</v>
      </c>
      <c r="G23" s="39" t="s">
        <v>212</v>
      </c>
      <c r="H23" s="39">
        <v>2054828.4080000001</v>
      </c>
      <c r="I23" s="39" t="s">
        <v>212</v>
      </c>
      <c r="J23" s="39" t="s">
        <v>212</v>
      </c>
      <c r="K23" s="39" t="s">
        <v>212</v>
      </c>
      <c r="L23" s="39" t="s">
        <v>212</v>
      </c>
      <c r="M23" s="39" t="s">
        <v>212</v>
      </c>
      <c r="N23" s="39" t="s">
        <v>212</v>
      </c>
      <c r="O23" s="39" t="s">
        <v>212</v>
      </c>
      <c r="P23" s="39">
        <v>2774753.3739999998</v>
      </c>
    </row>
    <row r="24" spans="1:16">
      <c r="A24" s="38" t="s">
        <v>5</v>
      </c>
      <c r="B24" s="39" t="s">
        <v>227</v>
      </c>
      <c r="C24" s="39" t="s">
        <v>212</v>
      </c>
      <c r="D24" s="39" t="s">
        <v>212</v>
      </c>
      <c r="E24" s="39" t="s">
        <v>212</v>
      </c>
      <c r="F24" s="39">
        <v>2460567.719</v>
      </c>
      <c r="G24" s="39" t="s">
        <v>212</v>
      </c>
      <c r="H24" s="39">
        <v>4348344.5480000004</v>
      </c>
      <c r="I24" s="39" t="s">
        <v>212</v>
      </c>
      <c r="J24" s="39" t="s">
        <v>212</v>
      </c>
      <c r="K24" s="39" t="s">
        <v>212</v>
      </c>
      <c r="L24" s="39" t="s">
        <v>212</v>
      </c>
      <c r="M24" s="39" t="s">
        <v>212</v>
      </c>
      <c r="N24" s="39" t="s">
        <v>212</v>
      </c>
      <c r="O24" s="39" t="s">
        <v>212</v>
      </c>
      <c r="P24" s="39">
        <v>6808912.2680000002</v>
      </c>
    </row>
    <row r="25" spans="1:16">
      <c r="A25" s="38" t="s">
        <v>5</v>
      </c>
      <c r="B25" s="39" t="s">
        <v>228</v>
      </c>
      <c r="C25" s="39" t="s">
        <v>212</v>
      </c>
      <c r="D25" s="39">
        <v>5495559.6380000003</v>
      </c>
      <c r="E25" s="39" t="s">
        <v>212</v>
      </c>
      <c r="F25" s="39">
        <v>6442242.2920000004</v>
      </c>
      <c r="G25" s="39" t="s">
        <v>212</v>
      </c>
      <c r="H25" s="39">
        <v>7729565.1730000004</v>
      </c>
      <c r="I25" s="39" t="s">
        <v>212</v>
      </c>
      <c r="J25" s="39" t="s">
        <v>212</v>
      </c>
      <c r="K25" s="39" t="s">
        <v>212</v>
      </c>
      <c r="L25" s="39" t="s">
        <v>212</v>
      </c>
      <c r="M25" s="39" t="s">
        <v>212</v>
      </c>
      <c r="N25" s="39" t="s">
        <v>212</v>
      </c>
      <c r="O25" s="39" t="s">
        <v>212</v>
      </c>
      <c r="P25" s="39">
        <v>19667367.105</v>
      </c>
    </row>
    <row r="26" spans="1:16">
      <c r="A26" s="38" t="s">
        <v>5</v>
      </c>
      <c r="B26" s="39" t="s">
        <v>229</v>
      </c>
      <c r="C26" s="39" t="s">
        <v>212</v>
      </c>
      <c r="D26" s="39">
        <v>97362.896999999997</v>
      </c>
      <c r="E26" s="39" t="s">
        <v>212</v>
      </c>
      <c r="F26" s="39">
        <v>1819846.763</v>
      </c>
      <c r="G26" s="39" t="s">
        <v>212</v>
      </c>
      <c r="H26" s="39">
        <v>2722793.537</v>
      </c>
      <c r="I26" s="39" t="s">
        <v>212</v>
      </c>
      <c r="J26" s="39" t="s">
        <v>212</v>
      </c>
      <c r="K26" s="39" t="s">
        <v>212</v>
      </c>
      <c r="L26" s="39" t="s">
        <v>212</v>
      </c>
      <c r="M26" s="39" t="s">
        <v>212</v>
      </c>
      <c r="N26" s="39" t="s">
        <v>212</v>
      </c>
      <c r="O26" s="39" t="s">
        <v>212</v>
      </c>
      <c r="P26" s="39">
        <v>4640003.1979999999</v>
      </c>
    </row>
    <row r="27" spans="1:16">
      <c r="A27" s="38" t="s">
        <v>5</v>
      </c>
      <c r="B27" s="39" t="s">
        <v>230</v>
      </c>
      <c r="C27" s="39" t="s">
        <v>212</v>
      </c>
      <c r="D27" s="39">
        <v>1591344.987</v>
      </c>
      <c r="E27" s="39" t="s">
        <v>212</v>
      </c>
      <c r="F27" s="39">
        <v>2180653.4550000001</v>
      </c>
      <c r="G27" s="39" t="s">
        <v>212</v>
      </c>
      <c r="H27" s="39" t="s">
        <v>212</v>
      </c>
      <c r="I27" s="39" t="s">
        <v>212</v>
      </c>
      <c r="J27" s="39" t="s">
        <v>212</v>
      </c>
      <c r="K27" s="39" t="s">
        <v>212</v>
      </c>
      <c r="L27" s="39" t="s">
        <v>212</v>
      </c>
      <c r="M27" s="39" t="s">
        <v>212</v>
      </c>
      <c r="N27" s="39" t="s">
        <v>212</v>
      </c>
      <c r="O27" s="39" t="s">
        <v>212</v>
      </c>
      <c r="P27" s="39">
        <v>3771998.4419999998</v>
      </c>
    </row>
    <row r="28" spans="1:16">
      <c r="A28" s="38" t="s">
        <v>5</v>
      </c>
      <c r="B28" s="39" t="s">
        <v>231</v>
      </c>
      <c r="C28" s="39">
        <v>3000000</v>
      </c>
      <c r="D28" s="39">
        <v>932516.62600000005</v>
      </c>
      <c r="E28" s="39" t="s">
        <v>212</v>
      </c>
      <c r="F28" s="39" t="s">
        <v>212</v>
      </c>
      <c r="G28" s="39" t="s">
        <v>212</v>
      </c>
      <c r="H28" s="39" t="s">
        <v>212</v>
      </c>
      <c r="I28" s="39" t="s">
        <v>212</v>
      </c>
      <c r="J28" s="39" t="s">
        <v>212</v>
      </c>
      <c r="K28" s="39" t="s">
        <v>212</v>
      </c>
      <c r="L28" s="39" t="s">
        <v>212</v>
      </c>
      <c r="M28" s="39" t="s">
        <v>212</v>
      </c>
      <c r="N28" s="39" t="s">
        <v>212</v>
      </c>
      <c r="O28" s="39">
        <v>3000000</v>
      </c>
      <c r="P28" s="39">
        <v>932516.62600000005</v>
      </c>
    </row>
    <row r="29" spans="1:16" ht="24">
      <c r="A29" s="38" t="s">
        <v>5</v>
      </c>
      <c r="B29" s="39" t="s">
        <v>232</v>
      </c>
      <c r="C29" s="39">
        <v>6329225.2520000003</v>
      </c>
      <c r="D29" s="39">
        <v>281440.44699999999</v>
      </c>
      <c r="E29" s="39" t="s">
        <v>212</v>
      </c>
      <c r="F29" s="39" t="s">
        <v>212</v>
      </c>
      <c r="G29" s="39" t="s">
        <v>212</v>
      </c>
      <c r="H29" s="39" t="s">
        <v>212</v>
      </c>
      <c r="I29" s="39" t="s">
        <v>212</v>
      </c>
      <c r="J29" s="39" t="s">
        <v>212</v>
      </c>
      <c r="K29" s="39" t="s">
        <v>212</v>
      </c>
      <c r="L29" s="39" t="s">
        <v>212</v>
      </c>
      <c r="M29" s="39" t="s">
        <v>212</v>
      </c>
      <c r="N29" s="39" t="s">
        <v>212</v>
      </c>
      <c r="O29" s="39">
        <v>6329225.2520000003</v>
      </c>
      <c r="P29" s="39">
        <v>281440.44699999999</v>
      </c>
    </row>
    <row r="30" spans="1:16">
      <c r="A30" s="38" t="s">
        <v>5</v>
      </c>
      <c r="B30" s="39" t="s">
        <v>233</v>
      </c>
      <c r="C30" s="39" t="s">
        <v>212</v>
      </c>
      <c r="D30" s="39">
        <v>983358.03599999996</v>
      </c>
      <c r="E30" s="39" t="s">
        <v>212</v>
      </c>
      <c r="F30" s="39" t="s">
        <v>212</v>
      </c>
      <c r="G30" s="39" t="s">
        <v>212</v>
      </c>
      <c r="H30" s="39" t="s">
        <v>212</v>
      </c>
      <c r="I30" s="39" t="s">
        <v>212</v>
      </c>
      <c r="J30" s="39" t="s">
        <v>212</v>
      </c>
      <c r="K30" s="39" t="s">
        <v>212</v>
      </c>
      <c r="L30" s="39" t="s">
        <v>212</v>
      </c>
      <c r="M30" s="39" t="s">
        <v>212</v>
      </c>
      <c r="N30" s="39" t="s">
        <v>212</v>
      </c>
      <c r="O30" s="39" t="s">
        <v>212</v>
      </c>
      <c r="P30" s="39">
        <v>983358.03599999996</v>
      </c>
    </row>
    <row r="31" spans="1:16">
      <c r="A31" s="38" t="s">
        <v>234</v>
      </c>
      <c r="B31" s="39" t="s">
        <v>235</v>
      </c>
      <c r="C31" s="39" t="s">
        <v>212</v>
      </c>
      <c r="D31" s="39" t="s">
        <v>212</v>
      </c>
      <c r="E31" s="39" t="s">
        <v>212</v>
      </c>
      <c r="F31" s="39">
        <v>909733</v>
      </c>
      <c r="G31" s="39" t="s">
        <v>212</v>
      </c>
      <c r="H31" s="39" t="s">
        <v>212</v>
      </c>
      <c r="I31" s="39" t="s">
        <v>212</v>
      </c>
      <c r="J31" s="39" t="s">
        <v>212</v>
      </c>
      <c r="K31" s="39" t="s">
        <v>212</v>
      </c>
      <c r="L31" s="39" t="s">
        <v>212</v>
      </c>
      <c r="M31" s="39" t="s">
        <v>212</v>
      </c>
      <c r="N31" s="39" t="s">
        <v>212</v>
      </c>
      <c r="O31" s="39" t="s">
        <v>212</v>
      </c>
      <c r="P31" s="39">
        <v>909733</v>
      </c>
    </row>
    <row r="32" spans="1:16">
      <c r="A32" s="38" t="s">
        <v>234</v>
      </c>
      <c r="B32" s="39" t="s">
        <v>236</v>
      </c>
      <c r="C32" s="39">
        <v>10000000</v>
      </c>
      <c r="D32" s="39" t="s">
        <v>212</v>
      </c>
      <c r="E32" s="39">
        <v>10000000</v>
      </c>
      <c r="F32" s="39" t="s">
        <v>212</v>
      </c>
      <c r="G32" s="39" t="s">
        <v>212</v>
      </c>
      <c r="H32" s="39" t="s">
        <v>212</v>
      </c>
      <c r="I32" s="39" t="s">
        <v>212</v>
      </c>
      <c r="J32" s="39" t="s">
        <v>212</v>
      </c>
      <c r="K32" s="39" t="s">
        <v>212</v>
      </c>
      <c r="L32" s="39" t="s">
        <v>212</v>
      </c>
      <c r="M32" s="39" t="s">
        <v>212</v>
      </c>
      <c r="N32" s="39" t="s">
        <v>212</v>
      </c>
      <c r="O32" s="39">
        <v>20000000</v>
      </c>
      <c r="P32" s="39" t="s">
        <v>212</v>
      </c>
    </row>
    <row r="33" spans="1:16">
      <c r="A33" s="38" t="s">
        <v>234</v>
      </c>
      <c r="B33" s="39" t="s">
        <v>237</v>
      </c>
      <c r="C33" s="39" t="s">
        <v>212</v>
      </c>
      <c r="D33" s="39" t="s">
        <v>212</v>
      </c>
      <c r="E33" s="39" t="s">
        <v>212</v>
      </c>
      <c r="F33" s="39">
        <v>365021</v>
      </c>
      <c r="G33" s="39" t="s">
        <v>212</v>
      </c>
      <c r="H33" s="39">
        <v>29320</v>
      </c>
      <c r="I33" s="39" t="s">
        <v>212</v>
      </c>
      <c r="J33" s="39" t="s">
        <v>212</v>
      </c>
      <c r="K33" s="39" t="s">
        <v>212</v>
      </c>
      <c r="L33" s="39" t="s">
        <v>212</v>
      </c>
      <c r="M33" s="39" t="s">
        <v>212</v>
      </c>
      <c r="N33" s="39" t="s">
        <v>212</v>
      </c>
      <c r="O33" s="39" t="s">
        <v>212</v>
      </c>
      <c r="P33" s="39">
        <v>394341</v>
      </c>
    </row>
    <row r="34" spans="1:16">
      <c r="A34" s="38" t="s">
        <v>238</v>
      </c>
      <c r="B34" s="39" t="s">
        <v>239</v>
      </c>
      <c r="C34" s="39" t="s">
        <v>212</v>
      </c>
      <c r="D34" s="39">
        <v>2000000</v>
      </c>
      <c r="E34" s="39" t="s">
        <v>212</v>
      </c>
      <c r="F34" s="39">
        <v>10500000</v>
      </c>
      <c r="G34" s="39" t="s">
        <v>212</v>
      </c>
      <c r="H34" s="39" t="s">
        <v>212</v>
      </c>
      <c r="I34" s="39" t="s">
        <v>212</v>
      </c>
      <c r="J34" s="39" t="s">
        <v>212</v>
      </c>
      <c r="K34" s="39" t="s">
        <v>212</v>
      </c>
      <c r="L34" s="39" t="s">
        <v>212</v>
      </c>
      <c r="M34" s="39" t="s">
        <v>212</v>
      </c>
      <c r="N34" s="39" t="s">
        <v>212</v>
      </c>
      <c r="O34" s="39" t="s">
        <v>212</v>
      </c>
      <c r="P34" s="39">
        <v>12500000</v>
      </c>
    </row>
    <row r="35" spans="1:16">
      <c r="A35" s="38" t="s">
        <v>6</v>
      </c>
      <c r="B35" s="39" t="s">
        <v>240</v>
      </c>
      <c r="C35" s="39" t="s">
        <v>212</v>
      </c>
      <c r="D35" s="39" t="s">
        <v>212</v>
      </c>
      <c r="E35" s="39" t="s">
        <v>212</v>
      </c>
      <c r="F35" s="39">
        <v>1756442.5360000001</v>
      </c>
      <c r="G35" s="39" t="s">
        <v>212</v>
      </c>
      <c r="H35" s="39">
        <v>1544225.156</v>
      </c>
      <c r="I35" s="39" t="s">
        <v>212</v>
      </c>
      <c r="J35" s="39" t="s">
        <v>212</v>
      </c>
      <c r="K35" s="39" t="s">
        <v>212</v>
      </c>
      <c r="L35" s="39" t="s">
        <v>212</v>
      </c>
      <c r="M35" s="39" t="s">
        <v>212</v>
      </c>
      <c r="N35" s="39" t="s">
        <v>212</v>
      </c>
      <c r="O35" s="39" t="s">
        <v>212</v>
      </c>
      <c r="P35" s="39">
        <v>3300667.693</v>
      </c>
    </row>
    <row r="36" spans="1:16">
      <c r="A36" s="38" t="s">
        <v>6</v>
      </c>
      <c r="B36" s="39" t="s">
        <v>241</v>
      </c>
      <c r="C36" s="39" t="s">
        <v>212</v>
      </c>
      <c r="D36" s="39">
        <v>10691.222</v>
      </c>
      <c r="E36" s="39" t="s">
        <v>212</v>
      </c>
      <c r="F36" s="39">
        <v>440001.06599999999</v>
      </c>
      <c r="G36" s="39" t="s">
        <v>212</v>
      </c>
      <c r="H36" s="39">
        <v>178184.57500000001</v>
      </c>
      <c r="I36" s="39" t="s">
        <v>212</v>
      </c>
      <c r="J36" s="39" t="s">
        <v>212</v>
      </c>
      <c r="K36" s="39" t="s">
        <v>212</v>
      </c>
      <c r="L36" s="39" t="s">
        <v>212</v>
      </c>
      <c r="M36" s="39" t="s">
        <v>212</v>
      </c>
      <c r="N36" s="39" t="s">
        <v>212</v>
      </c>
      <c r="O36" s="39" t="s">
        <v>212</v>
      </c>
      <c r="P36" s="39">
        <v>628876.86399999994</v>
      </c>
    </row>
    <row r="37" spans="1:16">
      <c r="A37" s="38" t="s">
        <v>6</v>
      </c>
      <c r="B37" s="39" t="s">
        <v>242</v>
      </c>
      <c r="C37" s="39" t="s">
        <v>212</v>
      </c>
      <c r="D37" s="39">
        <v>1499366.416</v>
      </c>
      <c r="E37" s="39" t="s">
        <v>212</v>
      </c>
      <c r="F37" s="39">
        <v>1840272.659</v>
      </c>
      <c r="G37" s="39" t="s">
        <v>212</v>
      </c>
      <c r="H37" s="39">
        <v>1933530.0530000001</v>
      </c>
      <c r="I37" s="39" t="s">
        <v>212</v>
      </c>
      <c r="J37" s="39" t="s">
        <v>212</v>
      </c>
      <c r="K37" s="39" t="s">
        <v>212</v>
      </c>
      <c r="L37" s="39" t="s">
        <v>212</v>
      </c>
      <c r="M37" s="39" t="s">
        <v>212</v>
      </c>
      <c r="N37" s="39" t="s">
        <v>212</v>
      </c>
      <c r="O37" s="39" t="s">
        <v>212</v>
      </c>
      <c r="P37" s="39">
        <v>5273169.1279999996</v>
      </c>
    </row>
    <row r="38" spans="1:16">
      <c r="A38" s="38" t="s">
        <v>6</v>
      </c>
      <c r="B38" s="39" t="s">
        <v>243</v>
      </c>
      <c r="C38" s="39" t="s">
        <v>212</v>
      </c>
      <c r="D38" s="39">
        <v>2357.0149999999999</v>
      </c>
      <c r="E38" s="39" t="s">
        <v>212</v>
      </c>
      <c r="F38" s="39" t="s">
        <v>212</v>
      </c>
      <c r="G38" s="39" t="s">
        <v>212</v>
      </c>
      <c r="H38" s="39" t="s">
        <v>212</v>
      </c>
      <c r="I38" s="39" t="s">
        <v>212</v>
      </c>
      <c r="J38" s="39" t="s">
        <v>212</v>
      </c>
      <c r="K38" s="39" t="s">
        <v>212</v>
      </c>
      <c r="L38" s="39" t="s">
        <v>212</v>
      </c>
      <c r="M38" s="39" t="s">
        <v>212</v>
      </c>
      <c r="N38" s="39" t="s">
        <v>212</v>
      </c>
      <c r="O38" s="39" t="s">
        <v>212</v>
      </c>
      <c r="P38" s="39">
        <v>2357.0149999999999</v>
      </c>
    </row>
    <row r="39" spans="1:16">
      <c r="A39" s="38" t="s">
        <v>6</v>
      </c>
      <c r="B39" s="39" t="s">
        <v>244</v>
      </c>
      <c r="C39" s="39" t="s">
        <v>212</v>
      </c>
      <c r="D39" s="39">
        <v>1269890.811</v>
      </c>
      <c r="E39" s="39" t="s">
        <v>212</v>
      </c>
      <c r="F39" s="39">
        <v>1411037.041</v>
      </c>
      <c r="G39" s="39" t="s">
        <v>212</v>
      </c>
      <c r="H39" s="39" t="s">
        <v>212</v>
      </c>
      <c r="I39" s="39" t="s">
        <v>212</v>
      </c>
      <c r="J39" s="39" t="s">
        <v>212</v>
      </c>
      <c r="K39" s="39" t="s">
        <v>212</v>
      </c>
      <c r="L39" s="39" t="s">
        <v>212</v>
      </c>
      <c r="M39" s="39" t="s">
        <v>212</v>
      </c>
      <c r="N39" s="39" t="s">
        <v>212</v>
      </c>
      <c r="O39" s="39" t="s">
        <v>212</v>
      </c>
      <c r="P39" s="39">
        <v>2680927.852</v>
      </c>
    </row>
    <row r="40" spans="1:16">
      <c r="A40" s="38" t="s">
        <v>6</v>
      </c>
      <c r="B40" s="39" t="s">
        <v>245</v>
      </c>
      <c r="C40" s="39" t="s">
        <v>212</v>
      </c>
      <c r="D40" s="39">
        <v>4558.9080000000004</v>
      </c>
      <c r="E40" s="39" t="s">
        <v>212</v>
      </c>
      <c r="F40" s="39" t="s">
        <v>212</v>
      </c>
      <c r="G40" s="39" t="s">
        <v>212</v>
      </c>
      <c r="H40" s="39" t="s">
        <v>212</v>
      </c>
      <c r="I40" s="39" t="s">
        <v>212</v>
      </c>
      <c r="J40" s="39" t="s">
        <v>212</v>
      </c>
      <c r="K40" s="39" t="s">
        <v>212</v>
      </c>
      <c r="L40" s="39" t="s">
        <v>212</v>
      </c>
      <c r="M40" s="39" t="s">
        <v>212</v>
      </c>
      <c r="N40" s="39" t="s">
        <v>212</v>
      </c>
      <c r="O40" s="39" t="s">
        <v>212</v>
      </c>
      <c r="P40" s="39">
        <v>4558.9080000000004</v>
      </c>
    </row>
    <row r="41" spans="1:16">
      <c r="A41" s="38" t="s">
        <v>6</v>
      </c>
      <c r="B41" s="39" t="s">
        <v>246</v>
      </c>
      <c r="C41" s="39" t="s">
        <v>212</v>
      </c>
      <c r="D41" s="39">
        <v>9774.4359999999997</v>
      </c>
      <c r="E41" s="39" t="s">
        <v>212</v>
      </c>
      <c r="F41" s="39" t="s">
        <v>212</v>
      </c>
      <c r="G41" s="39" t="s">
        <v>212</v>
      </c>
      <c r="H41" s="39" t="s">
        <v>212</v>
      </c>
      <c r="I41" s="39" t="s">
        <v>212</v>
      </c>
      <c r="J41" s="39" t="s">
        <v>212</v>
      </c>
      <c r="K41" s="39" t="s">
        <v>212</v>
      </c>
      <c r="L41" s="39" t="s">
        <v>212</v>
      </c>
      <c r="M41" s="39" t="s">
        <v>212</v>
      </c>
      <c r="N41" s="39" t="s">
        <v>212</v>
      </c>
      <c r="O41" s="39" t="s">
        <v>212</v>
      </c>
      <c r="P41" s="39">
        <v>9774.4359999999997</v>
      </c>
    </row>
    <row r="42" spans="1:16" ht="36">
      <c r="A42" s="38" t="s">
        <v>247</v>
      </c>
      <c r="B42" s="39" t="s">
        <v>248</v>
      </c>
      <c r="C42" s="39" t="s">
        <v>212</v>
      </c>
      <c r="D42" s="39" t="s">
        <v>212</v>
      </c>
      <c r="E42" s="39" t="s">
        <v>212</v>
      </c>
      <c r="F42" s="39">
        <v>500000</v>
      </c>
      <c r="G42" s="39" t="s">
        <v>212</v>
      </c>
      <c r="H42" s="39">
        <v>100000</v>
      </c>
      <c r="I42" s="39" t="s">
        <v>212</v>
      </c>
      <c r="J42" s="39" t="s">
        <v>212</v>
      </c>
      <c r="K42" s="39" t="s">
        <v>212</v>
      </c>
      <c r="L42" s="39" t="s">
        <v>212</v>
      </c>
      <c r="M42" s="39" t="s">
        <v>212</v>
      </c>
      <c r="N42" s="39" t="s">
        <v>212</v>
      </c>
      <c r="O42" s="39" t="s">
        <v>212</v>
      </c>
      <c r="P42" s="39">
        <v>600000</v>
      </c>
    </row>
    <row r="43" spans="1:16" ht="24">
      <c r="A43" s="38" t="s">
        <v>247</v>
      </c>
      <c r="B43" s="39" t="s">
        <v>249</v>
      </c>
      <c r="C43" s="39" t="s">
        <v>212</v>
      </c>
      <c r="D43" s="39" t="s">
        <v>212</v>
      </c>
      <c r="E43" s="39" t="s">
        <v>212</v>
      </c>
      <c r="F43" s="39">
        <v>6133850</v>
      </c>
      <c r="G43" s="39" t="s">
        <v>212</v>
      </c>
      <c r="H43" s="39">
        <v>3580000</v>
      </c>
      <c r="I43" s="39" t="s">
        <v>212</v>
      </c>
      <c r="J43" s="39" t="s">
        <v>212</v>
      </c>
      <c r="K43" s="39" t="s">
        <v>212</v>
      </c>
      <c r="L43" s="39" t="s">
        <v>212</v>
      </c>
      <c r="M43" s="39" t="s">
        <v>212</v>
      </c>
      <c r="N43" s="39" t="s">
        <v>212</v>
      </c>
      <c r="O43" s="39" t="s">
        <v>212</v>
      </c>
      <c r="P43" s="39">
        <v>9713850</v>
      </c>
    </row>
    <row r="44" spans="1:16" ht="24">
      <c r="A44" s="38" t="s">
        <v>247</v>
      </c>
      <c r="B44" s="39" t="s">
        <v>250</v>
      </c>
      <c r="C44" s="39" t="s">
        <v>212</v>
      </c>
      <c r="D44" s="39" t="s">
        <v>212</v>
      </c>
      <c r="E44" s="39" t="s">
        <v>212</v>
      </c>
      <c r="F44" s="39">
        <v>600000</v>
      </c>
      <c r="G44" s="39" t="s">
        <v>212</v>
      </c>
      <c r="H44" s="39" t="s">
        <v>212</v>
      </c>
      <c r="I44" s="39" t="s">
        <v>212</v>
      </c>
      <c r="J44" s="39" t="s">
        <v>212</v>
      </c>
      <c r="K44" s="39" t="s">
        <v>212</v>
      </c>
      <c r="L44" s="39" t="s">
        <v>212</v>
      </c>
      <c r="M44" s="39" t="s">
        <v>212</v>
      </c>
      <c r="N44" s="39" t="s">
        <v>212</v>
      </c>
      <c r="O44" s="39" t="s">
        <v>212</v>
      </c>
      <c r="P44" s="39">
        <v>600000</v>
      </c>
    </row>
    <row r="45" spans="1:16">
      <c r="A45" s="38" t="s">
        <v>7</v>
      </c>
      <c r="B45" s="39" t="s">
        <v>251</v>
      </c>
      <c r="C45" s="39" t="s">
        <v>212</v>
      </c>
      <c r="D45" s="39">
        <v>15549994.272</v>
      </c>
      <c r="E45" s="39" t="s">
        <v>212</v>
      </c>
      <c r="F45" s="39">
        <v>29905179.995000001</v>
      </c>
      <c r="G45" s="39" t="s">
        <v>212</v>
      </c>
      <c r="H45" s="39">
        <v>12160791.129000001</v>
      </c>
      <c r="I45" s="39" t="s">
        <v>212</v>
      </c>
      <c r="J45" s="39" t="s">
        <v>212</v>
      </c>
      <c r="K45" s="39" t="s">
        <v>212</v>
      </c>
      <c r="L45" s="39" t="s">
        <v>212</v>
      </c>
      <c r="M45" s="39" t="s">
        <v>212</v>
      </c>
      <c r="N45" s="39" t="s">
        <v>212</v>
      </c>
      <c r="O45" s="39" t="s">
        <v>212</v>
      </c>
      <c r="P45" s="39">
        <v>57615965.397</v>
      </c>
    </row>
    <row r="46" spans="1:16" ht="24">
      <c r="A46" s="38" t="s">
        <v>7</v>
      </c>
      <c r="B46" s="39" t="s">
        <v>252</v>
      </c>
      <c r="C46" s="39" t="s">
        <v>212</v>
      </c>
      <c r="D46" s="39" t="s">
        <v>212</v>
      </c>
      <c r="E46" s="39" t="s">
        <v>212</v>
      </c>
      <c r="F46" s="39" t="s">
        <v>212</v>
      </c>
      <c r="G46" s="39" t="s">
        <v>212</v>
      </c>
      <c r="H46" s="39" t="s">
        <v>212</v>
      </c>
      <c r="I46" s="39">
        <v>601302</v>
      </c>
      <c r="J46" s="39">
        <v>601302</v>
      </c>
      <c r="K46" s="39" t="s">
        <v>212</v>
      </c>
      <c r="L46" s="39" t="s">
        <v>212</v>
      </c>
      <c r="M46" s="39" t="s">
        <v>212</v>
      </c>
      <c r="N46" s="39" t="s">
        <v>212</v>
      </c>
      <c r="O46" s="39">
        <v>601302</v>
      </c>
      <c r="P46" s="39">
        <v>601302</v>
      </c>
    </row>
    <row r="47" spans="1:16">
      <c r="A47" s="38" t="s">
        <v>7</v>
      </c>
      <c r="B47" s="39" t="s">
        <v>211</v>
      </c>
      <c r="C47" s="39" t="s">
        <v>212</v>
      </c>
      <c r="D47" s="39" t="s">
        <v>212</v>
      </c>
      <c r="E47" s="39">
        <v>32205871.213</v>
      </c>
      <c r="F47" s="39">
        <v>32147447.327</v>
      </c>
      <c r="G47" s="39" t="s">
        <v>212</v>
      </c>
      <c r="H47" s="39" t="s">
        <v>212</v>
      </c>
      <c r="I47" s="39" t="s">
        <v>212</v>
      </c>
      <c r="J47" s="39" t="s">
        <v>212</v>
      </c>
      <c r="K47" s="39" t="s">
        <v>212</v>
      </c>
      <c r="L47" s="39" t="s">
        <v>212</v>
      </c>
      <c r="M47" s="39" t="s">
        <v>212</v>
      </c>
      <c r="N47" s="39" t="s">
        <v>212</v>
      </c>
      <c r="O47" s="39">
        <v>32205871.213</v>
      </c>
      <c r="P47" s="39">
        <v>32147447.327</v>
      </c>
    </row>
    <row r="48" spans="1:16">
      <c r="A48" s="38" t="s">
        <v>7</v>
      </c>
      <c r="B48" s="39" t="s">
        <v>253</v>
      </c>
      <c r="C48" s="39" t="s">
        <v>212</v>
      </c>
      <c r="D48" s="39" t="s">
        <v>212</v>
      </c>
      <c r="E48" s="39" t="s">
        <v>212</v>
      </c>
      <c r="F48" s="39">
        <v>1696206.2760000001</v>
      </c>
      <c r="G48" s="39" t="s">
        <v>212</v>
      </c>
      <c r="H48" s="39">
        <v>398581.46899999998</v>
      </c>
      <c r="I48" s="39" t="s">
        <v>212</v>
      </c>
      <c r="J48" s="39" t="s">
        <v>212</v>
      </c>
      <c r="K48" s="39" t="s">
        <v>212</v>
      </c>
      <c r="L48" s="39" t="s">
        <v>212</v>
      </c>
      <c r="M48" s="39" t="s">
        <v>212</v>
      </c>
      <c r="N48" s="39" t="s">
        <v>212</v>
      </c>
      <c r="O48" s="39" t="s">
        <v>212</v>
      </c>
      <c r="P48" s="39">
        <v>2094787.746</v>
      </c>
    </row>
    <row r="49" spans="1:16">
      <c r="A49" s="38" t="s">
        <v>7</v>
      </c>
      <c r="B49" s="39" t="s">
        <v>216</v>
      </c>
      <c r="C49" s="39">
        <v>2339774.5219999999</v>
      </c>
      <c r="D49" s="39" t="s">
        <v>212</v>
      </c>
      <c r="E49" s="39" t="s">
        <v>212</v>
      </c>
      <c r="F49" s="39" t="s">
        <v>212</v>
      </c>
      <c r="G49" s="39" t="s">
        <v>212</v>
      </c>
      <c r="H49" s="39" t="s">
        <v>212</v>
      </c>
      <c r="I49" s="39" t="s">
        <v>212</v>
      </c>
      <c r="J49" s="39" t="s">
        <v>212</v>
      </c>
      <c r="K49" s="39" t="s">
        <v>212</v>
      </c>
      <c r="L49" s="39" t="s">
        <v>212</v>
      </c>
      <c r="M49" s="39" t="s">
        <v>212</v>
      </c>
      <c r="N49" s="39" t="s">
        <v>212</v>
      </c>
      <c r="O49" s="39">
        <v>2339774.5219999999</v>
      </c>
      <c r="P49" s="39" t="s">
        <v>212</v>
      </c>
    </row>
    <row r="50" spans="1:16">
      <c r="A50" s="38" t="s">
        <v>7</v>
      </c>
      <c r="B50" s="39" t="s">
        <v>254</v>
      </c>
      <c r="C50" s="39">
        <v>8003841.8439999996</v>
      </c>
      <c r="D50" s="39" t="s">
        <v>212</v>
      </c>
      <c r="E50" s="39" t="s">
        <v>212</v>
      </c>
      <c r="F50" s="39" t="s">
        <v>212</v>
      </c>
      <c r="G50" s="39" t="s">
        <v>212</v>
      </c>
      <c r="H50" s="39" t="s">
        <v>212</v>
      </c>
      <c r="I50" s="39" t="s">
        <v>212</v>
      </c>
      <c r="J50" s="39" t="s">
        <v>212</v>
      </c>
      <c r="K50" s="39" t="s">
        <v>212</v>
      </c>
      <c r="L50" s="39" t="s">
        <v>212</v>
      </c>
      <c r="M50" s="39" t="s">
        <v>212</v>
      </c>
      <c r="N50" s="39" t="s">
        <v>212</v>
      </c>
      <c r="O50" s="39">
        <v>8003841.8439999996</v>
      </c>
      <c r="P50" s="39" t="s">
        <v>212</v>
      </c>
    </row>
    <row r="51" spans="1:16">
      <c r="A51" s="38" t="s">
        <v>7</v>
      </c>
      <c r="B51" s="39" t="s">
        <v>255</v>
      </c>
      <c r="C51" s="39" t="s">
        <v>212</v>
      </c>
      <c r="D51" s="39">
        <v>8003841.8439999996</v>
      </c>
      <c r="E51" s="39" t="s">
        <v>212</v>
      </c>
      <c r="F51" s="39" t="s">
        <v>212</v>
      </c>
      <c r="G51" s="39" t="s">
        <v>212</v>
      </c>
      <c r="H51" s="39">
        <v>7241939.4170000004</v>
      </c>
      <c r="I51" s="39" t="s">
        <v>212</v>
      </c>
      <c r="J51" s="39" t="s">
        <v>212</v>
      </c>
      <c r="K51" s="39" t="s">
        <v>212</v>
      </c>
      <c r="L51" s="39" t="s">
        <v>212</v>
      </c>
      <c r="M51" s="39" t="s">
        <v>212</v>
      </c>
      <c r="N51" s="39" t="s">
        <v>212</v>
      </c>
      <c r="O51" s="39" t="s">
        <v>212</v>
      </c>
      <c r="P51" s="39">
        <v>15245781.261</v>
      </c>
    </row>
    <row r="52" spans="1:16">
      <c r="A52" s="38" t="s">
        <v>7</v>
      </c>
      <c r="B52" s="39" t="s">
        <v>256</v>
      </c>
      <c r="C52" s="39">
        <v>6190992.1059999997</v>
      </c>
      <c r="D52" s="39" t="s">
        <v>212</v>
      </c>
      <c r="E52" s="39" t="s">
        <v>212</v>
      </c>
      <c r="F52" s="39">
        <v>10374681.381999999</v>
      </c>
      <c r="G52" s="39" t="s">
        <v>212</v>
      </c>
      <c r="H52" s="39">
        <v>6418931.8640000001</v>
      </c>
      <c r="I52" s="39" t="s">
        <v>212</v>
      </c>
      <c r="J52" s="39" t="s">
        <v>212</v>
      </c>
      <c r="K52" s="39" t="s">
        <v>212</v>
      </c>
      <c r="L52" s="39" t="s">
        <v>212</v>
      </c>
      <c r="M52" s="39" t="s">
        <v>212</v>
      </c>
      <c r="N52" s="39" t="s">
        <v>212</v>
      </c>
      <c r="O52" s="39">
        <v>6190992.1059999997</v>
      </c>
      <c r="P52" s="39">
        <v>16793613.247000001</v>
      </c>
    </row>
    <row r="53" spans="1:16">
      <c r="A53" s="38" t="s">
        <v>7</v>
      </c>
      <c r="B53" s="39" t="s">
        <v>257</v>
      </c>
      <c r="C53" s="39" t="s">
        <v>212</v>
      </c>
      <c r="D53" s="39">
        <v>2861073.5989999999</v>
      </c>
      <c r="E53" s="39" t="s">
        <v>212</v>
      </c>
      <c r="F53" s="39">
        <v>22515829.609999999</v>
      </c>
      <c r="G53" s="39" t="s">
        <v>212</v>
      </c>
      <c r="H53" s="39" t="s">
        <v>212</v>
      </c>
      <c r="I53" s="39" t="s">
        <v>212</v>
      </c>
      <c r="J53" s="39" t="s">
        <v>212</v>
      </c>
      <c r="K53" s="39" t="s">
        <v>212</v>
      </c>
      <c r="L53" s="39" t="s">
        <v>212</v>
      </c>
      <c r="M53" s="39" t="s">
        <v>212</v>
      </c>
      <c r="N53" s="39" t="s">
        <v>212</v>
      </c>
      <c r="O53" s="39" t="s">
        <v>212</v>
      </c>
      <c r="P53" s="39">
        <v>25376903.210000001</v>
      </c>
    </row>
    <row r="54" spans="1:16">
      <c r="A54" s="38" t="s">
        <v>7</v>
      </c>
      <c r="B54" s="39" t="s">
        <v>258</v>
      </c>
      <c r="C54" s="39" t="s">
        <v>212</v>
      </c>
      <c r="D54" s="39">
        <v>614863.13399999996</v>
      </c>
      <c r="E54" s="39" t="s">
        <v>212</v>
      </c>
      <c r="F54" s="39">
        <v>190438.85200000001</v>
      </c>
      <c r="G54" s="39" t="s">
        <v>212</v>
      </c>
      <c r="H54" s="39" t="s">
        <v>212</v>
      </c>
      <c r="I54" s="39" t="s">
        <v>212</v>
      </c>
      <c r="J54" s="39" t="s">
        <v>212</v>
      </c>
      <c r="K54" s="39" t="s">
        <v>212</v>
      </c>
      <c r="L54" s="39" t="s">
        <v>212</v>
      </c>
      <c r="M54" s="39" t="s">
        <v>212</v>
      </c>
      <c r="N54" s="39" t="s">
        <v>212</v>
      </c>
      <c r="O54" s="39" t="s">
        <v>212</v>
      </c>
      <c r="P54" s="39">
        <v>805301.98600000003</v>
      </c>
    </row>
    <row r="55" spans="1:16">
      <c r="A55" s="38" t="s">
        <v>7</v>
      </c>
      <c r="B55" s="39" t="s">
        <v>259</v>
      </c>
      <c r="C55" s="39" t="s">
        <v>212</v>
      </c>
      <c r="D55" s="39">
        <v>1924124.223</v>
      </c>
      <c r="E55" s="39" t="s">
        <v>212</v>
      </c>
      <c r="F55" s="39" t="s">
        <v>212</v>
      </c>
      <c r="G55" s="39" t="s">
        <v>212</v>
      </c>
      <c r="H55" s="39" t="s">
        <v>212</v>
      </c>
      <c r="I55" s="39" t="s">
        <v>212</v>
      </c>
      <c r="J55" s="39" t="s">
        <v>212</v>
      </c>
      <c r="K55" s="39" t="s">
        <v>212</v>
      </c>
      <c r="L55" s="39" t="s">
        <v>212</v>
      </c>
      <c r="M55" s="39" t="s">
        <v>212</v>
      </c>
      <c r="N55" s="39" t="s">
        <v>212</v>
      </c>
      <c r="O55" s="39" t="s">
        <v>212</v>
      </c>
      <c r="P55" s="39">
        <v>1924124.223</v>
      </c>
    </row>
    <row r="56" spans="1:16">
      <c r="A56" s="38" t="s">
        <v>7</v>
      </c>
      <c r="B56" s="39" t="s">
        <v>260</v>
      </c>
      <c r="C56" s="39">
        <v>58040550.998000003</v>
      </c>
      <c r="D56" s="39" t="s">
        <v>212</v>
      </c>
      <c r="E56" s="39" t="s">
        <v>212</v>
      </c>
      <c r="F56" s="39" t="s">
        <v>212</v>
      </c>
      <c r="G56" s="39" t="s">
        <v>212</v>
      </c>
      <c r="H56" s="39" t="s">
        <v>212</v>
      </c>
      <c r="I56" s="39" t="s">
        <v>212</v>
      </c>
      <c r="J56" s="39" t="s">
        <v>212</v>
      </c>
      <c r="K56" s="39" t="s">
        <v>212</v>
      </c>
      <c r="L56" s="39" t="s">
        <v>212</v>
      </c>
      <c r="M56" s="39" t="s">
        <v>212</v>
      </c>
      <c r="N56" s="39" t="s">
        <v>212</v>
      </c>
      <c r="O56" s="39">
        <v>58040550.998000003</v>
      </c>
      <c r="P56" s="39" t="s">
        <v>212</v>
      </c>
    </row>
    <row r="57" spans="1:16">
      <c r="A57" s="38" t="s">
        <v>7</v>
      </c>
      <c r="B57" s="39" t="s">
        <v>261</v>
      </c>
      <c r="C57" s="39" t="s">
        <v>212</v>
      </c>
      <c r="D57" s="39">
        <v>40309.538</v>
      </c>
      <c r="E57" s="39" t="s">
        <v>212</v>
      </c>
      <c r="F57" s="39" t="s">
        <v>212</v>
      </c>
      <c r="G57" s="39" t="s">
        <v>212</v>
      </c>
      <c r="H57" s="39" t="s">
        <v>212</v>
      </c>
      <c r="I57" s="39" t="s">
        <v>212</v>
      </c>
      <c r="J57" s="39" t="s">
        <v>212</v>
      </c>
      <c r="K57" s="39" t="s">
        <v>212</v>
      </c>
      <c r="L57" s="39" t="s">
        <v>212</v>
      </c>
      <c r="M57" s="39" t="s">
        <v>212</v>
      </c>
      <c r="N57" s="39" t="s">
        <v>212</v>
      </c>
      <c r="O57" s="39" t="s">
        <v>212</v>
      </c>
      <c r="P57" s="39">
        <v>40309.538</v>
      </c>
    </row>
    <row r="58" spans="1:16">
      <c r="A58" s="38" t="s">
        <v>7</v>
      </c>
      <c r="B58" s="39" t="s">
        <v>262</v>
      </c>
      <c r="C58" s="39" t="s">
        <v>212</v>
      </c>
      <c r="D58" s="39">
        <v>230781.05499999999</v>
      </c>
      <c r="E58" s="39" t="s">
        <v>212</v>
      </c>
      <c r="F58" s="39" t="s">
        <v>212</v>
      </c>
      <c r="G58" s="39" t="s">
        <v>212</v>
      </c>
      <c r="H58" s="39" t="s">
        <v>212</v>
      </c>
      <c r="I58" s="39" t="s">
        <v>212</v>
      </c>
      <c r="J58" s="39" t="s">
        <v>212</v>
      </c>
      <c r="K58" s="39" t="s">
        <v>212</v>
      </c>
      <c r="L58" s="39" t="s">
        <v>212</v>
      </c>
      <c r="M58" s="39" t="s">
        <v>212</v>
      </c>
      <c r="N58" s="39" t="s">
        <v>212</v>
      </c>
      <c r="O58" s="39" t="s">
        <v>212</v>
      </c>
      <c r="P58" s="39">
        <v>230781.05499999999</v>
      </c>
    </row>
    <row r="59" spans="1:16">
      <c r="A59" s="38" t="s">
        <v>7</v>
      </c>
      <c r="B59" s="39" t="s">
        <v>263</v>
      </c>
      <c r="C59" s="39" t="s">
        <v>212</v>
      </c>
      <c r="D59" s="39" t="s">
        <v>212</v>
      </c>
      <c r="E59" s="39" t="s">
        <v>212</v>
      </c>
      <c r="F59" s="39">
        <v>7539393.5489999996</v>
      </c>
      <c r="G59" s="39" t="s">
        <v>212</v>
      </c>
      <c r="H59" s="39" t="s">
        <v>212</v>
      </c>
      <c r="I59" s="39" t="s">
        <v>212</v>
      </c>
      <c r="J59" s="39" t="s">
        <v>212</v>
      </c>
      <c r="K59" s="39" t="s">
        <v>212</v>
      </c>
      <c r="L59" s="39" t="s">
        <v>212</v>
      </c>
      <c r="M59" s="39" t="s">
        <v>212</v>
      </c>
      <c r="N59" s="39" t="s">
        <v>212</v>
      </c>
      <c r="O59" s="39" t="s">
        <v>212</v>
      </c>
      <c r="P59" s="39">
        <v>7539393.5489999996</v>
      </c>
    </row>
    <row r="60" spans="1:16">
      <c r="A60" s="38" t="s">
        <v>7</v>
      </c>
      <c r="B60" s="39" t="s">
        <v>264</v>
      </c>
      <c r="C60" s="39" t="s">
        <v>212</v>
      </c>
      <c r="D60" s="39">
        <v>3821987.57</v>
      </c>
      <c r="E60" s="39" t="s">
        <v>212</v>
      </c>
      <c r="F60" s="39" t="s">
        <v>212</v>
      </c>
      <c r="G60" s="39" t="s">
        <v>212</v>
      </c>
      <c r="H60" s="39" t="s">
        <v>212</v>
      </c>
      <c r="I60" s="39" t="s">
        <v>212</v>
      </c>
      <c r="J60" s="39" t="s">
        <v>212</v>
      </c>
      <c r="K60" s="39" t="s">
        <v>212</v>
      </c>
      <c r="L60" s="39" t="s">
        <v>212</v>
      </c>
      <c r="M60" s="39" t="s">
        <v>212</v>
      </c>
      <c r="N60" s="39" t="s">
        <v>212</v>
      </c>
      <c r="O60" s="39" t="s">
        <v>212</v>
      </c>
      <c r="P60" s="39">
        <v>3821987.57</v>
      </c>
    </row>
    <row r="61" spans="1:16">
      <c r="A61" s="38" t="s">
        <v>7</v>
      </c>
      <c r="B61" s="39" t="s">
        <v>265</v>
      </c>
      <c r="C61" s="39" t="s">
        <v>212</v>
      </c>
      <c r="D61" s="39">
        <v>2053633.922</v>
      </c>
      <c r="E61" s="39" t="s">
        <v>212</v>
      </c>
      <c r="F61" s="39">
        <v>1615902.169</v>
      </c>
      <c r="G61" s="39" t="s">
        <v>212</v>
      </c>
      <c r="H61" s="39" t="s">
        <v>212</v>
      </c>
      <c r="I61" s="39" t="s">
        <v>212</v>
      </c>
      <c r="J61" s="39">
        <v>2483.6930000000002</v>
      </c>
      <c r="K61" s="39" t="s">
        <v>212</v>
      </c>
      <c r="L61" s="39" t="s">
        <v>212</v>
      </c>
      <c r="M61" s="39" t="s">
        <v>212</v>
      </c>
      <c r="N61" s="39" t="s">
        <v>212</v>
      </c>
      <c r="O61" s="39" t="s">
        <v>212</v>
      </c>
      <c r="P61" s="39">
        <v>3672019.7859999998</v>
      </c>
    </row>
    <row r="62" spans="1:16">
      <c r="A62" s="38" t="s">
        <v>7</v>
      </c>
      <c r="B62" s="39" t="s">
        <v>266</v>
      </c>
      <c r="C62" s="39" t="s">
        <v>212</v>
      </c>
      <c r="D62" s="39" t="s">
        <v>212</v>
      </c>
      <c r="E62" s="39" t="s">
        <v>212</v>
      </c>
      <c r="F62" s="39" t="s">
        <v>212</v>
      </c>
      <c r="G62" s="39" t="s">
        <v>212</v>
      </c>
      <c r="H62" s="39">
        <v>460372.58500000002</v>
      </c>
      <c r="I62" s="39" t="s">
        <v>212</v>
      </c>
      <c r="J62" s="39" t="s">
        <v>212</v>
      </c>
      <c r="K62" s="39" t="s">
        <v>212</v>
      </c>
      <c r="L62" s="39" t="s">
        <v>212</v>
      </c>
      <c r="M62" s="39" t="s">
        <v>212</v>
      </c>
      <c r="N62" s="39" t="s">
        <v>212</v>
      </c>
      <c r="O62" s="39" t="s">
        <v>212</v>
      </c>
      <c r="P62" s="39">
        <v>460372.58500000002</v>
      </c>
    </row>
    <row r="63" spans="1:16">
      <c r="A63" s="38" t="s">
        <v>7</v>
      </c>
      <c r="B63" s="39" t="s">
        <v>267</v>
      </c>
      <c r="C63" s="39" t="s">
        <v>212</v>
      </c>
      <c r="D63" s="39">
        <v>152159.31</v>
      </c>
      <c r="E63" s="39" t="s">
        <v>212</v>
      </c>
      <c r="F63" s="39">
        <v>44134.101000000002</v>
      </c>
      <c r="G63" s="39" t="s">
        <v>212</v>
      </c>
      <c r="H63" s="39" t="s">
        <v>212</v>
      </c>
      <c r="I63" s="39" t="s">
        <v>212</v>
      </c>
      <c r="J63" s="39" t="s">
        <v>212</v>
      </c>
      <c r="K63" s="39" t="s">
        <v>212</v>
      </c>
      <c r="L63" s="39" t="s">
        <v>212</v>
      </c>
      <c r="M63" s="39" t="s">
        <v>212</v>
      </c>
      <c r="N63" s="39" t="s">
        <v>212</v>
      </c>
      <c r="O63" s="39" t="s">
        <v>212</v>
      </c>
      <c r="P63" s="39">
        <v>196293.41200000001</v>
      </c>
    </row>
    <row r="64" spans="1:16">
      <c r="A64" s="38" t="s">
        <v>7</v>
      </c>
      <c r="B64" s="39" t="s">
        <v>268</v>
      </c>
      <c r="C64" s="39" t="s">
        <v>212</v>
      </c>
      <c r="D64" s="39" t="s">
        <v>212</v>
      </c>
      <c r="E64" s="39" t="s">
        <v>212</v>
      </c>
      <c r="F64" s="39">
        <v>34754.652999999998</v>
      </c>
      <c r="G64" s="39" t="s">
        <v>212</v>
      </c>
      <c r="H64" s="39" t="s">
        <v>212</v>
      </c>
      <c r="I64" s="39" t="s">
        <v>212</v>
      </c>
      <c r="J64" s="39" t="s">
        <v>212</v>
      </c>
      <c r="K64" s="39" t="s">
        <v>212</v>
      </c>
      <c r="L64" s="39" t="s">
        <v>212</v>
      </c>
      <c r="M64" s="39" t="s">
        <v>212</v>
      </c>
      <c r="N64" s="39" t="s">
        <v>212</v>
      </c>
      <c r="O64" s="39" t="s">
        <v>212</v>
      </c>
      <c r="P64" s="39">
        <v>34754.652999999998</v>
      </c>
    </row>
    <row r="65" spans="1:16" ht="24">
      <c r="A65" s="38" t="s">
        <v>7</v>
      </c>
      <c r="B65" s="39" t="s">
        <v>269</v>
      </c>
      <c r="C65" s="39">
        <v>467954.90399999998</v>
      </c>
      <c r="D65" s="39">
        <v>467954.90399999998</v>
      </c>
      <c r="E65" s="39" t="s">
        <v>212</v>
      </c>
      <c r="F65" s="39" t="s">
        <v>212</v>
      </c>
      <c r="G65" s="39" t="s">
        <v>212</v>
      </c>
      <c r="H65" s="39" t="s">
        <v>212</v>
      </c>
      <c r="I65" s="39" t="s">
        <v>212</v>
      </c>
      <c r="J65" s="39" t="s">
        <v>212</v>
      </c>
      <c r="K65" s="39" t="s">
        <v>212</v>
      </c>
      <c r="L65" s="39" t="s">
        <v>212</v>
      </c>
      <c r="M65" s="39" t="s">
        <v>212</v>
      </c>
      <c r="N65" s="39" t="s">
        <v>212</v>
      </c>
      <c r="O65" s="39">
        <v>467954.90399999998</v>
      </c>
      <c r="P65" s="39">
        <v>467954.90399999998</v>
      </c>
    </row>
    <row r="66" spans="1:16">
      <c r="A66" s="38" t="s">
        <v>7</v>
      </c>
      <c r="B66" s="39" t="s">
        <v>270</v>
      </c>
      <c r="C66" s="39" t="s">
        <v>212</v>
      </c>
      <c r="D66" s="39">
        <v>87621.335999999996</v>
      </c>
      <c r="E66" s="39" t="s">
        <v>212</v>
      </c>
      <c r="F66" s="39">
        <v>56701.667000000001</v>
      </c>
      <c r="G66" s="39" t="s">
        <v>212</v>
      </c>
      <c r="H66" s="39" t="s">
        <v>212</v>
      </c>
      <c r="I66" s="39" t="s">
        <v>212</v>
      </c>
      <c r="J66" s="39" t="s">
        <v>212</v>
      </c>
      <c r="K66" s="39" t="s">
        <v>212</v>
      </c>
      <c r="L66" s="39" t="s">
        <v>212</v>
      </c>
      <c r="M66" s="39" t="s">
        <v>212</v>
      </c>
      <c r="N66" s="39" t="s">
        <v>212</v>
      </c>
      <c r="O66" s="39" t="s">
        <v>212</v>
      </c>
      <c r="P66" s="39">
        <v>144323.00399999999</v>
      </c>
    </row>
    <row r="67" spans="1:16">
      <c r="A67" s="38" t="s">
        <v>7</v>
      </c>
      <c r="B67" s="39" t="s">
        <v>271</v>
      </c>
      <c r="C67" s="39" t="s">
        <v>212</v>
      </c>
      <c r="D67" s="39">
        <v>204104.11600000001</v>
      </c>
      <c r="E67" s="39" t="s">
        <v>212</v>
      </c>
      <c r="F67" s="39" t="s">
        <v>212</v>
      </c>
      <c r="G67" s="39" t="s">
        <v>212</v>
      </c>
      <c r="H67" s="39" t="s">
        <v>212</v>
      </c>
      <c r="I67" s="39" t="s">
        <v>212</v>
      </c>
      <c r="J67" s="39" t="s">
        <v>212</v>
      </c>
      <c r="K67" s="39" t="s">
        <v>212</v>
      </c>
      <c r="L67" s="39" t="s">
        <v>212</v>
      </c>
      <c r="M67" s="39" t="s">
        <v>212</v>
      </c>
      <c r="N67" s="39" t="s">
        <v>212</v>
      </c>
      <c r="O67" s="39" t="s">
        <v>212</v>
      </c>
      <c r="P67" s="39">
        <v>204104.11600000001</v>
      </c>
    </row>
    <row r="68" spans="1:16" ht="24">
      <c r="A68" s="38" t="s">
        <v>7</v>
      </c>
      <c r="B68" s="39" t="s">
        <v>272</v>
      </c>
      <c r="C68" s="39" t="s">
        <v>212</v>
      </c>
      <c r="D68" s="39">
        <v>4545.223</v>
      </c>
      <c r="E68" s="39" t="s">
        <v>212</v>
      </c>
      <c r="F68" s="39" t="s">
        <v>212</v>
      </c>
      <c r="G68" s="39" t="s">
        <v>212</v>
      </c>
      <c r="H68" s="39" t="s">
        <v>212</v>
      </c>
      <c r="I68" s="39" t="s">
        <v>212</v>
      </c>
      <c r="J68" s="39" t="s">
        <v>212</v>
      </c>
      <c r="K68" s="39" t="s">
        <v>212</v>
      </c>
      <c r="L68" s="39" t="s">
        <v>212</v>
      </c>
      <c r="M68" s="39" t="s">
        <v>212</v>
      </c>
      <c r="N68" s="39" t="s">
        <v>212</v>
      </c>
      <c r="O68" s="39" t="s">
        <v>212</v>
      </c>
      <c r="P68" s="39">
        <v>4545.223</v>
      </c>
    </row>
    <row r="69" spans="1:16">
      <c r="A69" s="38" t="s">
        <v>7</v>
      </c>
      <c r="B69" s="39" t="s">
        <v>273</v>
      </c>
      <c r="C69" s="39" t="s">
        <v>212</v>
      </c>
      <c r="D69" s="39">
        <v>114987.577</v>
      </c>
      <c r="E69" s="39" t="s">
        <v>212</v>
      </c>
      <c r="F69" s="39" t="s">
        <v>212</v>
      </c>
      <c r="G69" s="39" t="s">
        <v>212</v>
      </c>
      <c r="H69" s="39" t="s">
        <v>212</v>
      </c>
      <c r="I69" s="39" t="s">
        <v>212</v>
      </c>
      <c r="J69" s="39" t="s">
        <v>212</v>
      </c>
      <c r="K69" s="39" t="s">
        <v>212</v>
      </c>
      <c r="L69" s="39" t="s">
        <v>212</v>
      </c>
      <c r="M69" s="39" t="s">
        <v>212</v>
      </c>
      <c r="N69" s="39" t="s">
        <v>212</v>
      </c>
      <c r="O69" s="39" t="s">
        <v>212</v>
      </c>
      <c r="P69" s="39">
        <v>114987.577</v>
      </c>
    </row>
    <row r="70" spans="1:16">
      <c r="A70" s="38" t="s">
        <v>8</v>
      </c>
      <c r="B70" s="39" t="s">
        <v>274</v>
      </c>
      <c r="C70" s="39" t="s">
        <v>212</v>
      </c>
      <c r="D70" s="39" t="s">
        <v>212</v>
      </c>
      <c r="E70" s="39" t="s">
        <v>212</v>
      </c>
      <c r="F70" s="39" t="s">
        <v>212</v>
      </c>
      <c r="G70" s="39" t="s">
        <v>212</v>
      </c>
      <c r="H70" s="39" t="s">
        <v>212</v>
      </c>
      <c r="I70" s="39" t="s">
        <v>212</v>
      </c>
      <c r="J70" s="39">
        <v>561374</v>
      </c>
      <c r="K70" s="39" t="s">
        <v>212</v>
      </c>
      <c r="L70" s="39" t="s">
        <v>212</v>
      </c>
      <c r="M70" s="39" t="s">
        <v>212</v>
      </c>
      <c r="N70" s="39" t="s">
        <v>212</v>
      </c>
      <c r="O70" s="39" t="s">
        <v>212</v>
      </c>
      <c r="P70" s="39">
        <v>561374</v>
      </c>
    </row>
    <row r="71" spans="1:16">
      <c r="A71" s="38" t="s">
        <v>8</v>
      </c>
      <c r="B71" s="39" t="s">
        <v>275</v>
      </c>
      <c r="C71" s="39" t="s">
        <v>212</v>
      </c>
      <c r="D71" s="39" t="s">
        <v>212</v>
      </c>
      <c r="E71" s="39" t="s">
        <v>212</v>
      </c>
      <c r="F71" s="39" t="s">
        <v>212</v>
      </c>
      <c r="G71" s="39" t="s">
        <v>212</v>
      </c>
      <c r="H71" s="39" t="s">
        <v>212</v>
      </c>
      <c r="I71" s="39" t="s">
        <v>212</v>
      </c>
      <c r="J71" s="39">
        <v>561374</v>
      </c>
      <c r="K71" s="39" t="s">
        <v>212</v>
      </c>
      <c r="L71" s="39" t="s">
        <v>212</v>
      </c>
      <c r="M71" s="39" t="s">
        <v>212</v>
      </c>
      <c r="N71" s="39" t="s">
        <v>212</v>
      </c>
      <c r="O71" s="39" t="s">
        <v>212</v>
      </c>
      <c r="P71" s="39">
        <v>561374</v>
      </c>
    </row>
    <row r="72" spans="1:16">
      <c r="A72" s="38" t="s">
        <v>8</v>
      </c>
      <c r="B72" s="39" t="s">
        <v>276</v>
      </c>
      <c r="C72" s="39">
        <v>44997327.982000001</v>
      </c>
      <c r="D72" s="39" t="s">
        <v>212</v>
      </c>
      <c r="E72" s="39" t="s">
        <v>212</v>
      </c>
      <c r="F72" s="39" t="s">
        <v>212</v>
      </c>
      <c r="G72" s="39" t="s">
        <v>212</v>
      </c>
      <c r="H72" s="39" t="s">
        <v>212</v>
      </c>
      <c r="I72" s="39" t="s">
        <v>212</v>
      </c>
      <c r="J72" s="39">
        <v>3102800.2859999998</v>
      </c>
      <c r="K72" s="39" t="s">
        <v>212</v>
      </c>
      <c r="L72" s="39" t="s">
        <v>212</v>
      </c>
      <c r="M72" s="39" t="s">
        <v>212</v>
      </c>
      <c r="N72" s="39" t="s">
        <v>212</v>
      </c>
      <c r="O72" s="39">
        <v>44997327.982000001</v>
      </c>
      <c r="P72" s="39">
        <v>3102800.2859999998</v>
      </c>
    </row>
    <row r="73" spans="1:16">
      <c r="A73" s="38" t="s">
        <v>8</v>
      </c>
      <c r="B73" s="39" t="s">
        <v>277</v>
      </c>
      <c r="C73" s="39" t="s">
        <v>212</v>
      </c>
      <c r="D73" s="39">
        <v>1152215.4469999999</v>
      </c>
      <c r="E73" s="39">
        <v>12306059.789000001</v>
      </c>
      <c r="F73" s="39">
        <v>12105474.027000001</v>
      </c>
      <c r="G73" s="39" t="s">
        <v>212</v>
      </c>
      <c r="H73" s="39">
        <v>5512104.4979999997</v>
      </c>
      <c r="I73" s="39" t="s">
        <v>212</v>
      </c>
      <c r="J73" s="39">
        <v>15041922.459000001</v>
      </c>
      <c r="K73" s="39" t="s">
        <v>212</v>
      </c>
      <c r="L73" s="39" t="s">
        <v>212</v>
      </c>
      <c r="M73" s="39" t="s">
        <v>212</v>
      </c>
      <c r="N73" s="39" t="s">
        <v>212</v>
      </c>
      <c r="O73" s="39">
        <v>12306059.789000001</v>
      </c>
      <c r="P73" s="39">
        <v>33811716.432999998</v>
      </c>
    </row>
    <row r="74" spans="1:16">
      <c r="A74" s="38" t="s">
        <v>8</v>
      </c>
      <c r="B74" s="39" t="s">
        <v>278</v>
      </c>
      <c r="C74" s="39" t="s">
        <v>212</v>
      </c>
      <c r="D74" s="39">
        <v>155150.05600000001</v>
      </c>
      <c r="E74" s="39">
        <v>19100182.879000001</v>
      </c>
      <c r="F74" s="39">
        <v>5875449.7879999997</v>
      </c>
      <c r="G74" s="39" t="s">
        <v>212</v>
      </c>
      <c r="H74" s="39">
        <v>1083996.0989999999</v>
      </c>
      <c r="I74" s="39" t="s">
        <v>212</v>
      </c>
      <c r="J74" s="39">
        <v>1215815.8030000001</v>
      </c>
      <c r="K74" s="39" t="s">
        <v>212</v>
      </c>
      <c r="L74" s="39" t="s">
        <v>212</v>
      </c>
      <c r="M74" s="39" t="s">
        <v>212</v>
      </c>
      <c r="N74" s="39" t="s">
        <v>212</v>
      </c>
      <c r="O74" s="39">
        <v>19100182.879000001</v>
      </c>
      <c r="P74" s="39">
        <v>8330411.7479999997</v>
      </c>
    </row>
    <row r="75" spans="1:16">
      <c r="A75" s="38" t="s">
        <v>8</v>
      </c>
      <c r="B75" s="39" t="s">
        <v>211</v>
      </c>
      <c r="C75" s="39">
        <v>52700922.266000003</v>
      </c>
      <c r="D75" s="39" t="s">
        <v>212</v>
      </c>
      <c r="E75" s="39" t="s">
        <v>212</v>
      </c>
      <c r="F75" s="39">
        <v>50956086.689999998</v>
      </c>
      <c r="G75" s="39" t="s">
        <v>212</v>
      </c>
      <c r="H75" s="39" t="s">
        <v>212</v>
      </c>
      <c r="I75" s="39" t="s">
        <v>212</v>
      </c>
      <c r="J75" s="39" t="s">
        <v>212</v>
      </c>
      <c r="K75" s="39" t="s">
        <v>212</v>
      </c>
      <c r="L75" s="39" t="s">
        <v>212</v>
      </c>
      <c r="M75" s="39" t="s">
        <v>212</v>
      </c>
      <c r="N75" s="39" t="s">
        <v>212</v>
      </c>
      <c r="O75" s="39">
        <v>52700922.266000003</v>
      </c>
      <c r="P75" s="39">
        <v>50956086.689999998</v>
      </c>
    </row>
    <row r="76" spans="1:16">
      <c r="A76" s="38" t="s">
        <v>8</v>
      </c>
      <c r="B76" s="39" t="s">
        <v>279</v>
      </c>
      <c r="C76" s="39" t="s">
        <v>212</v>
      </c>
      <c r="D76" s="39" t="s">
        <v>212</v>
      </c>
      <c r="E76" s="39">
        <v>2378836.4240000001</v>
      </c>
      <c r="F76" s="39">
        <v>350792</v>
      </c>
      <c r="G76" s="39" t="s">
        <v>212</v>
      </c>
      <c r="H76" s="39">
        <v>277486</v>
      </c>
      <c r="I76" s="39" t="s">
        <v>212</v>
      </c>
      <c r="J76" s="39" t="s">
        <v>212</v>
      </c>
      <c r="K76" s="39" t="s">
        <v>212</v>
      </c>
      <c r="L76" s="39" t="s">
        <v>212</v>
      </c>
      <c r="M76" s="39" t="s">
        <v>212</v>
      </c>
      <c r="N76" s="39" t="s">
        <v>212</v>
      </c>
      <c r="O76" s="39">
        <v>2378836.4240000001</v>
      </c>
      <c r="P76" s="39">
        <v>628278</v>
      </c>
    </row>
    <row r="77" spans="1:16" ht="24">
      <c r="A77" s="38" t="s">
        <v>8</v>
      </c>
      <c r="B77" s="39" t="s">
        <v>280</v>
      </c>
      <c r="C77" s="39" t="s">
        <v>212</v>
      </c>
      <c r="D77" s="39" t="s">
        <v>212</v>
      </c>
      <c r="E77" s="39" t="s">
        <v>212</v>
      </c>
      <c r="F77" s="39" t="s">
        <v>212</v>
      </c>
      <c r="G77" s="39" t="s">
        <v>212</v>
      </c>
      <c r="H77" s="39">
        <v>4751356.1150000002</v>
      </c>
      <c r="I77" s="39" t="s">
        <v>212</v>
      </c>
      <c r="J77" s="39" t="s">
        <v>212</v>
      </c>
      <c r="K77" s="39" t="s">
        <v>212</v>
      </c>
      <c r="L77" s="39" t="s">
        <v>212</v>
      </c>
      <c r="M77" s="39" t="s">
        <v>212</v>
      </c>
      <c r="N77" s="39" t="s">
        <v>212</v>
      </c>
      <c r="O77" s="39" t="s">
        <v>212</v>
      </c>
      <c r="P77" s="39">
        <v>4751356.1150000002</v>
      </c>
    </row>
    <row r="78" spans="1:16" ht="24">
      <c r="A78" s="38" t="s">
        <v>8</v>
      </c>
      <c r="B78" s="39" t="s">
        <v>281</v>
      </c>
      <c r="C78" s="39" t="s">
        <v>212</v>
      </c>
      <c r="D78" s="39" t="s">
        <v>212</v>
      </c>
      <c r="E78" s="39" t="s">
        <v>212</v>
      </c>
      <c r="F78" s="39" t="s">
        <v>212</v>
      </c>
      <c r="G78" s="39" t="s">
        <v>212</v>
      </c>
      <c r="H78" s="39">
        <v>10907320.83</v>
      </c>
      <c r="I78" s="39" t="s">
        <v>212</v>
      </c>
      <c r="J78" s="39" t="s">
        <v>212</v>
      </c>
      <c r="K78" s="39" t="s">
        <v>212</v>
      </c>
      <c r="L78" s="39" t="s">
        <v>212</v>
      </c>
      <c r="M78" s="39" t="s">
        <v>212</v>
      </c>
      <c r="N78" s="39" t="s">
        <v>212</v>
      </c>
      <c r="O78" s="39" t="s">
        <v>212</v>
      </c>
      <c r="P78" s="39">
        <v>10907320.83</v>
      </c>
    </row>
    <row r="79" spans="1:16">
      <c r="A79" s="38" t="s">
        <v>8</v>
      </c>
      <c r="B79" s="39" t="s">
        <v>282</v>
      </c>
      <c r="C79" s="39" t="s">
        <v>212</v>
      </c>
      <c r="D79" s="39">
        <v>35388.991000000002</v>
      </c>
      <c r="E79" s="39" t="s">
        <v>212</v>
      </c>
      <c r="F79" s="39">
        <v>768944.91099999996</v>
      </c>
      <c r="G79" s="39">
        <v>3387533.875</v>
      </c>
      <c r="H79" s="39">
        <v>7994369.0630000001</v>
      </c>
      <c r="I79" s="39" t="s">
        <v>212</v>
      </c>
      <c r="J79" s="39">
        <v>3299061.9789999998</v>
      </c>
      <c r="K79" s="39" t="s">
        <v>212</v>
      </c>
      <c r="L79" s="39" t="s">
        <v>212</v>
      </c>
      <c r="M79" s="39" t="s">
        <v>212</v>
      </c>
      <c r="N79" s="39" t="s">
        <v>212</v>
      </c>
      <c r="O79" s="39">
        <v>3387533.875</v>
      </c>
      <c r="P79" s="39">
        <v>12097764.946</v>
      </c>
    </row>
    <row r="80" spans="1:16">
      <c r="A80" s="38" t="s">
        <v>8</v>
      </c>
      <c r="B80" s="39" t="s">
        <v>283</v>
      </c>
      <c r="C80" s="39" t="s">
        <v>212</v>
      </c>
      <c r="D80" s="39" t="s">
        <v>212</v>
      </c>
      <c r="E80" s="39" t="s">
        <v>212</v>
      </c>
      <c r="F80" s="39">
        <v>16528903.593</v>
      </c>
      <c r="G80" s="39" t="s">
        <v>212</v>
      </c>
      <c r="H80" s="39">
        <v>1893786.463</v>
      </c>
      <c r="I80" s="39" t="s">
        <v>212</v>
      </c>
      <c r="J80" s="39" t="s">
        <v>212</v>
      </c>
      <c r="K80" s="39" t="s">
        <v>212</v>
      </c>
      <c r="L80" s="39" t="s">
        <v>212</v>
      </c>
      <c r="M80" s="39" t="s">
        <v>212</v>
      </c>
      <c r="N80" s="39" t="s">
        <v>212</v>
      </c>
      <c r="O80" s="39" t="s">
        <v>212</v>
      </c>
      <c r="P80" s="39">
        <v>18422690.057</v>
      </c>
    </row>
    <row r="81" spans="1:16">
      <c r="A81" s="38" t="s">
        <v>8</v>
      </c>
      <c r="B81" s="39" t="s">
        <v>284</v>
      </c>
      <c r="C81" s="39" t="s">
        <v>212</v>
      </c>
      <c r="D81" s="39">
        <v>121522.091</v>
      </c>
      <c r="E81" s="39" t="s">
        <v>212</v>
      </c>
      <c r="F81" s="39">
        <v>377538.97600000002</v>
      </c>
      <c r="G81" s="39" t="s">
        <v>212</v>
      </c>
      <c r="H81" s="39">
        <v>1547134.7560000001</v>
      </c>
      <c r="I81" s="39" t="s">
        <v>212</v>
      </c>
      <c r="J81" s="39" t="s">
        <v>212</v>
      </c>
      <c r="K81" s="39" t="s">
        <v>212</v>
      </c>
      <c r="L81" s="39" t="s">
        <v>212</v>
      </c>
      <c r="M81" s="39" t="s">
        <v>212</v>
      </c>
      <c r="N81" s="39" t="s">
        <v>212</v>
      </c>
      <c r="O81" s="39" t="s">
        <v>212</v>
      </c>
      <c r="P81" s="39">
        <v>2046195.824</v>
      </c>
    </row>
    <row r="82" spans="1:16">
      <c r="A82" s="38" t="s">
        <v>8</v>
      </c>
      <c r="B82" s="39" t="s">
        <v>285</v>
      </c>
      <c r="C82" s="39" t="s">
        <v>212</v>
      </c>
      <c r="D82" s="39">
        <v>17472.990000000002</v>
      </c>
      <c r="E82" s="39" t="s">
        <v>212</v>
      </c>
      <c r="F82" s="39">
        <v>3493153.784</v>
      </c>
      <c r="G82" s="39" t="s">
        <v>212</v>
      </c>
      <c r="H82" s="39">
        <v>2730228.9780000001</v>
      </c>
      <c r="I82" s="39" t="s">
        <v>212</v>
      </c>
      <c r="J82" s="39" t="s">
        <v>212</v>
      </c>
      <c r="K82" s="39" t="s">
        <v>212</v>
      </c>
      <c r="L82" s="39" t="s">
        <v>212</v>
      </c>
      <c r="M82" s="39" t="s">
        <v>212</v>
      </c>
      <c r="N82" s="39" t="s">
        <v>212</v>
      </c>
      <c r="O82" s="39" t="s">
        <v>212</v>
      </c>
      <c r="P82" s="39">
        <v>6240855.7529999996</v>
      </c>
    </row>
    <row r="83" spans="1:16" ht="24">
      <c r="A83" s="38" t="s">
        <v>8</v>
      </c>
      <c r="B83" s="39" t="s">
        <v>286</v>
      </c>
      <c r="C83" s="39" t="s">
        <v>212</v>
      </c>
      <c r="D83" s="39" t="s">
        <v>212</v>
      </c>
      <c r="E83" s="39">
        <v>77528176.673999995</v>
      </c>
      <c r="F83" s="39" t="s">
        <v>212</v>
      </c>
      <c r="G83" s="39">
        <v>795940.179</v>
      </c>
      <c r="H83" s="39">
        <v>19258845.061999999</v>
      </c>
      <c r="I83" s="39" t="s">
        <v>212</v>
      </c>
      <c r="J83" s="39" t="s">
        <v>212</v>
      </c>
      <c r="K83" s="39" t="s">
        <v>212</v>
      </c>
      <c r="L83" s="39" t="s">
        <v>212</v>
      </c>
      <c r="M83" s="39" t="s">
        <v>212</v>
      </c>
      <c r="N83" s="39" t="s">
        <v>212</v>
      </c>
      <c r="O83" s="39">
        <v>78324116.854000002</v>
      </c>
      <c r="P83" s="39">
        <v>19258845.061999999</v>
      </c>
    </row>
    <row r="84" spans="1:16">
      <c r="A84" s="38" t="s">
        <v>8</v>
      </c>
      <c r="B84" s="39" t="s">
        <v>216</v>
      </c>
      <c r="C84" s="39" t="s">
        <v>212</v>
      </c>
      <c r="D84" s="39" t="s">
        <v>212</v>
      </c>
      <c r="E84" s="39">
        <v>1252978.844</v>
      </c>
      <c r="F84" s="39" t="s">
        <v>212</v>
      </c>
      <c r="G84" s="39" t="s">
        <v>212</v>
      </c>
      <c r="H84" s="39" t="s">
        <v>212</v>
      </c>
      <c r="I84" s="39" t="s">
        <v>212</v>
      </c>
      <c r="J84" s="39" t="s">
        <v>212</v>
      </c>
      <c r="K84" s="39" t="s">
        <v>212</v>
      </c>
      <c r="L84" s="39" t="s">
        <v>212</v>
      </c>
      <c r="M84" s="39" t="s">
        <v>212</v>
      </c>
      <c r="N84" s="39" t="s">
        <v>212</v>
      </c>
      <c r="O84" s="39">
        <v>1252978.844</v>
      </c>
      <c r="P84" s="39" t="s">
        <v>212</v>
      </c>
    </row>
    <row r="85" spans="1:16" ht="24">
      <c r="A85" s="38" t="s">
        <v>8</v>
      </c>
      <c r="B85" s="39" t="s">
        <v>287</v>
      </c>
      <c r="C85" s="39" t="s">
        <v>212</v>
      </c>
      <c r="D85" s="39">
        <v>23364.953000000001</v>
      </c>
      <c r="E85" s="39" t="s">
        <v>212</v>
      </c>
      <c r="F85" s="39" t="s">
        <v>212</v>
      </c>
      <c r="G85" s="39" t="s">
        <v>212</v>
      </c>
      <c r="H85" s="39" t="s">
        <v>212</v>
      </c>
      <c r="I85" s="39" t="s">
        <v>212</v>
      </c>
      <c r="J85" s="39" t="s">
        <v>212</v>
      </c>
      <c r="K85" s="39" t="s">
        <v>212</v>
      </c>
      <c r="L85" s="39" t="s">
        <v>212</v>
      </c>
      <c r="M85" s="39" t="s">
        <v>212</v>
      </c>
      <c r="N85" s="39" t="s">
        <v>212</v>
      </c>
      <c r="O85" s="39" t="s">
        <v>212</v>
      </c>
      <c r="P85" s="39">
        <v>23364.953000000001</v>
      </c>
    </row>
    <row r="86" spans="1:16">
      <c r="A86" s="38" t="s">
        <v>8</v>
      </c>
      <c r="B86" s="39" t="s">
        <v>288</v>
      </c>
      <c r="C86" s="39">
        <v>31620553.359000001</v>
      </c>
      <c r="D86" s="39" t="s">
        <v>212</v>
      </c>
      <c r="E86" s="39" t="s">
        <v>212</v>
      </c>
      <c r="F86" s="39">
        <v>15101284.979</v>
      </c>
      <c r="G86" s="39" t="s">
        <v>212</v>
      </c>
      <c r="H86" s="39" t="s">
        <v>212</v>
      </c>
      <c r="I86" s="39" t="s">
        <v>212</v>
      </c>
      <c r="J86" s="39" t="s">
        <v>212</v>
      </c>
      <c r="K86" s="39" t="s">
        <v>212</v>
      </c>
      <c r="L86" s="39" t="s">
        <v>212</v>
      </c>
      <c r="M86" s="39" t="s">
        <v>212</v>
      </c>
      <c r="N86" s="39" t="s">
        <v>212</v>
      </c>
      <c r="O86" s="39">
        <v>31620553.359000001</v>
      </c>
      <c r="P86" s="39">
        <v>15101284.979</v>
      </c>
    </row>
    <row r="87" spans="1:16">
      <c r="A87" s="38" t="s">
        <v>8</v>
      </c>
      <c r="B87" s="39" t="s">
        <v>289</v>
      </c>
      <c r="C87" s="39" t="s">
        <v>212</v>
      </c>
      <c r="D87" s="39">
        <v>408388.59600000002</v>
      </c>
      <c r="E87" s="39" t="s">
        <v>212</v>
      </c>
      <c r="F87" s="39">
        <v>1477059.003</v>
      </c>
      <c r="G87" s="39">
        <v>3535313.8990000002</v>
      </c>
      <c r="H87" s="39">
        <v>1656472.0249999999</v>
      </c>
      <c r="I87" s="39" t="s">
        <v>212</v>
      </c>
      <c r="J87" s="39">
        <v>44016.110999999997</v>
      </c>
      <c r="K87" s="39" t="s">
        <v>212</v>
      </c>
      <c r="L87" s="39" t="s">
        <v>212</v>
      </c>
      <c r="M87" s="39" t="s">
        <v>212</v>
      </c>
      <c r="N87" s="39" t="s">
        <v>212</v>
      </c>
      <c r="O87" s="39">
        <v>3535313.8990000002</v>
      </c>
      <c r="P87" s="39">
        <v>3585935.736</v>
      </c>
    </row>
    <row r="88" spans="1:16">
      <c r="A88" s="38" t="s">
        <v>8</v>
      </c>
      <c r="B88" s="39" t="s">
        <v>290</v>
      </c>
      <c r="C88" s="39" t="s">
        <v>212</v>
      </c>
      <c r="D88" s="39">
        <v>3132992.8870000001</v>
      </c>
      <c r="E88" s="39" t="s">
        <v>212</v>
      </c>
      <c r="F88" s="39">
        <v>6155531.017</v>
      </c>
      <c r="G88" s="39" t="s">
        <v>212</v>
      </c>
      <c r="H88" s="39">
        <v>743948.79700000002</v>
      </c>
      <c r="I88" s="39" t="s">
        <v>212</v>
      </c>
      <c r="J88" s="39" t="s">
        <v>212</v>
      </c>
      <c r="K88" s="39" t="s">
        <v>212</v>
      </c>
      <c r="L88" s="39" t="s">
        <v>212</v>
      </c>
      <c r="M88" s="39" t="s">
        <v>212</v>
      </c>
      <c r="N88" s="39" t="s">
        <v>212</v>
      </c>
      <c r="O88" s="39" t="s">
        <v>212</v>
      </c>
      <c r="P88" s="39">
        <v>10032472.702</v>
      </c>
    </row>
    <row r="89" spans="1:16" ht="24">
      <c r="A89" s="38" t="s">
        <v>8</v>
      </c>
      <c r="B89" s="39" t="s">
        <v>291</v>
      </c>
      <c r="C89" s="39" t="s">
        <v>212</v>
      </c>
      <c r="D89" s="39">
        <v>572538.67200000002</v>
      </c>
      <c r="E89" s="39" t="s">
        <v>212</v>
      </c>
      <c r="F89" s="39">
        <v>2029650.57</v>
      </c>
      <c r="G89" s="39">
        <v>5993790.4009999996</v>
      </c>
      <c r="H89" s="39">
        <v>2039649.7109999999</v>
      </c>
      <c r="I89" s="39" t="s">
        <v>212</v>
      </c>
      <c r="J89" s="39" t="s">
        <v>212</v>
      </c>
      <c r="K89" s="39" t="s">
        <v>212</v>
      </c>
      <c r="L89" s="39" t="s">
        <v>212</v>
      </c>
      <c r="M89" s="39" t="s">
        <v>212</v>
      </c>
      <c r="N89" s="39" t="s">
        <v>212</v>
      </c>
      <c r="O89" s="39">
        <v>5993790.4009999996</v>
      </c>
      <c r="P89" s="39">
        <v>4641838.9550000001</v>
      </c>
    </row>
    <row r="90" spans="1:16" ht="24">
      <c r="A90" s="38" t="s">
        <v>8</v>
      </c>
      <c r="B90" s="39" t="s">
        <v>292</v>
      </c>
      <c r="C90" s="39" t="s">
        <v>212</v>
      </c>
      <c r="D90" s="39">
        <v>6177047.6550000003</v>
      </c>
      <c r="E90" s="39" t="s">
        <v>212</v>
      </c>
      <c r="F90" s="39" t="s">
        <v>212</v>
      </c>
      <c r="G90" s="39" t="s">
        <v>212</v>
      </c>
      <c r="H90" s="39" t="s">
        <v>212</v>
      </c>
      <c r="I90" s="39" t="s">
        <v>212</v>
      </c>
      <c r="J90" s="39" t="s">
        <v>212</v>
      </c>
      <c r="K90" s="39" t="s">
        <v>212</v>
      </c>
      <c r="L90" s="39" t="s">
        <v>212</v>
      </c>
      <c r="M90" s="39" t="s">
        <v>212</v>
      </c>
      <c r="N90" s="39" t="s">
        <v>212</v>
      </c>
      <c r="O90" s="39" t="s">
        <v>212</v>
      </c>
      <c r="P90" s="39">
        <v>6177047.6550000003</v>
      </c>
    </row>
    <row r="91" spans="1:16">
      <c r="A91" s="38" t="s">
        <v>8</v>
      </c>
      <c r="B91" s="39" t="s">
        <v>293</v>
      </c>
      <c r="C91" s="39" t="s">
        <v>212</v>
      </c>
      <c r="D91" s="39" t="s">
        <v>212</v>
      </c>
      <c r="E91" s="39" t="s">
        <v>212</v>
      </c>
      <c r="F91" s="39">
        <v>6762941.4349999996</v>
      </c>
      <c r="G91" s="39" t="s">
        <v>212</v>
      </c>
      <c r="H91" s="39">
        <v>1839381.3219999999</v>
      </c>
      <c r="I91" s="39" t="s">
        <v>212</v>
      </c>
      <c r="J91" s="39" t="s">
        <v>212</v>
      </c>
      <c r="K91" s="39" t="s">
        <v>212</v>
      </c>
      <c r="L91" s="39" t="s">
        <v>212</v>
      </c>
      <c r="M91" s="39" t="s">
        <v>212</v>
      </c>
      <c r="N91" s="39" t="s">
        <v>212</v>
      </c>
      <c r="O91" s="39" t="s">
        <v>212</v>
      </c>
      <c r="P91" s="39">
        <v>8602322.7569999993</v>
      </c>
    </row>
    <row r="92" spans="1:16">
      <c r="A92" s="38" t="s">
        <v>8</v>
      </c>
      <c r="B92" s="39" t="s">
        <v>294</v>
      </c>
      <c r="C92" s="39" t="s">
        <v>212</v>
      </c>
      <c r="D92" s="39">
        <v>572197.78899999999</v>
      </c>
      <c r="E92" s="39" t="s">
        <v>212</v>
      </c>
      <c r="F92" s="39" t="s">
        <v>212</v>
      </c>
      <c r="G92" s="39" t="s">
        <v>212</v>
      </c>
      <c r="H92" s="39" t="s">
        <v>212</v>
      </c>
      <c r="I92" s="39" t="s">
        <v>212</v>
      </c>
      <c r="J92" s="39" t="s">
        <v>212</v>
      </c>
      <c r="K92" s="39" t="s">
        <v>212</v>
      </c>
      <c r="L92" s="39" t="s">
        <v>212</v>
      </c>
      <c r="M92" s="39" t="s">
        <v>212</v>
      </c>
      <c r="N92" s="39" t="s">
        <v>212</v>
      </c>
      <c r="O92" s="39" t="s">
        <v>212</v>
      </c>
      <c r="P92" s="39">
        <v>572197.78899999999</v>
      </c>
    </row>
    <row r="93" spans="1:16">
      <c r="A93" s="38" t="s">
        <v>8</v>
      </c>
      <c r="B93" s="39" t="s">
        <v>295</v>
      </c>
      <c r="C93" s="39">
        <v>129117259.552</v>
      </c>
      <c r="D93" s="39" t="s">
        <v>212</v>
      </c>
      <c r="E93" s="39" t="s">
        <v>212</v>
      </c>
      <c r="F93" s="39" t="s">
        <v>212</v>
      </c>
      <c r="G93" s="39" t="s">
        <v>212</v>
      </c>
      <c r="H93" s="39">
        <v>75600</v>
      </c>
      <c r="I93" s="39" t="s">
        <v>212</v>
      </c>
      <c r="J93" s="39" t="s">
        <v>212</v>
      </c>
      <c r="K93" s="39" t="s">
        <v>212</v>
      </c>
      <c r="L93" s="39" t="s">
        <v>212</v>
      </c>
      <c r="M93" s="39" t="s">
        <v>212</v>
      </c>
      <c r="N93" s="39" t="s">
        <v>212</v>
      </c>
      <c r="O93" s="39">
        <v>129117259.552</v>
      </c>
      <c r="P93" s="39">
        <v>75600</v>
      </c>
    </row>
    <row r="94" spans="1:16">
      <c r="A94" s="38" t="s">
        <v>8</v>
      </c>
      <c r="B94" s="39" t="s">
        <v>296</v>
      </c>
      <c r="C94" s="39" t="s">
        <v>212</v>
      </c>
      <c r="D94" s="39" t="s">
        <v>212</v>
      </c>
      <c r="E94" s="39" t="s">
        <v>212</v>
      </c>
      <c r="F94" s="39">
        <v>15524994.125</v>
      </c>
      <c r="G94" s="39" t="s">
        <v>212</v>
      </c>
      <c r="H94" s="39">
        <v>2044015.004</v>
      </c>
      <c r="I94" s="39" t="s">
        <v>212</v>
      </c>
      <c r="J94" s="39" t="s">
        <v>212</v>
      </c>
      <c r="K94" s="39" t="s">
        <v>212</v>
      </c>
      <c r="L94" s="39" t="s">
        <v>212</v>
      </c>
      <c r="M94" s="39" t="s">
        <v>212</v>
      </c>
      <c r="N94" s="39" t="s">
        <v>212</v>
      </c>
      <c r="O94" s="39" t="s">
        <v>212</v>
      </c>
      <c r="P94" s="39">
        <v>17569009.129000001</v>
      </c>
    </row>
    <row r="95" spans="1:16">
      <c r="A95" s="38" t="s">
        <v>8</v>
      </c>
      <c r="B95" s="39" t="s">
        <v>297</v>
      </c>
      <c r="C95" s="39" t="s">
        <v>212</v>
      </c>
      <c r="D95" s="39" t="s">
        <v>212</v>
      </c>
      <c r="E95" s="39" t="s">
        <v>212</v>
      </c>
      <c r="F95" s="39" t="s">
        <v>212</v>
      </c>
      <c r="G95" s="39" t="s">
        <v>212</v>
      </c>
      <c r="H95" s="39">
        <v>10181.597</v>
      </c>
      <c r="I95" s="39" t="s">
        <v>212</v>
      </c>
      <c r="J95" s="39" t="s">
        <v>212</v>
      </c>
      <c r="K95" s="39" t="s">
        <v>212</v>
      </c>
      <c r="L95" s="39" t="s">
        <v>212</v>
      </c>
      <c r="M95" s="39" t="s">
        <v>212</v>
      </c>
      <c r="N95" s="39" t="s">
        <v>212</v>
      </c>
      <c r="O95" s="39" t="s">
        <v>212</v>
      </c>
      <c r="P95" s="39">
        <v>10181.597</v>
      </c>
    </row>
    <row r="96" spans="1:16">
      <c r="A96" s="38" t="s">
        <v>8</v>
      </c>
      <c r="B96" s="39" t="s">
        <v>298</v>
      </c>
      <c r="C96" s="39" t="s">
        <v>212</v>
      </c>
      <c r="D96" s="39" t="s">
        <v>212</v>
      </c>
      <c r="E96" s="39" t="s">
        <v>212</v>
      </c>
      <c r="F96" s="39" t="s">
        <v>212</v>
      </c>
      <c r="G96" s="39" t="s">
        <v>212</v>
      </c>
      <c r="H96" s="39">
        <v>484118.45</v>
      </c>
      <c r="I96" s="39" t="s">
        <v>212</v>
      </c>
      <c r="J96" s="39" t="s">
        <v>212</v>
      </c>
      <c r="K96" s="39" t="s">
        <v>212</v>
      </c>
      <c r="L96" s="39" t="s">
        <v>212</v>
      </c>
      <c r="M96" s="39" t="s">
        <v>212</v>
      </c>
      <c r="N96" s="39" t="s">
        <v>212</v>
      </c>
      <c r="O96" s="39" t="s">
        <v>212</v>
      </c>
      <c r="P96" s="39">
        <v>484118.45</v>
      </c>
    </row>
    <row r="97" spans="1:16" ht="36">
      <c r="A97" s="38" t="s">
        <v>8</v>
      </c>
      <c r="B97" s="39" t="s">
        <v>299</v>
      </c>
      <c r="C97" s="39" t="s">
        <v>212</v>
      </c>
      <c r="D97" s="39" t="s">
        <v>212</v>
      </c>
      <c r="E97" s="39" t="s">
        <v>212</v>
      </c>
      <c r="F97" s="39" t="s">
        <v>212</v>
      </c>
      <c r="G97" s="39">
        <v>91988130.562999994</v>
      </c>
      <c r="H97" s="39">
        <v>337968.04300000001</v>
      </c>
      <c r="I97" s="39" t="s">
        <v>212</v>
      </c>
      <c r="J97" s="39" t="s">
        <v>212</v>
      </c>
      <c r="K97" s="39" t="s">
        <v>212</v>
      </c>
      <c r="L97" s="39" t="s">
        <v>212</v>
      </c>
      <c r="M97" s="39" t="s">
        <v>212</v>
      </c>
      <c r="N97" s="39" t="s">
        <v>212</v>
      </c>
      <c r="O97" s="39">
        <v>91988130.562999994</v>
      </c>
      <c r="P97" s="39">
        <v>337968.04300000001</v>
      </c>
    </row>
    <row r="98" spans="1:16">
      <c r="A98" s="38" t="s">
        <v>8</v>
      </c>
      <c r="B98" s="39" t="s">
        <v>300</v>
      </c>
      <c r="C98" s="39" t="s">
        <v>212</v>
      </c>
      <c r="D98" s="39" t="s">
        <v>212</v>
      </c>
      <c r="E98" s="39" t="s">
        <v>212</v>
      </c>
      <c r="F98" s="39">
        <v>31757631.285</v>
      </c>
      <c r="G98" s="39" t="s">
        <v>212</v>
      </c>
      <c r="H98" s="39" t="s">
        <v>212</v>
      </c>
      <c r="I98" s="39" t="s">
        <v>212</v>
      </c>
      <c r="J98" s="39" t="s">
        <v>212</v>
      </c>
      <c r="K98" s="39" t="s">
        <v>212</v>
      </c>
      <c r="L98" s="39" t="s">
        <v>212</v>
      </c>
      <c r="M98" s="39" t="s">
        <v>212</v>
      </c>
      <c r="N98" s="39" t="s">
        <v>212</v>
      </c>
      <c r="O98" s="39" t="s">
        <v>212</v>
      </c>
      <c r="P98" s="39">
        <v>31757631.285</v>
      </c>
    </row>
    <row r="99" spans="1:16">
      <c r="A99" s="38" t="s">
        <v>8</v>
      </c>
      <c r="B99" s="39" t="s">
        <v>301</v>
      </c>
      <c r="C99" s="39" t="s">
        <v>212</v>
      </c>
      <c r="D99" s="39">
        <v>879454.54500000004</v>
      </c>
      <c r="E99" s="39" t="s">
        <v>212</v>
      </c>
      <c r="F99" s="39" t="s">
        <v>212</v>
      </c>
      <c r="G99" s="39" t="s">
        <v>212</v>
      </c>
      <c r="H99" s="39" t="s">
        <v>212</v>
      </c>
      <c r="I99" s="39" t="s">
        <v>212</v>
      </c>
      <c r="J99" s="39" t="s">
        <v>212</v>
      </c>
      <c r="K99" s="39" t="s">
        <v>212</v>
      </c>
      <c r="L99" s="39" t="s">
        <v>212</v>
      </c>
      <c r="M99" s="39" t="s">
        <v>212</v>
      </c>
      <c r="N99" s="39" t="s">
        <v>212</v>
      </c>
      <c r="O99" s="39" t="s">
        <v>212</v>
      </c>
      <c r="P99" s="39">
        <v>879454.54500000004</v>
      </c>
    </row>
    <row r="100" spans="1:16">
      <c r="A100" s="38" t="s">
        <v>8</v>
      </c>
      <c r="B100" s="39" t="s">
        <v>302</v>
      </c>
      <c r="C100" s="39" t="s">
        <v>212</v>
      </c>
      <c r="D100" s="39">
        <v>1407302.9890000001</v>
      </c>
      <c r="E100" s="39" t="s">
        <v>212</v>
      </c>
      <c r="F100" s="39" t="s">
        <v>212</v>
      </c>
      <c r="G100" s="39" t="s">
        <v>212</v>
      </c>
      <c r="H100" s="39">
        <v>211341.46299999999</v>
      </c>
      <c r="I100" s="39" t="s">
        <v>212</v>
      </c>
      <c r="J100" s="39" t="s">
        <v>212</v>
      </c>
      <c r="K100" s="39" t="s">
        <v>212</v>
      </c>
      <c r="L100" s="39" t="s">
        <v>212</v>
      </c>
      <c r="M100" s="39" t="s">
        <v>212</v>
      </c>
      <c r="N100" s="39" t="s">
        <v>212</v>
      </c>
      <c r="O100" s="39" t="s">
        <v>212</v>
      </c>
      <c r="P100" s="39">
        <v>1618644.452</v>
      </c>
    </row>
    <row r="101" spans="1:16">
      <c r="A101" s="38" t="s">
        <v>8</v>
      </c>
      <c r="B101" s="39" t="s">
        <v>303</v>
      </c>
      <c r="C101" s="39" t="s">
        <v>212</v>
      </c>
      <c r="D101" s="39">
        <v>2256182.429</v>
      </c>
      <c r="E101" s="39">
        <v>5244083.2929999996</v>
      </c>
      <c r="F101" s="39">
        <v>5480945.6279999996</v>
      </c>
      <c r="G101" s="39" t="s">
        <v>212</v>
      </c>
      <c r="H101" s="39">
        <v>129128.78599999999</v>
      </c>
      <c r="I101" s="39" t="s">
        <v>212</v>
      </c>
      <c r="J101" s="39" t="s">
        <v>212</v>
      </c>
      <c r="K101" s="39" t="s">
        <v>212</v>
      </c>
      <c r="L101" s="39" t="s">
        <v>212</v>
      </c>
      <c r="M101" s="39" t="s">
        <v>212</v>
      </c>
      <c r="N101" s="39" t="s">
        <v>212</v>
      </c>
      <c r="O101" s="39">
        <v>5244083.2929999996</v>
      </c>
      <c r="P101" s="39">
        <v>7866256.8439999996</v>
      </c>
    </row>
    <row r="102" spans="1:16">
      <c r="A102" s="38" t="s">
        <v>8</v>
      </c>
      <c r="B102" s="39" t="s">
        <v>304</v>
      </c>
      <c r="C102" s="39" t="s">
        <v>212</v>
      </c>
      <c r="D102" s="39" t="s">
        <v>212</v>
      </c>
      <c r="E102" s="39" t="s">
        <v>212</v>
      </c>
      <c r="F102" s="39">
        <v>796493.48600000003</v>
      </c>
      <c r="G102" s="39" t="s">
        <v>212</v>
      </c>
      <c r="H102" s="39" t="s">
        <v>212</v>
      </c>
      <c r="I102" s="39" t="s">
        <v>212</v>
      </c>
      <c r="J102" s="39" t="s">
        <v>212</v>
      </c>
      <c r="K102" s="39" t="s">
        <v>212</v>
      </c>
      <c r="L102" s="39" t="s">
        <v>212</v>
      </c>
      <c r="M102" s="39" t="s">
        <v>212</v>
      </c>
      <c r="N102" s="39" t="s">
        <v>212</v>
      </c>
      <c r="O102" s="39" t="s">
        <v>212</v>
      </c>
      <c r="P102" s="39">
        <v>796493.48600000003</v>
      </c>
    </row>
    <row r="103" spans="1:16">
      <c r="A103" s="38" t="s">
        <v>8</v>
      </c>
      <c r="B103" s="39" t="s">
        <v>305</v>
      </c>
      <c r="C103" s="39" t="s">
        <v>212</v>
      </c>
      <c r="D103" s="39" t="s">
        <v>212</v>
      </c>
      <c r="E103" s="39" t="s">
        <v>212</v>
      </c>
      <c r="F103" s="39">
        <v>237817.86600000001</v>
      </c>
      <c r="G103" s="39" t="s">
        <v>212</v>
      </c>
      <c r="H103" s="39" t="s">
        <v>212</v>
      </c>
      <c r="I103" s="39" t="s">
        <v>212</v>
      </c>
      <c r="J103" s="39" t="s">
        <v>212</v>
      </c>
      <c r="K103" s="39" t="s">
        <v>212</v>
      </c>
      <c r="L103" s="39" t="s">
        <v>212</v>
      </c>
      <c r="M103" s="39" t="s">
        <v>212</v>
      </c>
      <c r="N103" s="39" t="s">
        <v>212</v>
      </c>
      <c r="O103" s="39" t="s">
        <v>212</v>
      </c>
      <c r="P103" s="39">
        <v>237817.86600000001</v>
      </c>
    </row>
    <row r="104" spans="1:16">
      <c r="A104" s="38" t="s">
        <v>8</v>
      </c>
      <c r="B104" s="39" t="s">
        <v>306</v>
      </c>
      <c r="C104" s="39" t="s">
        <v>212</v>
      </c>
      <c r="D104" s="39">
        <v>26834.951000000001</v>
      </c>
      <c r="E104" s="39" t="s">
        <v>212</v>
      </c>
      <c r="F104" s="39">
        <v>15632.347</v>
      </c>
      <c r="G104" s="39" t="s">
        <v>212</v>
      </c>
      <c r="H104" s="39" t="s">
        <v>212</v>
      </c>
      <c r="I104" s="39" t="s">
        <v>212</v>
      </c>
      <c r="J104" s="39" t="s">
        <v>212</v>
      </c>
      <c r="K104" s="39" t="s">
        <v>212</v>
      </c>
      <c r="L104" s="39" t="s">
        <v>212</v>
      </c>
      <c r="M104" s="39" t="s">
        <v>212</v>
      </c>
      <c r="N104" s="39" t="s">
        <v>212</v>
      </c>
      <c r="O104" s="39" t="s">
        <v>212</v>
      </c>
      <c r="P104" s="39">
        <v>42467.298000000003</v>
      </c>
    </row>
    <row r="105" spans="1:16">
      <c r="A105" s="38" t="s">
        <v>8</v>
      </c>
      <c r="B105" s="39" t="s">
        <v>307</v>
      </c>
      <c r="C105" s="39" t="s">
        <v>212</v>
      </c>
      <c r="D105" s="39" t="s">
        <v>212</v>
      </c>
      <c r="E105" s="39" t="s">
        <v>212</v>
      </c>
      <c r="F105" s="39" t="s">
        <v>212</v>
      </c>
      <c r="G105" s="39" t="s">
        <v>212</v>
      </c>
      <c r="H105" s="39">
        <v>898546.43400000001</v>
      </c>
      <c r="I105" s="39" t="s">
        <v>212</v>
      </c>
      <c r="J105" s="39" t="s">
        <v>212</v>
      </c>
      <c r="K105" s="39" t="s">
        <v>212</v>
      </c>
      <c r="L105" s="39" t="s">
        <v>212</v>
      </c>
      <c r="M105" s="39" t="s">
        <v>212</v>
      </c>
      <c r="N105" s="39" t="s">
        <v>212</v>
      </c>
      <c r="O105" s="39" t="s">
        <v>212</v>
      </c>
      <c r="P105" s="39">
        <v>898546.43400000001</v>
      </c>
    </row>
    <row r="106" spans="1:16">
      <c r="A106" s="38" t="s">
        <v>8</v>
      </c>
      <c r="B106" s="39" t="s">
        <v>308</v>
      </c>
      <c r="C106" s="39" t="s">
        <v>212</v>
      </c>
      <c r="D106" s="39" t="s">
        <v>212</v>
      </c>
      <c r="E106" s="39" t="s">
        <v>212</v>
      </c>
      <c r="F106" s="39">
        <v>53517.317999999999</v>
      </c>
      <c r="G106" s="39" t="s">
        <v>212</v>
      </c>
      <c r="H106" s="39" t="s">
        <v>212</v>
      </c>
      <c r="I106" s="39" t="s">
        <v>212</v>
      </c>
      <c r="J106" s="39" t="s">
        <v>212</v>
      </c>
      <c r="K106" s="39" t="s">
        <v>212</v>
      </c>
      <c r="L106" s="39" t="s">
        <v>212</v>
      </c>
      <c r="M106" s="39" t="s">
        <v>212</v>
      </c>
      <c r="N106" s="39" t="s">
        <v>212</v>
      </c>
      <c r="O106" s="39" t="s">
        <v>212</v>
      </c>
      <c r="P106" s="39">
        <v>53517.317999999999</v>
      </c>
    </row>
    <row r="107" spans="1:16" ht="24">
      <c r="A107" s="38" t="s">
        <v>8</v>
      </c>
      <c r="B107" s="39" t="s">
        <v>309</v>
      </c>
      <c r="C107" s="39" t="s">
        <v>212</v>
      </c>
      <c r="D107" s="39">
        <v>511490.11800000002</v>
      </c>
      <c r="E107" s="39" t="s">
        <v>212</v>
      </c>
      <c r="F107" s="39">
        <v>649877.897</v>
      </c>
      <c r="G107" s="39" t="s">
        <v>212</v>
      </c>
      <c r="H107" s="39" t="s">
        <v>212</v>
      </c>
      <c r="I107" s="39" t="s">
        <v>212</v>
      </c>
      <c r="J107" s="39" t="s">
        <v>212</v>
      </c>
      <c r="K107" s="39" t="s">
        <v>212</v>
      </c>
      <c r="L107" s="39" t="s">
        <v>212</v>
      </c>
      <c r="M107" s="39" t="s">
        <v>212</v>
      </c>
      <c r="N107" s="39" t="s">
        <v>212</v>
      </c>
      <c r="O107" s="39" t="s">
        <v>212</v>
      </c>
      <c r="P107" s="39">
        <v>1161368.0160000001</v>
      </c>
    </row>
    <row r="108" spans="1:16">
      <c r="A108" s="38" t="s">
        <v>8</v>
      </c>
      <c r="B108" s="39" t="s">
        <v>310</v>
      </c>
      <c r="C108" s="39" t="s">
        <v>212</v>
      </c>
      <c r="D108" s="39">
        <v>272947.299</v>
      </c>
      <c r="E108" s="39" t="s">
        <v>212</v>
      </c>
      <c r="F108" s="39" t="s">
        <v>212</v>
      </c>
      <c r="G108" s="39" t="s">
        <v>212</v>
      </c>
      <c r="H108" s="39" t="s">
        <v>212</v>
      </c>
      <c r="I108" s="39" t="s">
        <v>212</v>
      </c>
      <c r="J108" s="39" t="s">
        <v>212</v>
      </c>
      <c r="K108" s="39" t="s">
        <v>212</v>
      </c>
      <c r="L108" s="39" t="s">
        <v>212</v>
      </c>
      <c r="M108" s="39" t="s">
        <v>212</v>
      </c>
      <c r="N108" s="39" t="s">
        <v>212</v>
      </c>
      <c r="O108" s="39" t="s">
        <v>212</v>
      </c>
      <c r="P108" s="39">
        <v>272947.299</v>
      </c>
    </row>
    <row r="109" spans="1:16">
      <c r="A109" s="38" t="s">
        <v>8</v>
      </c>
      <c r="B109" s="39" t="s">
        <v>311</v>
      </c>
      <c r="C109" s="39" t="s">
        <v>212</v>
      </c>
      <c r="D109" s="39">
        <v>18080.633000000002</v>
      </c>
      <c r="E109" s="39" t="s">
        <v>212</v>
      </c>
      <c r="F109" s="39">
        <v>69584.644</v>
      </c>
      <c r="G109" s="39" t="s">
        <v>212</v>
      </c>
      <c r="H109" s="39" t="s">
        <v>212</v>
      </c>
      <c r="I109" s="39" t="s">
        <v>212</v>
      </c>
      <c r="J109" s="39" t="s">
        <v>212</v>
      </c>
      <c r="K109" s="39" t="s">
        <v>212</v>
      </c>
      <c r="L109" s="39" t="s">
        <v>212</v>
      </c>
      <c r="M109" s="39" t="s">
        <v>212</v>
      </c>
      <c r="N109" s="39" t="s">
        <v>212</v>
      </c>
      <c r="O109" s="39" t="s">
        <v>212</v>
      </c>
      <c r="P109" s="39">
        <v>87665.277000000002</v>
      </c>
    </row>
    <row r="110" spans="1:16">
      <c r="A110" s="38" t="s">
        <v>8</v>
      </c>
      <c r="B110" s="39" t="s">
        <v>312</v>
      </c>
      <c r="C110" s="39" t="s">
        <v>212</v>
      </c>
      <c r="D110" s="39" t="s">
        <v>212</v>
      </c>
      <c r="E110" s="39" t="s">
        <v>212</v>
      </c>
      <c r="F110" s="39">
        <v>253480.29199999999</v>
      </c>
      <c r="G110" s="39" t="s">
        <v>212</v>
      </c>
      <c r="H110" s="39" t="s">
        <v>212</v>
      </c>
      <c r="I110" s="39" t="s">
        <v>212</v>
      </c>
      <c r="J110" s="39" t="s">
        <v>212</v>
      </c>
      <c r="K110" s="39" t="s">
        <v>212</v>
      </c>
      <c r="L110" s="39" t="s">
        <v>212</v>
      </c>
      <c r="M110" s="39" t="s">
        <v>212</v>
      </c>
      <c r="N110" s="39" t="s">
        <v>212</v>
      </c>
      <c r="O110" s="39" t="s">
        <v>212</v>
      </c>
      <c r="P110" s="39">
        <v>253480.29199999999</v>
      </c>
    </row>
    <row r="111" spans="1:16">
      <c r="A111" s="38" t="s">
        <v>8</v>
      </c>
      <c r="B111" s="39" t="s">
        <v>313</v>
      </c>
      <c r="C111" s="39" t="s">
        <v>212</v>
      </c>
      <c r="D111" s="39">
        <v>246530.179</v>
      </c>
      <c r="E111" s="39" t="s">
        <v>212</v>
      </c>
      <c r="F111" s="39">
        <v>379140.43800000002</v>
      </c>
      <c r="G111" s="39" t="s">
        <v>212</v>
      </c>
      <c r="H111" s="39" t="s">
        <v>212</v>
      </c>
      <c r="I111" s="39" t="s">
        <v>212</v>
      </c>
      <c r="J111" s="39" t="s">
        <v>212</v>
      </c>
      <c r="K111" s="39" t="s">
        <v>212</v>
      </c>
      <c r="L111" s="39" t="s">
        <v>212</v>
      </c>
      <c r="M111" s="39" t="s">
        <v>212</v>
      </c>
      <c r="N111" s="39" t="s">
        <v>212</v>
      </c>
      <c r="O111" s="39" t="s">
        <v>212</v>
      </c>
      <c r="P111" s="39">
        <v>625670.61699999997</v>
      </c>
    </row>
    <row r="112" spans="1:16">
      <c r="A112" s="38" t="s">
        <v>8</v>
      </c>
      <c r="B112" s="39" t="s">
        <v>314</v>
      </c>
      <c r="C112" s="39" t="s">
        <v>212</v>
      </c>
      <c r="D112" s="39">
        <v>16136956.923</v>
      </c>
      <c r="E112" s="39" t="s">
        <v>212</v>
      </c>
      <c r="F112" s="39" t="s">
        <v>212</v>
      </c>
      <c r="G112" s="39" t="s">
        <v>212</v>
      </c>
      <c r="H112" s="39" t="s">
        <v>212</v>
      </c>
      <c r="I112" s="39" t="s">
        <v>212</v>
      </c>
      <c r="J112" s="39" t="s">
        <v>212</v>
      </c>
      <c r="K112" s="39" t="s">
        <v>212</v>
      </c>
      <c r="L112" s="39" t="s">
        <v>212</v>
      </c>
      <c r="M112" s="39" t="s">
        <v>212</v>
      </c>
      <c r="N112" s="39" t="s">
        <v>212</v>
      </c>
      <c r="O112" s="39" t="s">
        <v>212</v>
      </c>
      <c r="P112" s="39">
        <v>16136956.923</v>
      </c>
    </row>
    <row r="113" spans="1:16">
      <c r="A113" s="38" t="s">
        <v>315</v>
      </c>
      <c r="B113" s="39" t="s">
        <v>316</v>
      </c>
      <c r="C113" s="39" t="s">
        <v>212</v>
      </c>
      <c r="D113" s="39" t="s">
        <v>212</v>
      </c>
      <c r="E113" s="39" t="s">
        <v>212</v>
      </c>
      <c r="F113" s="39" t="s">
        <v>212</v>
      </c>
      <c r="G113" s="39" t="s">
        <v>212</v>
      </c>
      <c r="H113" s="39">
        <v>26886.594000000001</v>
      </c>
      <c r="I113" s="39" t="s">
        <v>212</v>
      </c>
      <c r="J113" s="39" t="s">
        <v>212</v>
      </c>
      <c r="K113" s="39" t="s">
        <v>212</v>
      </c>
      <c r="L113" s="39" t="s">
        <v>212</v>
      </c>
      <c r="M113" s="39" t="s">
        <v>212</v>
      </c>
      <c r="N113" s="39" t="s">
        <v>212</v>
      </c>
      <c r="O113" s="39" t="s">
        <v>212</v>
      </c>
      <c r="P113" s="39">
        <v>26886.594000000001</v>
      </c>
    </row>
    <row r="114" spans="1:16">
      <c r="A114" s="38" t="s">
        <v>315</v>
      </c>
      <c r="B114" s="39" t="s">
        <v>317</v>
      </c>
      <c r="C114" s="39" t="s">
        <v>212</v>
      </c>
      <c r="D114" s="39" t="s">
        <v>212</v>
      </c>
      <c r="E114" s="39" t="s">
        <v>212</v>
      </c>
      <c r="F114" s="39" t="s">
        <v>212</v>
      </c>
      <c r="G114" s="39" t="s">
        <v>212</v>
      </c>
      <c r="H114" s="39">
        <v>26972.975999999999</v>
      </c>
      <c r="I114" s="39" t="s">
        <v>212</v>
      </c>
      <c r="J114" s="39" t="s">
        <v>212</v>
      </c>
      <c r="K114" s="39" t="s">
        <v>212</v>
      </c>
      <c r="L114" s="39" t="s">
        <v>212</v>
      </c>
      <c r="M114" s="39" t="s">
        <v>212</v>
      </c>
      <c r="N114" s="39" t="s">
        <v>212</v>
      </c>
      <c r="O114" s="39" t="s">
        <v>212</v>
      </c>
      <c r="P114" s="39">
        <v>26972.975999999999</v>
      </c>
    </row>
    <row r="115" spans="1:16" ht="24">
      <c r="A115" s="38" t="s">
        <v>315</v>
      </c>
      <c r="B115" s="39" t="s">
        <v>286</v>
      </c>
      <c r="C115" s="39" t="s">
        <v>212</v>
      </c>
      <c r="D115" s="39" t="s">
        <v>212</v>
      </c>
      <c r="E115" s="39" t="s">
        <v>212</v>
      </c>
      <c r="F115" s="39" t="s">
        <v>212</v>
      </c>
      <c r="G115" s="39" t="s">
        <v>212</v>
      </c>
      <c r="H115" s="39">
        <v>1757701.23</v>
      </c>
      <c r="I115" s="39" t="s">
        <v>212</v>
      </c>
      <c r="J115" s="39" t="s">
        <v>212</v>
      </c>
      <c r="K115" s="39" t="s">
        <v>212</v>
      </c>
      <c r="L115" s="39" t="s">
        <v>212</v>
      </c>
      <c r="M115" s="39" t="s">
        <v>212</v>
      </c>
      <c r="N115" s="39" t="s">
        <v>212</v>
      </c>
      <c r="O115" s="39" t="s">
        <v>212</v>
      </c>
      <c r="P115" s="39">
        <v>1757701.23</v>
      </c>
    </row>
    <row r="116" spans="1:16">
      <c r="A116" s="38" t="s">
        <v>315</v>
      </c>
      <c r="B116" s="39" t="s">
        <v>318</v>
      </c>
      <c r="C116" s="39" t="s">
        <v>212</v>
      </c>
      <c r="D116" s="39" t="s">
        <v>212</v>
      </c>
      <c r="E116" s="39" t="s">
        <v>212</v>
      </c>
      <c r="F116" s="39">
        <v>2505957.6880000001</v>
      </c>
      <c r="G116" s="39" t="s">
        <v>212</v>
      </c>
      <c r="H116" s="39">
        <v>2047896.942</v>
      </c>
      <c r="I116" s="39" t="s">
        <v>212</v>
      </c>
      <c r="J116" s="39" t="s">
        <v>212</v>
      </c>
      <c r="K116" s="39" t="s">
        <v>212</v>
      </c>
      <c r="L116" s="39" t="s">
        <v>212</v>
      </c>
      <c r="M116" s="39" t="s">
        <v>212</v>
      </c>
      <c r="N116" s="39" t="s">
        <v>212</v>
      </c>
      <c r="O116" s="39" t="s">
        <v>212</v>
      </c>
      <c r="P116" s="39">
        <v>4553854.6310000001</v>
      </c>
    </row>
    <row r="117" spans="1:16">
      <c r="A117" s="38" t="s">
        <v>315</v>
      </c>
      <c r="B117" s="39" t="s">
        <v>319</v>
      </c>
      <c r="C117" s="39" t="s">
        <v>212</v>
      </c>
      <c r="D117" s="39" t="s">
        <v>212</v>
      </c>
      <c r="E117" s="39" t="s">
        <v>212</v>
      </c>
      <c r="F117" s="39">
        <v>106125.357</v>
      </c>
      <c r="G117" s="39" t="s">
        <v>212</v>
      </c>
      <c r="H117" s="39" t="s">
        <v>212</v>
      </c>
      <c r="I117" s="39" t="s">
        <v>212</v>
      </c>
      <c r="J117" s="39" t="s">
        <v>212</v>
      </c>
      <c r="K117" s="39" t="s">
        <v>212</v>
      </c>
      <c r="L117" s="39" t="s">
        <v>212</v>
      </c>
      <c r="M117" s="39" t="s">
        <v>212</v>
      </c>
      <c r="N117" s="39" t="s">
        <v>212</v>
      </c>
      <c r="O117" s="39" t="s">
        <v>212</v>
      </c>
      <c r="P117" s="39">
        <v>106125.357</v>
      </c>
    </row>
    <row r="118" spans="1:16">
      <c r="A118" s="38" t="s">
        <v>315</v>
      </c>
      <c r="B118" s="39" t="s">
        <v>320</v>
      </c>
      <c r="C118" s="39" t="s">
        <v>212</v>
      </c>
      <c r="D118" s="39" t="s">
        <v>212</v>
      </c>
      <c r="E118" s="39" t="s">
        <v>212</v>
      </c>
      <c r="F118" s="39">
        <v>596955.13399999996</v>
      </c>
      <c r="G118" s="39" t="s">
        <v>212</v>
      </c>
      <c r="H118" s="39">
        <v>663283.48300000001</v>
      </c>
      <c r="I118" s="39" t="s">
        <v>212</v>
      </c>
      <c r="J118" s="39" t="s">
        <v>212</v>
      </c>
      <c r="K118" s="39" t="s">
        <v>212</v>
      </c>
      <c r="L118" s="39" t="s">
        <v>212</v>
      </c>
      <c r="M118" s="39" t="s">
        <v>212</v>
      </c>
      <c r="N118" s="39" t="s">
        <v>212</v>
      </c>
      <c r="O118" s="39" t="s">
        <v>212</v>
      </c>
      <c r="P118" s="39">
        <v>1260238.6170000001</v>
      </c>
    </row>
    <row r="119" spans="1:16">
      <c r="A119" s="38" t="s">
        <v>315</v>
      </c>
      <c r="B119" s="39" t="s">
        <v>321</v>
      </c>
      <c r="C119" s="39" t="s">
        <v>212</v>
      </c>
      <c r="D119" s="39">
        <v>210239.92</v>
      </c>
      <c r="E119" s="39" t="s">
        <v>212</v>
      </c>
      <c r="F119" s="39">
        <v>207656.16399999999</v>
      </c>
      <c r="G119" s="39" t="s">
        <v>212</v>
      </c>
      <c r="H119" s="39" t="s">
        <v>212</v>
      </c>
      <c r="I119" s="39" t="s">
        <v>212</v>
      </c>
      <c r="J119" s="39" t="s">
        <v>212</v>
      </c>
      <c r="K119" s="39" t="s">
        <v>212</v>
      </c>
      <c r="L119" s="39" t="s">
        <v>212</v>
      </c>
      <c r="M119" s="39" t="s">
        <v>212</v>
      </c>
      <c r="N119" s="39" t="s">
        <v>212</v>
      </c>
      <c r="O119" s="39" t="s">
        <v>212</v>
      </c>
      <c r="P119" s="39">
        <v>417896.08500000002</v>
      </c>
    </row>
    <row r="120" spans="1:16">
      <c r="A120" s="38" t="s">
        <v>315</v>
      </c>
      <c r="B120" s="39" t="s">
        <v>322</v>
      </c>
      <c r="C120" s="39" t="s">
        <v>212</v>
      </c>
      <c r="D120" s="39">
        <v>411595.00599999999</v>
      </c>
      <c r="E120" s="39" t="s">
        <v>212</v>
      </c>
      <c r="F120" s="39" t="s">
        <v>212</v>
      </c>
      <c r="G120" s="39" t="s">
        <v>212</v>
      </c>
      <c r="H120" s="39" t="s">
        <v>212</v>
      </c>
      <c r="I120" s="39" t="s">
        <v>212</v>
      </c>
      <c r="J120" s="39" t="s">
        <v>212</v>
      </c>
      <c r="K120" s="39" t="s">
        <v>212</v>
      </c>
      <c r="L120" s="39" t="s">
        <v>212</v>
      </c>
      <c r="M120" s="39" t="s">
        <v>212</v>
      </c>
      <c r="N120" s="39" t="s">
        <v>212</v>
      </c>
      <c r="O120" s="39" t="s">
        <v>212</v>
      </c>
      <c r="P120" s="39">
        <v>411595.00599999999</v>
      </c>
    </row>
    <row r="121" spans="1:16">
      <c r="A121" s="38" t="s">
        <v>315</v>
      </c>
      <c r="B121" s="39" t="s">
        <v>323</v>
      </c>
      <c r="C121" s="39" t="s">
        <v>212</v>
      </c>
      <c r="D121" s="39">
        <v>276038.58299999998</v>
      </c>
      <c r="E121" s="39">
        <v>834327.10900000005</v>
      </c>
      <c r="F121" s="39">
        <v>346967.51699999999</v>
      </c>
      <c r="G121" s="39" t="s">
        <v>212</v>
      </c>
      <c r="H121" s="39">
        <v>350929.44199999998</v>
      </c>
      <c r="I121" s="39" t="s">
        <v>212</v>
      </c>
      <c r="J121" s="39" t="s">
        <v>212</v>
      </c>
      <c r="K121" s="39" t="s">
        <v>212</v>
      </c>
      <c r="L121" s="39" t="s">
        <v>212</v>
      </c>
      <c r="M121" s="39" t="s">
        <v>212</v>
      </c>
      <c r="N121" s="39" t="s">
        <v>212</v>
      </c>
      <c r="O121" s="39">
        <v>834327.10900000005</v>
      </c>
      <c r="P121" s="39">
        <v>973935.54299999995</v>
      </c>
    </row>
    <row r="122" spans="1:16">
      <c r="A122" s="38" t="s">
        <v>315</v>
      </c>
      <c r="B122" s="39" t="s">
        <v>324</v>
      </c>
      <c r="C122" s="39" t="s">
        <v>212</v>
      </c>
      <c r="D122" s="39" t="s">
        <v>212</v>
      </c>
      <c r="E122" s="39" t="s">
        <v>212</v>
      </c>
      <c r="F122" s="39">
        <v>1221543.196</v>
      </c>
      <c r="G122" s="39" t="s">
        <v>212</v>
      </c>
      <c r="H122" s="39" t="s">
        <v>212</v>
      </c>
      <c r="I122" s="39" t="s">
        <v>212</v>
      </c>
      <c r="J122" s="39" t="s">
        <v>212</v>
      </c>
      <c r="K122" s="39" t="s">
        <v>212</v>
      </c>
      <c r="L122" s="39" t="s">
        <v>212</v>
      </c>
      <c r="M122" s="39" t="s">
        <v>212</v>
      </c>
      <c r="N122" s="39" t="s">
        <v>212</v>
      </c>
      <c r="O122" s="39" t="s">
        <v>212</v>
      </c>
      <c r="P122" s="39">
        <v>1221543.196</v>
      </c>
    </row>
    <row r="123" spans="1:16">
      <c r="A123" s="38" t="s">
        <v>315</v>
      </c>
      <c r="B123" s="39" t="s">
        <v>325</v>
      </c>
      <c r="C123" s="39" t="s">
        <v>212</v>
      </c>
      <c r="D123" s="39" t="s">
        <v>212</v>
      </c>
      <c r="E123" s="39" t="s">
        <v>212</v>
      </c>
      <c r="F123" s="39">
        <v>392361.554</v>
      </c>
      <c r="G123" s="39" t="s">
        <v>212</v>
      </c>
      <c r="H123" s="39" t="s">
        <v>212</v>
      </c>
      <c r="I123" s="39" t="s">
        <v>212</v>
      </c>
      <c r="J123" s="39" t="s">
        <v>212</v>
      </c>
      <c r="K123" s="39" t="s">
        <v>212</v>
      </c>
      <c r="L123" s="39" t="s">
        <v>212</v>
      </c>
      <c r="M123" s="39" t="s">
        <v>212</v>
      </c>
      <c r="N123" s="39" t="s">
        <v>212</v>
      </c>
      <c r="O123" s="39" t="s">
        <v>212</v>
      </c>
      <c r="P123" s="39">
        <v>392361.554</v>
      </c>
    </row>
    <row r="124" spans="1:16">
      <c r="A124" s="38" t="s">
        <v>315</v>
      </c>
      <c r="B124" s="39" t="s">
        <v>326</v>
      </c>
      <c r="C124" s="39" t="s">
        <v>212</v>
      </c>
      <c r="D124" s="39" t="s">
        <v>212</v>
      </c>
      <c r="E124" s="39" t="s">
        <v>212</v>
      </c>
      <c r="F124" s="39">
        <v>212250.71400000001</v>
      </c>
      <c r="G124" s="39" t="s">
        <v>212</v>
      </c>
      <c r="H124" s="39" t="s">
        <v>212</v>
      </c>
      <c r="I124" s="39" t="s">
        <v>212</v>
      </c>
      <c r="J124" s="39" t="s">
        <v>212</v>
      </c>
      <c r="K124" s="39" t="s">
        <v>212</v>
      </c>
      <c r="L124" s="39" t="s">
        <v>212</v>
      </c>
      <c r="M124" s="39" t="s">
        <v>212</v>
      </c>
      <c r="N124" s="39" t="s">
        <v>212</v>
      </c>
      <c r="O124" s="39" t="s">
        <v>212</v>
      </c>
      <c r="P124" s="39">
        <v>212250.71400000001</v>
      </c>
    </row>
    <row r="125" spans="1:16">
      <c r="A125" s="38" t="s">
        <v>315</v>
      </c>
      <c r="B125" s="39" t="s">
        <v>327</v>
      </c>
      <c r="C125" s="39" t="s">
        <v>212</v>
      </c>
      <c r="D125" s="39" t="s">
        <v>212</v>
      </c>
      <c r="E125" s="39" t="s">
        <v>212</v>
      </c>
      <c r="F125" s="39">
        <v>128638.923</v>
      </c>
      <c r="G125" s="39" t="s">
        <v>212</v>
      </c>
      <c r="H125" s="39">
        <v>134972.86199999999</v>
      </c>
      <c r="I125" s="39" t="s">
        <v>212</v>
      </c>
      <c r="J125" s="39" t="s">
        <v>212</v>
      </c>
      <c r="K125" s="39" t="s">
        <v>212</v>
      </c>
      <c r="L125" s="39" t="s">
        <v>212</v>
      </c>
      <c r="M125" s="39" t="s">
        <v>212</v>
      </c>
      <c r="N125" s="39" t="s">
        <v>212</v>
      </c>
      <c r="O125" s="39" t="s">
        <v>212</v>
      </c>
      <c r="P125" s="39">
        <v>263611.78499999997</v>
      </c>
    </row>
    <row r="126" spans="1:16">
      <c r="A126" s="38" t="s">
        <v>315</v>
      </c>
      <c r="B126" s="39" t="s">
        <v>328</v>
      </c>
      <c r="C126" s="39" t="s">
        <v>212</v>
      </c>
      <c r="D126" s="39" t="s">
        <v>212</v>
      </c>
      <c r="E126" s="39">
        <v>962685.12600000005</v>
      </c>
      <c r="F126" s="39">
        <v>400347.13500000001</v>
      </c>
      <c r="G126" s="39" t="s">
        <v>212</v>
      </c>
      <c r="H126" s="39">
        <v>4049.1849999999999</v>
      </c>
      <c r="I126" s="39" t="s">
        <v>212</v>
      </c>
      <c r="J126" s="39" t="s">
        <v>212</v>
      </c>
      <c r="K126" s="39" t="s">
        <v>212</v>
      </c>
      <c r="L126" s="39" t="s">
        <v>212</v>
      </c>
      <c r="M126" s="39" t="s">
        <v>212</v>
      </c>
      <c r="N126" s="39" t="s">
        <v>212</v>
      </c>
      <c r="O126" s="39">
        <v>962685.12600000005</v>
      </c>
      <c r="P126" s="39">
        <v>404396.321</v>
      </c>
    </row>
    <row r="127" spans="1:16">
      <c r="A127" s="38" t="s">
        <v>315</v>
      </c>
      <c r="B127" s="39" t="s">
        <v>329</v>
      </c>
      <c r="C127" s="39">
        <v>2634959.156</v>
      </c>
      <c r="D127" s="39" t="s">
        <v>212</v>
      </c>
      <c r="E127" s="39" t="s">
        <v>212</v>
      </c>
      <c r="F127" s="39">
        <v>1887813.219</v>
      </c>
      <c r="G127" s="39" t="s">
        <v>212</v>
      </c>
      <c r="H127" s="39" t="s">
        <v>212</v>
      </c>
      <c r="I127" s="39" t="s">
        <v>212</v>
      </c>
      <c r="J127" s="39" t="s">
        <v>212</v>
      </c>
      <c r="K127" s="39" t="s">
        <v>212</v>
      </c>
      <c r="L127" s="39" t="s">
        <v>212</v>
      </c>
      <c r="M127" s="39" t="s">
        <v>212</v>
      </c>
      <c r="N127" s="39" t="s">
        <v>212</v>
      </c>
      <c r="O127" s="39">
        <v>2634959.156</v>
      </c>
      <c r="P127" s="39">
        <v>1887813.219</v>
      </c>
    </row>
    <row r="128" spans="1:16">
      <c r="A128" s="38" t="s">
        <v>315</v>
      </c>
      <c r="B128" s="39" t="s">
        <v>330</v>
      </c>
      <c r="C128" s="39" t="s">
        <v>212</v>
      </c>
      <c r="D128" s="39">
        <v>185505.81200000001</v>
      </c>
      <c r="E128" s="39" t="s">
        <v>212</v>
      </c>
      <c r="F128" s="39" t="s">
        <v>212</v>
      </c>
      <c r="G128" s="39" t="s">
        <v>212</v>
      </c>
      <c r="H128" s="39" t="s">
        <v>212</v>
      </c>
      <c r="I128" s="39" t="s">
        <v>212</v>
      </c>
      <c r="J128" s="39" t="s">
        <v>212</v>
      </c>
      <c r="K128" s="39" t="s">
        <v>212</v>
      </c>
      <c r="L128" s="39" t="s">
        <v>212</v>
      </c>
      <c r="M128" s="39" t="s">
        <v>212</v>
      </c>
      <c r="N128" s="39" t="s">
        <v>212</v>
      </c>
      <c r="O128" s="39" t="s">
        <v>212</v>
      </c>
      <c r="P128" s="39">
        <v>185505.81200000001</v>
      </c>
    </row>
    <row r="129" spans="1:16">
      <c r="A129" s="38" t="s">
        <v>331</v>
      </c>
      <c r="B129" s="39" t="s">
        <v>332</v>
      </c>
      <c r="C129" s="39" t="s">
        <v>212</v>
      </c>
      <c r="D129" s="39">
        <v>87818</v>
      </c>
      <c r="E129" s="39" t="s">
        <v>212</v>
      </c>
      <c r="F129" s="39">
        <v>74525</v>
      </c>
      <c r="G129" s="39" t="s">
        <v>212</v>
      </c>
      <c r="H129" s="39" t="s">
        <v>212</v>
      </c>
      <c r="I129" s="39" t="s">
        <v>212</v>
      </c>
      <c r="J129" s="39" t="s">
        <v>212</v>
      </c>
      <c r="K129" s="39" t="s">
        <v>212</v>
      </c>
      <c r="L129" s="39" t="s">
        <v>212</v>
      </c>
      <c r="M129" s="39" t="s">
        <v>212</v>
      </c>
      <c r="N129" s="39" t="s">
        <v>212</v>
      </c>
      <c r="O129" s="39" t="s">
        <v>212</v>
      </c>
      <c r="P129" s="39">
        <v>162343</v>
      </c>
    </row>
    <row r="130" spans="1:16" ht="24">
      <c r="A130" s="38" t="s">
        <v>331</v>
      </c>
      <c r="B130" s="39" t="s">
        <v>333</v>
      </c>
      <c r="C130" s="39" t="s">
        <v>212</v>
      </c>
      <c r="D130" s="39">
        <v>448084</v>
      </c>
      <c r="E130" s="39" t="s">
        <v>212</v>
      </c>
      <c r="F130" s="39">
        <v>883851</v>
      </c>
      <c r="G130" s="39" t="s">
        <v>212</v>
      </c>
      <c r="H130" s="39" t="s">
        <v>212</v>
      </c>
      <c r="I130" s="39" t="s">
        <v>212</v>
      </c>
      <c r="J130" s="39" t="s">
        <v>212</v>
      </c>
      <c r="K130" s="39" t="s">
        <v>212</v>
      </c>
      <c r="L130" s="39" t="s">
        <v>212</v>
      </c>
      <c r="M130" s="39" t="s">
        <v>212</v>
      </c>
      <c r="N130" s="39" t="s">
        <v>212</v>
      </c>
      <c r="O130" s="39" t="s">
        <v>212</v>
      </c>
      <c r="P130" s="39">
        <v>1331935</v>
      </c>
    </row>
    <row r="131" spans="1:16" ht="36">
      <c r="A131" s="38" t="s">
        <v>331</v>
      </c>
      <c r="B131" s="39" t="s">
        <v>334</v>
      </c>
      <c r="C131" s="39" t="s">
        <v>212</v>
      </c>
      <c r="D131" s="39">
        <v>134924</v>
      </c>
      <c r="E131" s="39" t="s">
        <v>212</v>
      </c>
      <c r="F131" s="39">
        <v>81047</v>
      </c>
      <c r="G131" s="39" t="s">
        <v>212</v>
      </c>
      <c r="H131" s="39" t="s">
        <v>212</v>
      </c>
      <c r="I131" s="39" t="s">
        <v>212</v>
      </c>
      <c r="J131" s="39" t="s">
        <v>212</v>
      </c>
      <c r="K131" s="39" t="s">
        <v>212</v>
      </c>
      <c r="L131" s="39" t="s">
        <v>212</v>
      </c>
      <c r="M131" s="39" t="s">
        <v>212</v>
      </c>
      <c r="N131" s="39" t="s">
        <v>212</v>
      </c>
      <c r="O131" s="39" t="s">
        <v>212</v>
      </c>
      <c r="P131" s="39">
        <v>215971</v>
      </c>
    </row>
    <row r="132" spans="1:16">
      <c r="A132" s="38" t="s">
        <v>331</v>
      </c>
      <c r="B132" s="39" t="s">
        <v>335</v>
      </c>
      <c r="C132" s="39" t="s">
        <v>212</v>
      </c>
      <c r="D132" s="39" t="s">
        <v>212</v>
      </c>
      <c r="E132" s="39">
        <v>61156</v>
      </c>
      <c r="F132" s="39">
        <v>12511</v>
      </c>
      <c r="G132" s="39" t="s">
        <v>212</v>
      </c>
      <c r="H132" s="39" t="s">
        <v>212</v>
      </c>
      <c r="I132" s="39" t="s">
        <v>212</v>
      </c>
      <c r="J132" s="39" t="s">
        <v>212</v>
      </c>
      <c r="K132" s="39" t="s">
        <v>212</v>
      </c>
      <c r="L132" s="39" t="s">
        <v>212</v>
      </c>
      <c r="M132" s="39" t="s">
        <v>212</v>
      </c>
      <c r="N132" s="39" t="s">
        <v>212</v>
      </c>
      <c r="O132" s="39">
        <v>61156</v>
      </c>
      <c r="P132" s="39">
        <v>12511</v>
      </c>
    </row>
    <row r="133" spans="1:16" ht="36">
      <c r="A133" s="38" t="s">
        <v>331</v>
      </c>
      <c r="B133" s="39" t="s">
        <v>336</v>
      </c>
      <c r="C133" s="39" t="s">
        <v>212</v>
      </c>
      <c r="D133" s="39">
        <v>259529</v>
      </c>
      <c r="E133" s="39" t="s">
        <v>212</v>
      </c>
      <c r="F133" s="39">
        <v>28000</v>
      </c>
      <c r="G133" s="39" t="s">
        <v>212</v>
      </c>
      <c r="H133" s="39" t="s">
        <v>212</v>
      </c>
      <c r="I133" s="39" t="s">
        <v>212</v>
      </c>
      <c r="J133" s="39" t="s">
        <v>212</v>
      </c>
      <c r="K133" s="39" t="s">
        <v>212</v>
      </c>
      <c r="L133" s="39" t="s">
        <v>212</v>
      </c>
      <c r="M133" s="39" t="s">
        <v>212</v>
      </c>
      <c r="N133" s="39" t="s">
        <v>212</v>
      </c>
      <c r="O133" s="39" t="s">
        <v>212</v>
      </c>
      <c r="P133" s="39">
        <v>287529</v>
      </c>
    </row>
    <row r="134" spans="1:16">
      <c r="A134" s="38" t="s">
        <v>331</v>
      </c>
      <c r="B134" s="39" t="s">
        <v>337</v>
      </c>
      <c r="C134" s="39" t="s">
        <v>212</v>
      </c>
      <c r="D134" s="39">
        <v>25401</v>
      </c>
      <c r="E134" s="39" t="s">
        <v>212</v>
      </c>
      <c r="F134" s="39" t="s">
        <v>212</v>
      </c>
      <c r="G134" s="39" t="s">
        <v>212</v>
      </c>
      <c r="H134" s="39" t="s">
        <v>212</v>
      </c>
      <c r="I134" s="39" t="s">
        <v>212</v>
      </c>
      <c r="J134" s="39" t="s">
        <v>212</v>
      </c>
      <c r="K134" s="39" t="s">
        <v>212</v>
      </c>
      <c r="L134" s="39" t="s">
        <v>212</v>
      </c>
      <c r="M134" s="39" t="s">
        <v>212</v>
      </c>
      <c r="N134" s="39" t="s">
        <v>212</v>
      </c>
      <c r="O134" s="39" t="s">
        <v>212</v>
      </c>
      <c r="P134" s="39">
        <v>25401</v>
      </c>
    </row>
    <row r="135" spans="1:16" ht="24">
      <c r="A135" s="38" t="s">
        <v>331</v>
      </c>
      <c r="B135" s="39" t="s">
        <v>338</v>
      </c>
      <c r="C135" s="39" t="s">
        <v>212</v>
      </c>
      <c r="D135" s="39" t="s">
        <v>212</v>
      </c>
      <c r="E135" s="39" t="s">
        <v>212</v>
      </c>
      <c r="F135" s="39">
        <v>137316</v>
      </c>
      <c r="G135" s="39" t="s">
        <v>212</v>
      </c>
      <c r="H135" s="39" t="s">
        <v>212</v>
      </c>
      <c r="I135" s="39" t="s">
        <v>212</v>
      </c>
      <c r="J135" s="39" t="s">
        <v>212</v>
      </c>
      <c r="K135" s="39" t="s">
        <v>212</v>
      </c>
      <c r="L135" s="39" t="s">
        <v>212</v>
      </c>
      <c r="M135" s="39" t="s">
        <v>212</v>
      </c>
      <c r="N135" s="39" t="s">
        <v>212</v>
      </c>
      <c r="O135" s="39" t="s">
        <v>212</v>
      </c>
      <c r="P135" s="39">
        <v>137316</v>
      </c>
    </row>
    <row r="136" spans="1:16" ht="36">
      <c r="A136" s="38" t="s">
        <v>331</v>
      </c>
      <c r="B136" s="39" t="s">
        <v>339</v>
      </c>
      <c r="C136" s="39" t="s">
        <v>212</v>
      </c>
      <c r="D136" s="39">
        <v>4130</v>
      </c>
      <c r="E136" s="39" t="s">
        <v>212</v>
      </c>
      <c r="F136" s="39" t="s">
        <v>212</v>
      </c>
      <c r="G136" s="39" t="s">
        <v>212</v>
      </c>
      <c r="H136" s="39" t="s">
        <v>212</v>
      </c>
      <c r="I136" s="39" t="s">
        <v>212</v>
      </c>
      <c r="J136" s="39" t="s">
        <v>212</v>
      </c>
      <c r="K136" s="39" t="s">
        <v>212</v>
      </c>
      <c r="L136" s="39" t="s">
        <v>212</v>
      </c>
      <c r="M136" s="39" t="s">
        <v>212</v>
      </c>
      <c r="N136" s="39" t="s">
        <v>212</v>
      </c>
      <c r="O136" s="39" t="s">
        <v>212</v>
      </c>
      <c r="P136" s="39">
        <v>4130</v>
      </c>
    </row>
    <row r="137" spans="1:16" ht="36">
      <c r="A137" s="38" t="s">
        <v>331</v>
      </c>
      <c r="B137" s="39" t="s">
        <v>340</v>
      </c>
      <c r="C137" s="39" t="s">
        <v>212</v>
      </c>
      <c r="D137" s="39">
        <v>17255</v>
      </c>
      <c r="E137" s="39" t="s">
        <v>212</v>
      </c>
      <c r="F137" s="39">
        <v>5489</v>
      </c>
      <c r="G137" s="39" t="s">
        <v>212</v>
      </c>
      <c r="H137" s="39" t="s">
        <v>212</v>
      </c>
      <c r="I137" s="39" t="s">
        <v>212</v>
      </c>
      <c r="J137" s="39" t="s">
        <v>212</v>
      </c>
      <c r="K137" s="39" t="s">
        <v>212</v>
      </c>
      <c r="L137" s="39" t="s">
        <v>212</v>
      </c>
      <c r="M137" s="39" t="s">
        <v>212</v>
      </c>
      <c r="N137" s="39" t="s">
        <v>212</v>
      </c>
      <c r="O137" s="39" t="s">
        <v>212</v>
      </c>
      <c r="P137" s="39">
        <v>22744</v>
      </c>
    </row>
    <row r="138" spans="1:16">
      <c r="A138" s="38" t="s">
        <v>331</v>
      </c>
      <c r="B138" s="39" t="s">
        <v>341</v>
      </c>
      <c r="C138" s="39" t="s">
        <v>212</v>
      </c>
      <c r="D138" s="39">
        <v>5580</v>
      </c>
      <c r="E138" s="39" t="s">
        <v>212</v>
      </c>
      <c r="F138" s="39" t="s">
        <v>212</v>
      </c>
      <c r="G138" s="39" t="s">
        <v>212</v>
      </c>
      <c r="H138" s="39" t="s">
        <v>212</v>
      </c>
      <c r="I138" s="39" t="s">
        <v>212</v>
      </c>
      <c r="J138" s="39" t="s">
        <v>212</v>
      </c>
      <c r="K138" s="39" t="s">
        <v>212</v>
      </c>
      <c r="L138" s="39" t="s">
        <v>212</v>
      </c>
      <c r="M138" s="39" t="s">
        <v>212</v>
      </c>
      <c r="N138" s="39" t="s">
        <v>212</v>
      </c>
      <c r="O138" s="39" t="s">
        <v>212</v>
      </c>
      <c r="P138" s="39">
        <v>5580</v>
      </c>
    </row>
    <row r="139" spans="1:16" ht="36">
      <c r="A139" s="38" t="s">
        <v>331</v>
      </c>
      <c r="B139" s="39" t="s">
        <v>342</v>
      </c>
      <c r="C139" s="39" t="s">
        <v>212</v>
      </c>
      <c r="D139" s="39">
        <v>89526</v>
      </c>
      <c r="E139" s="39" t="s">
        <v>212</v>
      </c>
      <c r="F139" s="39" t="s">
        <v>212</v>
      </c>
      <c r="G139" s="39" t="s">
        <v>212</v>
      </c>
      <c r="H139" s="39" t="s">
        <v>212</v>
      </c>
      <c r="I139" s="39" t="s">
        <v>212</v>
      </c>
      <c r="J139" s="39" t="s">
        <v>212</v>
      </c>
      <c r="K139" s="39" t="s">
        <v>212</v>
      </c>
      <c r="L139" s="39" t="s">
        <v>212</v>
      </c>
      <c r="M139" s="39" t="s">
        <v>212</v>
      </c>
      <c r="N139" s="39" t="s">
        <v>212</v>
      </c>
      <c r="O139" s="39" t="s">
        <v>212</v>
      </c>
      <c r="P139" s="39">
        <v>89526</v>
      </c>
    </row>
    <row r="140" spans="1:16">
      <c r="A140" s="38" t="s">
        <v>331</v>
      </c>
      <c r="B140" s="39" t="s">
        <v>343</v>
      </c>
      <c r="C140" s="39" t="s">
        <v>212</v>
      </c>
      <c r="D140" s="39">
        <v>72475</v>
      </c>
      <c r="E140" s="39" t="s">
        <v>212</v>
      </c>
      <c r="F140" s="39" t="s">
        <v>212</v>
      </c>
      <c r="G140" s="39" t="s">
        <v>212</v>
      </c>
      <c r="H140" s="39" t="s">
        <v>212</v>
      </c>
      <c r="I140" s="39" t="s">
        <v>212</v>
      </c>
      <c r="J140" s="39" t="s">
        <v>212</v>
      </c>
      <c r="K140" s="39" t="s">
        <v>212</v>
      </c>
      <c r="L140" s="39" t="s">
        <v>212</v>
      </c>
      <c r="M140" s="39" t="s">
        <v>212</v>
      </c>
      <c r="N140" s="39" t="s">
        <v>212</v>
      </c>
      <c r="O140" s="39" t="s">
        <v>212</v>
      </c>
      <c r="P140" s="39">
        <v>72475</v>
      </c>
    </row>
    <row r="141" spans="1:16">
      <c r="A141" s="38" t="s">
        <v>344</v>
      </c>
      <c r="B141" s="39" t="s">
        <v>279</v>
      </c>
      <c r="C141" s="39" t="s">
        <v>212</v>
      </c>
      <c r="D141" s="39" t="s">
        <v>212</v>
      </c>
      <c r="E141" s="39" t="s">
        <v>212</v>
      </c>
      <c r="F141" s="39">
        <v>3458278.4720000001</v>
      </c>
      <c r="G141" s="39" t="s">
        <v>212</v>
      </c>
      <c r="H141" s="39">
        <v>4006391.8730000001</v>
      </c>
      <c r="I141" s="39" t="s">
        <v>212</v>
      </c>
      <c r="J141" s="39">
        <v>1470923.683</v>
      </c>
      <c r="K141" s="39" t="s">
        <v>212</v>
      </c>
      <c r="L141" s="39" t="s">
        <v>212</v>
      </c>
      <c r="M141" s="39" t="s">
        <v>212</v>
      </c>
      <c r="N141" s="39" t="s">
        <v>212</v>
      </c>
      <c r="O141" s="39" t="s">
        <v>212</v>
      </c>
      <c r="P141" s="39">
        <v>8935594.0289999992</v>
      </c>
    </row>
    <row r="142" spans="1:16">
      <c r="A142" s="38" t="s">
        <v>345</v>
      </c>
      <c r="B142" s="39" t="s">
        <v>216</v>
      </c>
      <c r="C142" s="39">
        <v>527055.08600000001</v>
      </c>
      <c r="D142" s="39" t="s">
        <v>212</v>
      </c>
      <c r="E142" s="39" t="s">
        <v>212</v>
      </c>
      <c r="F142" s="39" t="s">
        <v>212</v>
      </c>
      <c r="G142" s="39" t="s">
        <v>212</v>
      </c>
      <c r="H142" s="39" t="s">
        <v>212</v>
      </c>
      <c r="I142" s="39" t="s">
        <v>212</v>
      </c>
      <c r="J142" s="39" t="s">
        <v>212</v>
      </c>
      <c r="K142" s="39" t="s">
        <v>212</v>
      </c>
      <c r="L142" s="39" t="s">
        <v>212</v>
      </c>
      <c r="M142" s="39" t="s">
        <v>212</v>
      </c>
      <c r="N142" s="39" t="s">
        <v>212</v>
      </c>
      <c r="O142" s="39">
        <v>527055.08600000001</v>
      </c>
      <c r="P142" s="39" t="s">
        <v>212</v>
      </c>
    </row>
    <row r="143" spans="1:16">
      <c r="A143" s="38" t="s">
        <v>345</v>
      </c>
      <c r="B143" s="39" t="s">
        <v>346</v>
      </c>
      <c r="C143" s="39" t="s">
        <v>212</v>
      </c>
      <c r="D143" s="39" t="s">
        <v>212</v>
      </c>
      <c r="E143" s="39" t="s">
        <v>212</v>
      </c>
      <c r="F143" s="39">
        <v>15559.218000000001</v>
      </c>
      <c r="G143" s="39" t="s">
        <v>212</v>
      </c>
      <c r="H143" s="39" t="s">
        <v>212</v>
      </c>
      <c r="I143" s="39" t="s">
        <v>212</v>
      </c>
      <c r="J143" s="39" t="s">
        <v>212</v>
      </c>
      <c r="K143" s="39" t="s">
        <v>212</v>
      </c>
      <c r="L143" s="39" t="s">
        <v>212</v>
      </c>
      <c r="M143" s="39" t="s">
        <v>212</v>
      </c>
      <c r="N143" s="39" t="s">
        <v>212</v>
      </c>
      <c r="O143" s="39" t="s">
        <v>212</v>
      </c>
      <c r="P143" s="39">
        <v>15559.218000000001</v>
      </c>
    </row>
    <row r="144" spans="1:16">
      <c r="A144" s="38" t="s">
        <v>345</v>
      </c>
      <c r="B144" s="39" t="s">
        <v>347</v>
      </c>
      <c r="C144" s="39" t="s">
        <v>212</v>
      </c>
      <c r="D144" s="39">
        <v>124048.664</v>
      </c>
      <c r="E144" s="39">
        <v>3098705.105</v>
      </c>
      <c r="F144" s="39">
        <v>355627.22899999999</v>
      </c>
      <c r="G144" s="39" t="s">
        <v>212</v>
      </c>
      <c r="H144" s="39" t="s">
        <v>212</v>
      </c>
      <c r="I144" s="39" t="s">
        <v>212</v>
      </c>
      <c r="J144" s="39" t="s">
        <v>212</v>
      </c>
      <c r="K144" s="39" t="s">
        <v>212</v>
      </c>
      <c r="L144" s="39" t="s">
        <v>212</v>
      </c>
      <c r="M144" s="39" t="s">
        <v>212</v>
      </c>
      <c r="N144" s="39" t="s">
        <v>212</v>
      </c>
      <c r="O144" s="39">
        <v>3098705.105</v>
      </c>
      <c r="P144" s="39">
        <v>479675.89399999997</v>
      </c>
    </row>
    <row r="145" spans="1:16">
      <c r="A145" s="38" t="s">
        <v>345</v>
      </c>
      <c r="B145" s="39" t="s">
        <v>348</v>
      </c>
      <c r="C145" s="39" t="s">
        <v>212</v>
      </c>
      <c r="D145" s="39">
        <v>-302.99599999999998</v>
      </c>
      <c r="E145" s="39" t="s">
        <v>212</v>
      </c>
      <c r="F145" s="39" t="s">
        <v>212</v>
      </c>
      <c r="G145" s="39" t="s">
        <v>212</v>
      </c>
      <c r="H145" s="39" t="s">
        <v>212</v>
      </c>
      <c r="I145" s="39" t="s">
        <v>212</v>
      </c>
      <c r="J145" s="39" t="s">
        <v>212</v>
      </c>
      <c r="K145" s="39" t="s">
        <v>212</v>
      </c>
      <c r="L145" s="39" t="s">
        <v>212</v>
      </c>
      <c r="M145" s="39" t="s">
        <v>212</v>
      </c>
      <c r="N145" s="39" t="s">
        <v>212</v>
      </c>
      <c r="O145" s="39" t="s">
        <v>212</v>
      </c>
      <c r="P145" s="39">
        <v>-302.99599999999998</v>
      </c>
    </row>
    <row r="146" spans="1:16">
      <c r="A146" s="38" t="s">
        <v>345</v>
      </c>
      <c r="B146" s="39" t="s">
        <v>349</v>
      </c>
      <c r="C146" s="39" t="s">
        <v>212</v>
      </c>
      <c r="D146" s="39">
        <v>36187.262000000002</v>
      </c>
      <c r="E146" s="39" t="s">
        <v>212</v>
      </c>
      <c r="F146" s="39" t="s">
        <v>212</v>
      </c>
      <c r="G146" s="39" t="s">
        <v>212</v>
      </c>
      <c r="H146" s="39" t="s">
        <v>212</v>
      </c>
      <c r="I146" s="39" t="s">
        <v>212</v>
      </c>
      <c r="J146" s="39" t="s">
        <v>212</v>
      </c>
      <c r="K146" s="39" t="s">
        <v>212</v>
      </c>
      <c r="L146" s="39" t="s">
        <v>212</v>
      </c>
      <c r="M146" s="39" t="s">
        <v>212</v>
      </c>
      <c r="N146" s="39" t="s">
        <v>212</v>
      </c>
      <c r="O146" s="39" t="s">
        <v>212</v>
      </c>
      <c r="P146" s="39">
        <v>36187.262000000002</v>
      </c>
    </row>
    <row r="147" spans="1:16">
      <c r="A147" s="38" t="s">
        <v>345</v>
      </c>
      <c r="B147" s="39" t="s">
        <v>350</v>
      </c>
      <c r="C147" s="39" t="s">
        <v>212</v>
      </c>
      <c r="D147" s="39">
        <v>-1553.6089999999999</v>
      </c>
      <c r="E147" s="39" t="s">
        <v>212</v>
      </c>
      <c r="F147" s="39">
        <v>6399.5209999999997</v>
      </c>
      <c r="G147" s="39" t="s">
        <v>212</v>
      </c>
      <c r="H147" s="39" t="s">
        <v>212</v>
      </c>
      <c r="I147" s="39" t="s">
        <v>212</v>
      </c>
      <c r="J147" s="39" t="s">
        <v>212</v>
      </c>
      <c r="K147" s="39" t="s">
        <v>212</v>
      </c>
      <c r="L147" s="39" t="s">
        <v>212</v>
      </c>
      <c r="M147" s="39" t="s">
        <v>212</v>
      </c>
      <c r="N147" s="39" t="s">
        <v>212</v>
      </c>
      <c r="O147" s="39" t="s">
        <v>212</v>
      </c>
      <c r="P147" s="39">
        <v>4845.9110000000001</v>
      </c>
    </row>
    <row r="148" spans="1:16">
      <c r="A148" s="38" t="s">
        <v>351</v>
      </c>
      <c r="B148" s="39" t="s">
        <v>251</v>
      </c>
      <c r="C148" s="39" t="s">
        <v>212</v>
      </c>
      <c r="D148" s="39">
        <v>406863.571</v>
      </c>
      <c r="E148" s="39" t="s">
        <v>212</v>
      </c>
      <c r="F148" s="39">
        <v>15192789.908</v>
      </c>
      <c r="G148" s="39" t="s">
        <v>212</v>
      </c>
      <c r="H148" s="39" t="s">
        <v>212</v>
      </c>
      <c r="I148" s="39" t="s">
        <v>212</v>
      </c>
      <c r="J148" s="39">
        <v>70000</v>
      </c>
      <c r="K148" s="39" t="s">
        <v>212</v>
      </c>
      <c r="L148" s="39" t="s">
        <v>212</v>
      </c>
      <c r="M148" s="39" t="s">
        <v>212</v>
      </c>
      <c r="N148" s="39" t="s">
        <v>212</v>
      </c>
      <c r="O148" s="39" t="s">
        <v>212</v>
      </c>
      <c r="P148" s="39">
        <v>15669653.479</v>
      </c>
    </row>
    <row r="149" spans="1:16" ht="24">
      <c r="A149" s="38" t="s">
        <v>351</v>
      </c>
      <c r="B149" s="39" t="s">
        <v>352</v>
      </c>
      <c r="C149" s="39" t="s">
        <v>212</v>
      </c>
      <c r="D149" s="39">
        <v>84893.407999999996</v>
      </c>
      <c r="E149" s="39" t="s">
        <v>212</v>
      </c>
      <c r="F149" s="39">
        <v>54227.302000000003</v>
      </c>
      <c r="G149" s="39" t="s">
        <v>212</v>
      </c>
      <c r="H149" s="39" t="s">
        <v>212</v>
      </c>
      <c r="I149" s="39" t="s">
        <v>212</v>
      </c>
      <c r="J149" s="39" t="s">
        <v>212</v>
      </c>
      <c r="K149" s="39" t="s">
        <v>212</v>
      </c>
      <c r="L149" s="39" t="s">
        <v>212</v>
      </c>
      <c r="M149" s="39" t="s">
        <v>212</v>
      </c>
      <c r="N149" s="39" t="s">
        <v>212</v>
      </c>
      <c r="O149" s="39" t="s">
        <v>212</v>
      </c>
      <c r="P149" s="39">
        <v>139120.71</v>
      </c>
    </row>
    <row r="150" spans="1:16">
      <c r="A150" s="38" t="s">
        <v>351</v>
      </c>
      <c r="B150" s="39" t="s">
        <v>353</v>
      </c>
      <c r="C150" s="39" t="s">
        <v>212</v>
      </c>
      <c r="D150" s="39" t="s">
        <v>212</v>
      </c>
      <c r="E150" s="39">
        <v>10460150.821</v>
      </c>
      <c r="F150" s="39" t="s">
        <v>212</v>
      </c>
      <c r="G150" s="39" t="s">
        <v>212</v>
      </c>
      <c r="H150" s="39" t="s">
        <v>212</v>
      </c>
      <c r="I150" s="39" t="s">
        <v>212</v>
      </c>
      <c r="J150" s="39" t="s">
        <v>212</v>
      </c>
      <c r="K150" s="39" t="s">
        <v>212</v>
      </c>
      <c r="L150" s="39" t="s">
        <v>212</v>
      </c>
      <c r="M150" s="39" t="s">
        <v>212</v>
      </c>
      <c r="N150" s="39" t="s">
        <v>212</v>
      </c>
      <c r="O150" s="39">
        <v>10460150.821</v>
      </c>
      <c r="P150" s="39" t="s">
        <v>212</v>
      </c>
    </row>
    <row r="151" spans="1:16">
      <c r="A151" s="38" t="s">
        <v>351</v>
      </c>
      <c r="B151" s="39" t="s">
        <v>354</v>
      </c>
      <c r="C151" s="39" t="s">
        <v>212</v>
      </c>
      <c r="D151" s="39" t="s">
        <v>212</v>
      </c>
      <c r="E151" s="39" t="s">
        <v>212</v>
      </c>
      <c r="F151" s="39">
        <v>13050735.676999999</v>
      </c>
      <c r="G151" s="39" t="s">
        <v>212</v>
      </c>
      <c r="H151" s="39" t="s">
        <v>212</v>
      </c>
      <c r="I151" s="39" t="s">
        <v>212</v>
      </c>
      <c r="J151" s="39" t="s">
        <v>212</v>
      </c>
      <c r="K151" s="39" t="s">
        <v>212</v>
      </c>
      <c r="L151" s="39" t="s">
        <v>212</v>
      </c>
      <c r="M151" s="39" t="s">
        <v>212</v>
      </c>
      <c r="N151" s="39" t="s">
        <v>212</v>
      </c>
      <c r="O151" s="39" t="s">
        <v>212</v>
      </c>
      <c r="P151" s="39">
        <v>13050735.676999999</v>
      </c>
    </row>
    <row r="152" spans="1:16">
      <c r="A152" s="38" t="s">
        <v>351</v>
      </c>
      <c r="B152" s="39" t="s">
        <v>355</v>
      </c>
      <c r="C152" s="39" t="s">
        <v>212</v>
      </c>
      <c r="D152" s="39" t="s">
        <v>212</v>
      </c>
      <c r="E152" s="39" t="s">
        <v>212</v>
      </c>
      <c r="F152" s="39" t="s">
        <v>212</v>
      </c>
      <c r="G152" s="39" t="s">
        <v>212</v>
      </c>
      <c r="H152" s="39" t="s">
        <v>212</v>
      </c>
      <c r="I152" s="39" t="s">
        <v>212</v>
      </c>
      <c r="J152" s="39">
        <v>1503232.102</v>
      </c>
      <c r="K152" s="39" t="s">
        <v>212</v>
      </c>
      <c r="L152" s="39" t="s">
        <v>212</v>
      </c>
      <c r="M152" s="39" t="s">
        <v>212</v>
      </c>
      <c r="N152" s="39" t="s">
        <v>212</v>
      </c>
      <c r="O152" s="39" t="s">
        <v>212</v>
      </c>
      <c r="P152" s="39">
        <v>1503232.102</v>
      </c>
    </row>
    <row r="153" spans="1:16">
      <c r="A153" s="38" t="s">
        <v>351</v>
      </c>
      <c r="B153" s="39" t="s">
        <v>356</v>
      </c>
      <c r="C153" s="39" t="s">
        <v>212</v>
      </c>
      <c r="D153" s="39" t="s">
        <v>212</v>
      </c>
      <c r="E153" s="39" t="s">
        <v>212</v>
      </c>
      <c r="F153" s="39" t="s">
        <v>212</v>
      </c>
      <c r="G153" s="39" t="s">
        <v>212</v>
      </c>
      <c r="H153" s="39" t="s">
        <v>212</v>
      </c>
      <c r="I153" s="39">
        <v>8116883.1160000004</v>
      </c>
      <c r="J153" s="39" t="s">
        <v>212</v>
      </c>
      <c r="K153" s="39" t="s">
        <v>212</v>
      </c>
      <c r="L153" s="39" t="s">
        <v>212</v>
      </c>
      <c r="M153" s="39" t="s">
        <v>212</v>
      </c>
      <c r="N153" s="39" t="s">
        <v>212</v>
      </c>
      <c r="O153" s="39">
        <v>8116883.1160000004</v>
      </c>
      <c r="P153" s="39" t="s">
        <v>212</v>
      </c>
    </row>
    <row r="154" spans="1:16">
      <c r="A154" s="38" t="s">
        <v>351</v>
      </c>
      <c r="B154" s="39" t="s">
        <v>357</v>
      </c>
      <c r="C154" s="39" t="s">
        <v>212</v>
      </c>
      <c r="D154" s="39" t="s">
        <v>212</v>
      </c>
      <c r="E154" s="39" t="s">
        <v>212</v>
      </c>
      <c r="F154" s="39" t="s">
        <v>212</v>
      </c>
      <c r="G154" s="39">
        <v>6872575.2989999996</v>
      </c>
      <c r="H154" s="39" t="s">
        <v>212</v>
      </c>
      <c r="I154" s="39" t="s">
        <v>212</v>
      </c>
      <c r="J154" s="39">
        <v>6203473.9450000003</v>
      </c>
      <c r="K154" s="39" t="s">
        <v>212</v>
      </c>
      <c r="L154" s="39" t="s">
        <v>212</v>
      </c>
      <c r="M154" s="39" t="s">
        <v>212</v>
      </c>
      <c r="N154" s="39" t="s">
        <v>212</v>
      </c>
      <c r="O154" s="39">
        <v>6872575.2989999996</v>
      </c>
      <c r="P154" s="39">
        <v>6203473.9450000003</v>
      </c>
    </row>
    <row r="155" spans="1:16" ht="36">
      <c r="A155" s="38" t="s">
        <v>351</v>
      </c>
      <c r="B155" s="39" t="s">
        <v>358</v>
      </c>
      <c r="C155" s="39" t="s">
        <v>212</v>
      </c>
      <c r="D155" s="39" t="s">
        <v>212</v>
      </c>
      <c r="E155" s="39">
        <v>5000000</v>
      </c>
      <c r="F155" s="39">
        <v>679147.25100000005</v>
      </c>
      <c r="G155" s="39" t="s">
        <v>212</v>
      </c>
      <c r="H155" s="39">
        <v>1440649.9750000001</v>
      </c>
      <c r="I155" s="39" t="s">
        <v>212</v>
      </c>
      <c r="J155" s="39">
        <v>1459407.534</v>
      </c>
      <c r="K155" s="39" t="s">
        <v>212</v>
      </c>
      <c r="L155" s="39" t="s">
        <v>212</v>
      </c>
      <c r="M155" s="39" t="s">
        <v>212</v>
      </c>
      <c r="N155" s="39" t="s">
        <v>212</v>
      </c>
      <c r="O155" s="39">
        <v>5000000</v>
      </c>
      <c r="P155" s="39">
        <v>3579204.76</v>
      </c>
    </row>
    <row r="156" spans="1:16" ht="24">
      <c r="A156" s="38" t="s">
        <v>351</v>
      </c>
      <c r="B156" s="39" t="s">
        <v>359</v>
      </c>
      <c r="C156" s="39" t="s">
        <v>212</v>
      </c>
      <c r="D156" s="39" t="s">
        <v>212</v>
      </c>
      <c r="E156" s="39" t="s">
        <v>212</v>
      </c>
      <c r="F156" s="39" t="s">
        <v>212</v>
      </c>
      <c r="G156" s="39" t="s">
        <v>212</v>
      </c>
      <c r="H156" s="39" t="s">
        <v>212</v>
      </c>
      <c r="I156" s="39" t="s">
        <v>212</v>
      </c>
      <c r="J156" s="39">
        <v>727836.99899999995</v>
      </c>
      <c r="K156" s="39" t="s">
        <v>212</v>
      </c>
      <c r="L156" s="39" t="s">
        <v>212</v>
      </c>
      <c r="M156" s="39" t="s">
        <v>212</v>
      </c>
      <c r="N156" s="39" t="s">
        <v>212</v>
      </c>
      <c r="O156" s="39" t="s">
        <v>212</v>
      </c>
      <c r="P156" s="39">
        <v>727836.99899999995</v>
      </c>
    </row>
    <row r="157" spans="1:16">
      <c r="A157" s="38" t="s">
        <v>351</v>
      </c>
      <c r="B157" s="39" t="s">
        <v>360</v>
      </c>
      <c r="C157" s="39" t="s">
        <v>212</v>
      </c>
      <c r="D157" s="39">
        <v>273042.29499999998</v>
      </c>
      <c r="E157" s="39" t="s">
        <v>212</v>
      </c>
      <c r="F157" s="39">
        <v>712539.39599999995</v>
      </c>
      <c r="G157" s="39" t="s">
        <v>212</v>
      </c>
      <c r="H157" s="39">
        <v>974325.11399999994</v>
      </c>
      <c r="I157" s="39" t="s">
        <v>212</v>
      </c>
      <c r="J157" s="39">
        <v>1262762.067</v>
      </c>
      <c r="K157" s="39" t="s">
        <v>212</v>
      </c>
      <c r="L157" s="39" t="s">
        <v>212</v>
      </c>
      <c r="M157" s="39" t="s">
        <v>212</v>
      </c>
      <c r="N157" s="39" t="s">
        <v>212</v>
      </c>
      <c r="O157" s="39" t="s">
        <v>212</v>
      </c>
      <c r="P157" s="39">
        <v>3222668.8730000001</v>
      </c>
    </row>
    <row r="158" spans="1:16" ht="24">
      <c r="A158" s="38" t="s">
        <v>351</v>
      </c>
      <c r="B158" s="39" t="s">
        <v>361</v>
      </c>
      <c r="C158" s="39" t="s">
        <v>212</v>
      </c>
      <c r="D158" s="39" t="s">
        <v>212</v>
      </c>
      <c r="E158" s="39" t="s">
        <v>212</v>
      </c>
      <c r="F158" s="39">
        <v>190401.75599999999</v>
      </c>
      <c r="G158" s="39" t="s">
        <v>212</v>
      </c>
      <c r="H158" s="39">
        <v>422546.179</v>
      </c>
      <c r="I158" s="39" t="s">
        <v>212</v>
      </c>
      <c r="J158" s="39">
        <v>575231.777</v>
      </c>
      <c r="K158" s="39" t="s">
        <v>212</v>
      </c>
      <c r="L158" s="39" t="s">
        <v>212</v>
      </c>
      <c r="M158" s="39" t="s">
        <v>212</v>
      </c>
      <c r="N158" s="39" t="s">
        <v>212</v>
      </c>
      <c r="O158" s="39" t="s">
        <v>212</v>
      </c>
      <c r="P158" s="39">
        <v>1188179.713</v>
      </c>
    </row>
    <row r="159" spans="1:16">
      <c r="A159" s="38" t="s">
        <v>351</v>
      </c>
      <c r="B159" s="39" t="s">
        <v>362</v>
      </c>
      <c r="C159" s="39" t="s">
        <v>212</v>
      </c>
      <c r="D159" s="39">
        <v>569051.66899999999</v>
      </c>
      <c r="E159" s="39" t="s">
        <v>212</v>
      </c>
      <c r="F159" s="39">
        <v>742012.19400000002</v>
      </c>
      <c r="G159" s="39" t="s">
        <v>212</v>
      </c>
      <c r="H159" s="39">
        <v>97121.554999999993</v>
      </c>
      <c r="I159" s="39" t="s">
        <v>212</v>
      </c>
      <c r="J159" s="39" t="s">
        <v>212</v>
      </c>
      <c r="K159" s="39" t="s">
        <v>212</v>
      </c>
      <c r="L159" s="39" t="s">
        <v>212</v>
      </c>
      <c r="M159" s="39" t="s">
        <v>212</v>
      </c>
      <c r="N159" s="39" t="s">
        <v>212</v>
      </c>
      <c r="O159" s="39" t="s">
        <v>212</v>
      </c>
      <c r="P159" s="39">
        <v>1408185.419</v>
      </c>
    </row>
    <row r="160" spans="1:16">
      <c r="A160" s="38" t="s">
        <v>351</v>
      </c>
      <c r="B160" s="39" t="s">
        <v>363</v>
      </c>
      <c r="C160" s="39" t="s">
        <v>212</v>
      </c>
      <c r="D160" s="39" t="s">
        <v>212</v>
      </c>
      <c r="E160" s="39" t="s">
        <v>212</v>
      </c>
      <c r="F160" s="39">
        <v>19527.258999999998</v>
      </c>
      <c r="G160" s="39" t="s">
        <v>212</v>
      </c>
      <c r="H160" s="39" t="s">
        <v>212</v>
      </c>
      <c r="I160" s="39" t="s">
        <v>212</v>
      </c>
      <c r="J160" s="39" t="s">
        <v>212</v>
      </c>
      <c r="K160" s="39" t="s">
        <v>212</v>
      </c>
      <c r="L160" s="39" t="s">
        <v>212</v>
      </c>
      <c r="M160" s="39" t="s">
        <v>212</v>
      </c>
      <c r="N160" s="39" t="s">
        <v>212</v>
      </c>
      <c r="O160" s="39" t="s">
        <v>212</v>
      </c>
      <c r="P160" s="39">
        <v>19527.258999999998</v>
      </c>
    </row>
    <row r="161" spans="1:16">
      <c r="A161" s="38" t="s">
        <v>351</v>
      </c>
      <c r="B161" s="39" t="s">
        <v>364</v>
      </c>
      <c r="C161" s="39" t="s">
        <v>212</v>
      </c>
      <c r="D161" s="39" t="s">
        <v>212</v>
      </c>
      <c r="E161" s="39" t="s">
        <v>212</v>
      </c>
      <c r="F161" s="39" t="s">
        <v>212</v>
      </c>
      <c r="G161" s="39" t="s">
        <v>212</v>
      </c>
      <c r="H161" s="39" t="s">
        <v>212</v>
      </c>
      <c r="I161" s="39" t="s">
        <v>212</v>
      </c>
      <c r="J161" s="39">
        <v>559789.42000000004</v>
      </c>
      <c r="K161" s="39" t="s">
        <v>212</v>
      </c>
      <c r="L161" s="39" t="s">
        <v>212</v>
      </c>
      <c r="M161" s="39" t="s">
        <v>212</v>
      </c>
      <c r="N161" s="39" t="s">
        <v>212</v>
      </c>
      <c r="O161" s="39" t="s">
        <v>212</v>
      </c>
      <c r="P161" s="39">
        <v>559789.42000000004</v>
      </c>
    </row>
    <row r="162" spans="1:16">
      <c r="A162" s="38" t="s">
        <v>351</v>
      </c>
      <c r="B162" s="39" t="s">
        <v>365</v>
      </c>
      <c r="C162" s="39">
        <v>17129290.300000001</v>
      </c>
      <c r="D162" s="39">
        <v>608535.451</v>
      </c>
      <c r="E162" s="39" t="s">
        <v>212</v>
      </c>
      <c r="F162" s="39">
        <v>13511148.414000001</v>
      </c>
      <c r="G162" s="39" t="s">
        <v>212</v>
      </c>
      <c r="H162" s="39">
        <v>694742.76100000006</v>
      </c>
      <c r="I162" s="39" t="s">
        <v>212</v>
      </c>
      <c r="J162" s="39">
        <v>387115.98200000002</v>
      </c>
      <c r="K162" s="39" t="s">
        <v>212</v>
      </c>
      <c r="L162" s="39" t="s">
        <v>212</v>
      </c>
      <c r="M162" s="39" t="s">
        <v>212</v>
      </c>
      <c r="N162" s="39" t="s">
        <v>212</v>
      </c>
      <c r="O162" s="39">
        <v>17129290.300000001</v>
      </c>
      <c r="P162" s="39">
        <v>15201542.608999999</v>
      </c>
    </row>
    <row r="163" spans="1:16">
      <c r="A163" s="38" t="s">
        <v>366</v>
      </c>
      <c r="B163" s="39" t="s">
        <v>367</v>
      </c>
      <c r="C163" s="39" t="s">
        <v>212</v>
      </c>
      <c r="D163" s="39" t="s">
        <v>212</v>
      </c>
      <c r="E163" s="39">
        <v>52200000</v>
      </c>
      <c r="F163" s="39">
        <v>67242534</v>
      </c>
      <c r="G163" s="39" t="s">
        <v>212</v>
      </c>
      <c r="H163" s="39" t="s">
        <v>212</v>
      </c>
      <c r="I163" s="39" t="s">
        <v>212</v>
      </c>
      <c r="J163" s="39" t="s">
        <v>212</v>
      </c>
      <c r="K163" s="39" t="s">
        <v>212</v>
      </c>
      <c r="L163" s="39" t="s">
        <v>212</v>
      </c>
      <c r="M163" s="39" t="s">
        <v>212</v>
      </c>
      <c r="N163" s="39" t="s">
        <v>212</v>
      </c>
      <c r="O163" s="39">
        <v>52200000</v>
      </c>
      <c r="P163" s="39">
        <v>67242534</v>
      </c>
    </row>
    <row r="164" spans="1:16">
      <c r="A164" s="38" t="s">
        <v>366</v>
      </c>
      <c r="B164" s="39" t="s">
        <v>368</v>
      </c>
      <c r="C164" s="39" t="s">
        <v>212</v>
      </c>
      <c r="D164" s="39" t="s">
        <v>212</v>
      </c>
      <c r="E164" s="39" t="s">
        <v>212</v>
      </c>
      <c r="F164" s="39" t="s">
        <v>212</v>
      </c>
      <c r="G164" s="39" t="s">
        <v>212</v>
      </c>
      <c r="H164" s="39">
        <v>2119702</v>
      </c>
      <c r="I164" s="39" t="s">
        <v>212</v>
      </c>
      <c r="J164" s="39" t="s">
        <v>212</v>
      </c>
      <c r="K164" s="39" t="s">
        <v>212</v>
      </c>
      <c r="L164" s="39" t="s">
        <v>212</v>
      </c>
      <c r="M164" s="39" t="s">
        <v>212</v>
      </c>
      <c r="N164" s="39" t="s">
        <v>212</v>
      </c>
      <c r="O164" s="39" t="s">
        <v>212</v>
      </c>
      <c r="P164" s="39">
        <v>2119702</v>
      </c>
    </row>
    <row r="165" spans="1:16" ht="24">
      <c r="A165" s="38" t="s">
        <v>369</v>
      </c>
      <c r="B165" s="39" t="s">
        <v>370</v>
      </c>
      <c r="C165" s="39" t="s">
        <v>212</v>
      </c>
      <c r="D165" s="39">
        <v>329796</v>
      </c>
      <c r="E165" s="39" t="s">
        <v>212</v>
      </c>
      <c r="F165" s="39">
        <v>493003</v>
      </c>
      <c r="G165" s="39" t="s">
        <v>212</v>
      </c>
      <c r="H165" s="39">
        <v>842000</v>
      </c>
      <c r="I165" s="39" t="s">
        <v>212</v>
      </c>
      <c r="J165" s="39" t="s">
        <v>212</v>
      </c>
      <c r="K165" s="39" t="s">
        <v>212</v>
      </c>
      <c r="L165" s="39" t="s">
        <v>212</v>
      </c>
      <c r="M165" s="39" t="s">
        <v>212</v>
      </c>
      <c r="N165" s="39" t="s">
        <v>212</v>
      </c>
      <c r="O165" s="39" t="s">
        <v>212</v>
      </c>
      <c r="P165" s="39">
        <v>1664799</v>
      </c>
    </row>
    <row r="166" spans="1:16">
      <c r="A166" s="38" t="s">
        <v>369</v>
      </c>
      <c r="B166" s="39" t="s">
        <v>371</v>
      </c>
      <c r="C166" s="39">
        <v>6897690</v>
      </c>
      <c r="D166" s="39">
        <v>419591</v>
      </c>
      <c r="E166" s="39" t="s">
        <v>212</v>
      </c>
      <c r="F166" s="39">
        <v>1584045</v>
      </c>
      <c r="G166" s="39" t="s">
        <v>212</v>
      </c>
      <c r="H166" s="39">
        <v>600000</v>
      </c>
      <c r="I166" s="39" t="s">
        <v>212</v>
      </c>
      <c r="J166" s="39" t="s">
        <v>212</v>
      </c>
      <c r="K166" s="39" t="s">
        <v>212</v>
      </c>
      <c r="L166" s="39" t="s">
        <v>212</v>
      </c>
      <c r="M166" s="39" t="s">
        <v>212</v>
      </c>
      <c r="N166" s="39" t="s">
        <v>212</v>
      </c>
      <c r="O166" s="39">
        <v>6897690</v>
      </c>
      <c r="P166" s="39">
        <v>2603636</v>
      </c>
    </row>
    <row r="167" spans="1:16">
      <c r="A167" s="38" t="s">
        <v>369</v>
      </c>
      <c r="B167" s="39" t="s">
        <v>372</v>
      </c>
      <c r="C167" s="39">
        <v>3691970</v>
      </c>
      <c r="D167" s="39">
        <v>83960</v>
      </c>
      <c r="E167" s="39" t="s">
        <v>212</v>
      </c>
      <c r="F167" s="39">
        <v>222590</v>
      </c>
      <c r="G167" s="39" t="s">
        <v>212</v>
      </c>
      <c r="H167" s="39">
        <v>1248000</v>
      </c>
      <c r="I167" s="39" t="s">
        <v>212</v>
      </c>
      <c r="J167" s="39" t="s">
        <v>212</v>
      </c>
      <c r="K167" s="39" t="s">
        <v>212</v>
      </c>
      <c r="L167" s="39" t="s">
        <v>212</v>
      </c>
      <c r="M167" s="39" t="s">
        <v>212</v>
      </c>
      <c r="N167" s="39" t="s">
        <v>212</v>
      </c>
      <c r="O167" s="39">
        <v>3691970</v>
      </c>
      <c r="P167" s="39">
        <v>1554550</v>
      </c>
    </row>
    <row r="168" spans="1:16">
      <c r="A168" s="38" t="s">
        <v>373</v>
      </c>
      <c r="B168" s="39" t="s">
        <v>374</v>
      </c>
      <c r="C168" s="39" t="s">
        <v>212</v>
      </c>
      <c r="D168" s="39">
        <v>561258</v>
      </c>
      <c r="E168" s="39" t="s">
        <v>212</v>
      </c>
      <c r="F168" s="39">
        <v>1218818.635</v>
      </c>
      <c r="G168" s="39" t="s">
        <v>212</v>
      </c>
      <c r="H168" s="39">
        <v>586586</v>
      </c>
      <c r="I168" s="39" t="s">
        <v>212</v>
      </c>
      <c r="J168" s="39" t="s">
        <v>212</v>
      </c>
      <c r="K168" s="39" t="s">
        <v>212</v>
      </c>
      <c r="L168" s="39" t="s">
        <v>212</v>
      </c>
      <c r="M168" s="39" t="s">
        <v>212</v>
      </c>
      <c r="N168" s="39" t="s">
        <v>212</v>
      </c>
      <c r="O168" s="39" t="s">
        <v>212</v>
      </c>
      <c r="P168" s="39">
        <v>2366662.6349999998</v>
      </c>
    </row>
    <row r="169" spans="1:16">
      <c r="A169" s="38" t="s">
        <v>373</v>
      </c>
      <c r="B169" s="39" t="s">
        <v>375</v>
      </c>
      <c r="C169" s="39">
        <v>22662352.960999999</v>
      </c>
      <c r="D169" s="39" t="s">
        <v>212</v>
      </c>
      <c r="E169" s="39" t="s">
        <v>212</v>
      </c>
      <c r="F169" s="39" t="s">
        <v>212</v>
      </c>
      <c r="G169" s="39" t="s">
        <v>212</v>
      </c>
      <c r="H169" s="39" t="s">
        <v>212</v>
      </c>
      <c r="I169" s="39" t="s">
        <v>212</v>
      </c>
      <c r="J169" s="39" t="s">
        <v>212</v>
      </c>
      <c r="K169" s="39" t="s">
        <v>212</v>
      </c>
      <c r="L169" s="39" t="s">
        <v>212</v>
      </c>
      <c r="M169" s="39" t="s">
        <v>212</v>
      </c>
      <c r="N169" s="39" t="s">
        <v>212</v>
      </c>
      <c r="O169" s="39">
        <v>22662352.960999999</v>
      </c>
      <c r="P169" s="39" t="s">
        <v>212</v>
      </c>
    </row>
    <row r="170" spans="1:16" ht="24">
      <c r="A170" s="38" t="s">
        <v>373</v>
      </c>
      <c r="B170" s="39" t="s">
        <v>376</v>
      </c>
      <c r="C170" s="39" t="s">
        <v>212</v>
      </c>
      <c r="D170" s="39">
        <v>28665</v>
      </c>
      <c r="E170" s="39" t="s">
        <v>212</v>
      </c>
      <c r="F170" s="39" t="s">
        <v>212</v>
      </c>
      <c r="G170" s="39" t="s">
        <v>212</v>
      </c>
      <c r="H170" s="39" t="s">
        <v>212</v>
      </c>
      <c r="I170" s="39" t="s">
        <v>212</v>
      </c>
      <c r="J170" s="39" t="s">
        <v>212</v>
      </c>
      <c r="K170" s="39" t="s">
        <v>212</v>
      </c>
      <c r="L170" s="39" t="s">
        <v>212</v>
      </c>
      <c r="M170" s="39" t="s">
        <v>212</v>
      </c>
      <c r="N170" s="39" t="s">
        <v>212</v>
      </c>
      <c r="O170" s="39" t="s">
        <v>212</v>
      </c>
      <c r="P170" s="39">
        <v>28665</v>
      </c>
    </row>
    <row r="171" spans="1:16">
      <c r="A171" s="38" t="s">
        <v>373</v>
      </c>
      <c r="B171" s="39" t="s">
        <v>377</v>
      </c>
      <c r="C171" s="39" t="s">
        <v>212</v>
      </c>
      <c r="D171" s="39">
        <v>822114</v>
      </c>
      <c r="E171" s="39" t="s">
        <v>212</v>
      </c>
      <c r="F171" s="39">
        <v>371598</v>
      </c>
      <c r="G171" s="39" t="s">
        <v>212</v>
      </c>
      <c r="H171" s="39">
        <v>48541</v>
      </c>
      <c r="I171" s="39" t="s">
        <v>212</v>
      </c>
      <c r="J171" s="39" t="s">
        <v>212</v>
      </c>
      <c r="K171" s="39" t="s">
        <v>212</v>
      </c>
      <c r="L171" s="39" t="s">
        <v>212</v>
      </c>
      <c r="M171" s="39" t="s">
        <v>212</v>
      </c>
      <c r="N171" s="39" t="s">
        <v>212</v>
      </c>
      <c r="O171" s="39" t="s">
        <v>212</v>
      </c>
      <c r="P171" s="39">
        <v>1242253</v>
      </c>
    </row>
    <row r="172" spans="1:16" ht="24">
      <c r="A172" s="38" t="s">
        <v>373</v>
      </c>
      <c r="B172" s="39" t="s">
        <v>378</v>
      </c>
      <c r="C172" s="39">
        <v>600000</v>
      </c>
      <c r="D172" s="39" t="s">
        <v>212</v>
      </c>
      <c r="E172" s="39" t="s">
        <v>212</v>
      </c>
      <c r="F172" s="39" t="s">
        <v>212</v>
      </c>
      <c r="G172" s="39" t="s">
        <v>212</v>
      </c>
      <c r="H172" s="39" t="s">
        <v>212</v>
      </c>
      <c r="I172" s="39" t="s">
        <v>212</v>
      </c>
      <c r="J172" s="39" t="s">
        <v>212</v>
      </c>
      <c r="K172" s="39" t="s">
        <v>212</v>
      </c>
      <c r="L172" s="39" t="s">
        <v>212</v>
      </c>
      <c r="M172" s="39" t="s">
        <v>212</v>
      </c>
      <c r="N172" s="39" t="s">
        <v>212</v>
      </c>
      <c r="O172" s="39">
        <v>600000</v>
      </c>
      <c r="P172" s="39" t="s">
        <v>212</v>
      </c>
    </row>
    <row r="173" spans="1:16">
      <c r="A173" s="38" t="s">
        <v>373</v>
      </c>
      <c r="B173" s="39" t="s">
        <v>379</v>
      </c>
      <c r="C173" s="39">
        <v>22043585.644000001</v>
      </c>
      <c r="D173" s="39" t="s">
        <v>212</v>
      </c>
      <c r="E173" s="39" t="s">
        <v>212</v>
      </c>
      <c r="F173" s="39">
        <v>300000</v>
      </c>
      <c r="G173" s="39" t="s">
        <v>212</v>
      </c>
      <c r="H173" s="39" t="s">
        <v>212</v>
      </c>
      <c r="I173" s="39" t="s">
        <v>212</v>
      </c>
      <c r="J173" s="39" t="s">
        <v>212</v>
      </c>
      <c r="K173" s="39" t="s">
        <v>212</v>
      </c>
      <c r="L173" s="39" t="s">
        <v>212</v>
      </c>
      <c r="M173" s="39" t="s">
        <v>212</v>
      </c>
      <c r="N173" s="39" t="s">
        <v>212</v>
      </c>
      <c r="O173" s="39">
        <v>22043585.644000001</v>
      </c>
      <c r="P173" s="39">
        <v>300000</v>
      </c>
    </row>
    <row r="174" spans="1:16">
      <c r="A174" s="38" t="s">
        <v>380</v>
      </c>
      <c r="B174" s="39" t="s">
        <v>381</v>
      </c>
      <c r="C174" s="39" t="s">
        <v>212</v>
      </c>
      <c r="D174" s="39">
        <v>660676.53200000001</v>
      </c>
      <c r="E174" s="39">
        <v>626489.42200000002</v>
      </c>
      <c r="F174" s="39">
        <v>667245.22600000002</v>
      </c>
      <c r="G174" s="39">
        <v>663283.48300000001</v>
      </c>
      <c r="H174" s="39">
        <v>682035.19299999997</v>
      </c>
      <c r="I174" s="39">
        <v>684556.40700000001</v>
      </c>
      <c r="J174" s="39" t="s">
        <v>212</v>
      </c>
      <c r="K174" s="39">
        <v>560852.495</v>
      </c>
      <c r="L174" s="39" t="s">
        <v>212</v>
      </c>
      <c r="M174" s="39" t="s">
        <v>212</v>
      </c>
      <c r="N174" s="39" t="s">
        <v>212</v>
      </c>
      <c r="O174" s="39">
        <v>2535181.8080000002</v>
      </c>
      <c r="P174" s="39">
        <v>2009956.9509999999</v>
      </c>
    </row>
    <row r="175" spans="1:16">
      <c r="A175" s="38" t="s">
        <v>380</v>
      </c>
      <c r="B175" s="39" t="s">
        <v>382</v>
      </c>
      <c r="C175" s="39" t="s">
        <v>212</v>
      </c>
      <c r="D175" s="39" t="s">
        <v>212</v>
      </c>
      <c r="E175" s="39" t="s">
        <v>212</v>
      </c>
      <c r="F175" s="39">
        <v>777997.41200000001</v>
      </c>
      <c r="G175" s="39">
        <v>341064.12</v>
      </c>
      <c r="H175" s="39">
        <v>341017.59600000002</v>
      </c>
      <c r="I175" s="39" t="s">
        <v>212</v>
      </c>
      <c r="J175" s="39" t="s">
        <v>212</v>
      </c>
      <c r="K175" s="39" t="s">
        <v>212</v>
      </c>
      <c r="L175" s="39" t="s">
        <v>212</v>
      </c>
      <c r="M175" s="39" t="s">
        <v>212</v>
      </c>
      <c r="N175" s="39" t="s">
        <v>212</v>
      </c>
      <c r="O175" s="39">
        <v>341064.12</v>
      </c>
      <c r="P175" s="39">
        <v>1119015.0090000001</v>
      </c>
    </row>
    <row r="176" spans="1:16">
      <c r="A176" s="38" t="s">
        <v>380</v>
      </c>
      <c r="B176" s="39" t="s">
        <v>383</v>
      </c>
      <c r="C176" s="39" t="s">
        <v>212</v>
      </c>
      <c r="D176" s="39" t="s">
        <v>212</v>
      </c>
      <c r="E176" s="39">
        <v>1297851.0290000001</v>
      </c>
      <c r="F176" s="39">
        <v>1301817.3060000001</v>
      </c>
      <c r="G176" s="39" t="s">
        <v>212</v>
      </c>
      <c r="H176" s="39" t="s">
        <v>212</v>
      </c>
      <c r="I176" s="39" t="s">
        <v>212</v>
      </c>
      <c r="J176" s="39" t="s">
        <v>212</v>
      </c>
      <c r="K176" s="39" t="s">
        <v>212</v>
      </c>
      <c r="L176" s="39" t="s">
        <v>212</v>
      </c>
      <c r="M176" s="39" t="s">
        <v>212</v>
      </c>
      <c r="N176" s="39" t="s">
        <v>212</v>
      </c>
      <c r="O176" s="39">
        <v>1297851.0290000001</v>
      </c>
      <c r="P176" s="39">
        <v>1301817.3060000001</v>
      </c>
    </row>
    <row r="177" spans="1:16">
      <c r="A177" s="38" t="s">
        <v>380</v>
      </c>
      <c r="B177" s="39" t="s">
        <v>384</v>
      </c>
      <c r="C177" s="39" t="s">
        <v>212</v>
      </c>
      <c r="D177" s="39" t="s">
        <v>212</v>
      </c>
      <c r="E177" s="39">
        <v>2505957.6880000001</v>
      </c>
      <c r="F177" s="39">
        <v>2567160.338</v>
      </c>
      <c r="G177" s="39" t="s">
        <v>212</v>
      </c>
      <c r="H177" s="39" t="s">
        <v>212</v>
      </c>
      <c r="I177" s="39" t="s">
        <v>212</v>
      </c>
      <c r="J177" s="39" t="s">
        <v>212</v>
      </c>
      <c r="K177" s="39" t="s">
        <v>212</v>
      </c>
      <c r="L177" s="39" t="s">
        <v>212</v>
      </c>
      <c r="M177" s="39" t="s">
        <v>212</v>
      </c>
      <c r="N177" s="39" t="s">
        <v>212</v>
      </c>
      <c r="O177" s="39">
        <v>2505957.6880000001</v>
      </c>
      <c r="P177" s="39">
        <v>2567160.338</v>
      </c>
    </row>
    <row r="178" spans="1:16" ht="24">
      <c r="A178" s="38" t="s">
        <v>380</v>
      </c>
      <c r="B178" s="39" t="s">
        <v>286</v>
      </c>
      <c r="C178" s="39" t="s">
        <v>212</v>
      </c>
      <c r="D178" s="39" t="s">
        <v>212</v>
      </c>
      <c r="E178" s="39" t="s">
        <v>212</v>
      </c>
      <c r="F178" s="39" t="s">
        <v>212</v>
      </c>
      <c r="G178" s="39" t="s">
        <v>212</v>
      </c>
      <c r="H178" s="39">
        <v>4582814.3140000002</v>
      </c>
      <c r="I178" s="39" t="s">
        <v>212</v>
      </c>
      <c r="J178" s="39" t="s">
        <v>212</v>
      </c>
      <c r="K178" s="39" t="s">
        <v>212</v>
      </c>
      <c r="L178" s="39" t="s">
        <v>212</v>
      </c>
      <c r="M178" s="39" t="s">
        <v>212</v>
      </c>
      <c r="N178" s="39" t="s">
        <v>212</v>
      </c>
      <c r="O178" s="39" t="s">
        <v>212</v>
      </c>
      <c r="P178" s="39">
        <v>4582814.3140000002</v>
      </c>
    </row>
    <row r="179" spans="1:16">
      <c r="A179" s="38" t="s">
        <v>380</v>
      </c>
      <c r="B179" s="39" t="s">
        <v>385</v>
      </c>
      <c r="C179" s="39">
        <v>387446.72600000002</v>
      </c>
      <c r="D179" s="39" t="s">
        <v>212</v>
      </c>
      <c r="E179" s="39" t="s">
        <v>212</v>
      </c>
      <c r="F179" s="39" t="s">
        <v>212</v>
      </c>
      <c r="G179" s="39" t="s">
        <v>212</v>
      </c>
      <c r="H179" s="39" t="s">
        <v>212</v>
      </c>
      <c r="I179" s="39" t="s">
        <v>212</v>
      </c>
      <c r="J179" s="39" t="s">
        <v>212</v>
      </c>
      <c r="K179" s="39" t="s">
        <v>212</v>
      </c>
      <c r="L179" s="39" t="s">
        <v>212</v>
      </c>
      <c r="M179" s="39" t="s">
        <v>212</v>
      </c>
      <c r="N179" s="39" t="s">
        <v>212</v>
      </c>
      <c r="O179" s="39">
        <v>387446.72600000002</v>
      </c>
      <c r="P179" s="39" t="s">
        <v>212</v>
      </c>
    </row>
    <row r="180" spans="1:16">
      <c r="A180" s="38" t="s">
        <v>380</v>
      </c>
      <c r="B180" s="39" t="s">
        <v>320</v>
      </c>
      <c r="C180" s="39" t="s">
        <v>212</v>
      </c>
      <c r="D180" s="39" t="s">
        <v>212</v>
      </c>
      <c r="E180" s="39">
        <v>1283580.169</v>
      </c>
      <c r="F180" s="39">
        <v>1283580.169</v>
      </c>
      <c r="G180" s="39" t="s">
        <v>212</v>
      </c>
      <c r="H180" s="39" t="s">
        <v>212</v>
      </c>
      <c r="I180" s="39" t="s">
        <v>212</v>
      </c>
      <c r="J180" s="39" t="s">
        <v>212</v>
      </c>
      <c r="K180" s="39" t="s">
        <v>212</v>
      </c>
      <c r="L180" s="39" t="s">
        <v>212</v>
      </c>
      <c r="M180" s="39" t="s">
        <v>212</v>
      </c>
      <c r="N180" s="39" t="s">
        <v>212</v>
      </c>
      <c r="O180" s="39">
        <v>1283580.169</v>
      </c>
      <c r="P180" s="39">
        <v>1283580.169</v>
      </c>
    </row>
    <row r="181" spans="1:16" ht="24">
      <c r="A181" s="38" t="s">
        <v>380</v>
      </c>
      <c r="B181" s="39" t="s">
        <v>386</v>
      </c>
      <c r="C181" s="39" t="s">
        <v>212</v>
      </c>
      <c r="D181" s="39" t="s">
        <v>212</v>
      </c>
      <c r="E181" s="39">
        <v>578384.81000000006</v>
      </c>
      <c r="F181" s="39">
        <v>582556.55900000001</v>
      </c>
      <c r="G181" s="39">
        <v>589218.98300000001</v>
      </c>
      <c r="H181" s="39">
        <v>1164456.1880000001</v>
      </c>
      <c r="I181" s="39">
        <v>535188.65399999998</v>
      </c>
      <c r="J181" s="39" t="s">
        <v>212</v>
      </c>
      <c r="K181" s="39">
        <v>392596.74699999997</v>
      </c>
      <c r="L181" s="39" t="s">
        <v>212</v>
      </c>
      <c r="M181" s="39">
        <v>123387.549</v>
      </c>
      <c r="N181" s="39" t="s">
        <v>212</v>
      </c>
      <c r="O181" s="39">
        <v>2218776.7429999998</v>
      </c>
      <c r="P181" s="39">
        <v>1747012.7479999999</v>
      </c>
    </row>
    <row r="182" spans="1:16" ht="24">
      <c r="A182" s="38" t="s">
        <v>380</v>
      </c>
      <c r="B182" s="39" t="s">
        <v>387</v>
      </c>
      <c r="C182" s="39">
        <v>554785.02</v>
      </c>
      <c r="D182" s="39">
        <v>527009.22199999995</v>
      </c>
      <c r="E182" s="39">
        <v>533796.18000000005</v>
      </c>
      <c r="F182" s="39" t="s">
        <v>212</v>
      </c>
      <c r="G182" s="39" t="s">
        <v>212</v>
      </c>
      <c r="H182" s="39">
        <v>530626.78599999996</v>
      </c>
      <c r="I182" s="39">
        <v>547889.978</v>
      </c>
      <c r="J182" s="39" t="s">
        <v>212</v>
      </c>
      <c r="K182" s="39">
        <v>448681.99599999998</v>
      </c>
      <c r="L182" s="39" t="s">
        <v>212</v>
      </c>
      <c r="M182" s="39" t="s">
        <v>212</v>
      </c>
      <c r="N182" s="39" t="s">
        <v>212</v>
      </c>
      <c r="O182" s="39">
        <v>2085153.1769999999</v>
      </c>
      <c r="P182" s="39">
        <v>1057636.0090000001</v>
      </c>
    </row>
    <row r="183" spans="1:16">
      <c r="A183" s="38" t="s">
        <v>380</v>
      </c>
      <c r="B183" s="39" t="s">
        <v>388</v>
      </c>
      <c r="C183" s="39" t="s">
        <v>212</v>
      </c>
      <c r="D183" s="39" t="s">
        <v>212</v>
      </c>
      <c r="E183" s="39" t="s">
        <v>212</v>
      </c>
      <c r="F183" s="39" t="s">
        <v>212</v>
      </c>
      <c r="G183" s="39">
        <v>270635.99400000001</v>
      </c>
      <c r="H183" s="39">
        <v>271223.21600000001</v>
      </c>
      <c r="I183" s="39">
        <v>1317523.0560000001</v>
      </c>
      <c r="J183" s="39" t="s">
        <v>212</v>
      </c>
      <c r="K183" s="39" t="s">
        <v>212</v>
      </c>
      <c r="L183" s="39" t="s">
        <v>212</v>
      </c>
      <c r="M183" s="39" t="s">
        <v>212</v>
      </c>
      <c r="N183" s="39" t="s">
        <v>212</v>
      </c>
      <c r="O183" s="39">
        <v>1588159.051</v>
      </c>
      <c r="P183" s="39">
        <v>271223.21600000001</v>
      </c>
    </row>
    <row r="184" spans="1:16" ht="24">
      <c r="A184" s="38" t="s">
        <v>380</v>
      </c>
      <c r="B184" s="39" t="s">
        <v>389</v>
      </c>
      <c r="C184" s="39" t="s">
        <v>212</v>
      </c>
      <c r="D184" s="39" t="s">
        <v>212</v>
      </c>
      <c r="E184" s="39" t="s">
        <v>212</v>
      </c>
      <c r="F184" s="39" t="s">
        <v>212</v>
      </c>
      <c r="G184" s="39">
        <v>202434.11900000001</v>
      </c>
      <c r="H184" s="39">
        <v>413007.77500000002</v>
      </c>
      <c r="I184" s="39">
        <v>95427.163</v>
      </c>
      <c r="J184" s="39" t="s">
        <v>212</v>
      </c>
      <c r="K184" s="39">
        <v>51037.576999999997</v>
      </c>
      <c r="L184" s="39" t="s">
        <v>212</v>
      </c>
      <c r="M184" s="39">
        <v>26472.237000000001</v>
      </c>
      <c r="N184" s="39" t="s">
        <v>212</v>
      </c>
      <c r="O184" s="39">
        <v>375371.09700000001</v>
      </c>
      <c r="P184" s="39">
        <v>413007.77500000002</v>
      </c>
    </row>
    <row r="185" spans="1:16">
      <c r="A185" s="38" t="s">
        <v>380</v>
      </c>
      <c r="B185" s="39" t="s">
        <v>390</v>
      </c>
      <c r="C185" s="39" t="s">
        <v>212</v>
      </c>
      <c r="D185" s="39" t="s">
        <v>212</v>
      </c>
      <c r="E185" s="39">
        <v>125297.88400000001</v>
      </c>
      <c r="F185" s="39">
        <v>128358.016</v>
      </c>
      <c r="G185" s="39">
        <v>132656.696</v>
      </c>
      <c r="H185" s="39">
        <v>137249.519</v>
      </c>
      <c r="I185" s="39">
        <v>68455.64</v>
      </c>
      <c r="J185" s="39">
        <v>133173.52499999999</v>
      </c>
      <c r="K185" s="39" t="s">
        <v>212</v>
      </c>
      <c r="L185" s="39" t="s">
        <v>212</v>
      </c>
      <c r="M185" s="39" t="s">
        <v>212</v>
      </c>
      <c r="N185" s="39" t="s">
        <v>212</v>
      </c>
      <c r="O185" s="39">
        <v>326410.22100000002</v>
      </c>
      <c r="P185" s="39">
        <v>398781.06099999999</v>
      </c>
    </row>
    <row r="186" spans="1:16">
      <c r="A186" s="38" t="s">
        <v>380</v>
      </c>
      <c r="B186" s="39" t="s">
        <v>391</v>
      </c>
      <c r="C186" s="39" t="s">
        <v>212</v>
      </c>
      <c r="D186" s="39" t="s">
        <v>212</v>
      </c>
      <c r="E186" s="39">
        <v>1503574.6129999999</v>
      </c>
      <c r="F186" s="39">
        <v>1503574.6129999999</v>
      </c>
      <c r="G186" s="39">
        <v>3223423.5269999998</v>
      </c>
      <c r="H186" s="39">
        <v>1571250.622</v>
      </c>
      <c r="I186" s="39" t="s">
        <v>212</v>
      </c>
      <c r="J186" s="39">
        <v>1598082.301</v>
      </c>
      <c r="K186" s="39" t="s">
        <v>212</v>
      </c>
      <c r="L186" s="39" t="s">
        <v>212</v>
      </c>
      <c r="M186" s="39" t="s">
        <v>212</v>
      </c>
      <c r="N186" s="39" t="s">
        <v>212</v>
      </c>
      <c r="O186" s="39">
        <v>4726998.1399999997</v>
      </c>
      <c r="P186" s="39">
        <v>4672907.5360000003</v>
      </c>
    </row>
    <row r="187" spans="1:16">
      <c r="A187" s="38" t="s">
        <v>380</v>
      </c>
      <c r="B187" s="39" t="s">
        <v>392</v>
      </c>
      <c r="C187" s="39" t="s">
        <v>212</v>
      </c>
      <c r="D187" s="39" t="s">
        <v>212</v>
      </c>
      <c r="E187" s="39">
        <v>376683.03</v>
      </c>
      <c r="F187" s="39">
        <v>385882.70600000001</v>
      </c>
      <c r="G187" s="39">
        <v>205719.77900000001</v>
      </c>
      <c r="H187" s="39" t="s">
        <v>212</v>
      </c>
      <c r="I187" s="39">
        <v>87166.252999999997</v>
      </c>
      <c r="J187" s="39" t="s">
        <v>212</v>
      </c>
      <c r="K187" s="39">
        <v>51506.449000000001</v>
      </c>
      <c r="L187" s="39" t="s">
        <v>212</v>
      </c>
      <c r="M187" s="39" t="s">
        <v>212</v>
      </c>
      <c r="N187" s="39" t="s">
        <v>212</v>
      </c>
      <c r="O187" s="39">
        <v>721075.51199999999</v>
      </c>
      <c r="P187" s="39">
        <v>385882.70600000001</v>
      </c>
    </row>
    <row r="188" spans="1:16">
      <c r="A188" s="38" t="s">
        <v>380</v>
      </c>
      <c r="B188" s="39" t="s">
        <v>393</v>
      </c>
      <c r="C188" s="39" t="s">
        <v>212</v>
      </c>
      <c r="D188" s="39" t="s">
        <v>212</v>
      </c>
      <c r="E188" s="39">
        <v>27246.024000000001</v>
      </c>
      <c r="F188" s="39">
        <v>28195.921999999999</v>
      </c>
      <c r="G188" s="39" t="s">
        <v>212</v>
      </c>
      <c r="H188" s="39" t="s">
        <v>212</v>
      </c>
      <c r="I188" s="39" t="s">
        <v>212</v>
      </c>
      <c r="J188" s="39" t="s">
        <v>212</v>
      </c>
      <c r="K188" s="39" t="s">
        <v>212</v>
      </c>
      <c r="L188" s="39" t="s">
        <v>212</v>
      </c>
      <c r="M188" s="39" t="s">
        <v>212</v>
      </c>
      <c r="N188" s="39" t="s">
        <v>212</v>
      </c>
      <c r="O188" s="39">
        <v>27246.024000000001</v>
      </c>
      <c r="P188" s="39">
        <v>28195.921999999999</v>
      </c>
    </row>
    <row r="189" spans="1:16" ht="24">
      <c r="A189" s="38" t="s">
        <v>380</v>
      </c>
      <c r="B189" s="39" t="s">
        <v>394</v>
      </c>
      <c r="C189" s="39" t="s">
        <v>212</v>
      </c>
      <c r="D189" s="39" t="s">
        <v>212</v>
      </c>
      <c r="E189" s="39">
        <v>110216.3</v>
      </c>
      <c r="F189" s="39">
        <v>110216.3</v>
      </c>
      <c r="G189" s="39" t="s">
        <v>212</v>
      </c>
      <c r="H189" s="39" t="s">
        <v>212</v>
      </c>
      <c r="I189" s="39" t="s">
        <v>212</v>
      </c>
      <c r="J189" s="39" t="s">
        <v>212</v>
      </c>
      <c r="K189" s="39" t="s">
        <v>212</v>
      </c>
      <c r="L189" s="39" t="s">
        <v>212</v>
      </c>
      <c r="M189" s="39" t="s">
        <v>212</v>
      </c>
      <c r="N189" s="39" t="s">
        <v>212</v>
      </c>
      <c r="O189" s="39">
        <v>110216.3</v>
      </c>
      <c r="P189" s="39">
        <v>110216.3</v>
      </c>
    </row>
    <row r="190" spans="1:16">
      <c r="A190" s="38" t="s">
        <v>380</v>
      </c>
      <c r="B190" s="39" t="s">
        <v>395</v>
      </c>
      <c r="C190" s="39" t="s">
        <v>212</v>
      </c>
      <c r="D190" s="39" t="s">
        <v>212</v>
      </c>
      <c r="E190" s="39" t="s">
        <v>212</v>
      </c>
      <c r="F190" s="39" t="s">
        <v>212</v>
      </c>
      <c r="G190" s="39">
        <v>674399.78399999999</v>
      </c>
      <c r="H190" s="39">
        <v>683807.43900000001</v>
      </c>
      <c r="I190" s="39">
        <v>251017.639</v>
      </c>
      <c r="J190" s="39" t="s">
        <v>212</v>
      </c>
      <c r="K190" s="39" t="s">
        <v>212</v>
      </c>
      <c r="L190" s="39" t="s">
        <v>212</v>
      </c>
      <c r="M190" s="39" t="s">
        <v>212</v>
      </c>
      <c r="N190" s="39" t="s">
        <v>212</v>
      </c>
      <c r="O190" s="39">
        <v>925417.42299999995</v>
      </c>
      <c r="P190" s="39">
        <v>683807.43900000001</v>
      </c>
    </row>
    <row r="191" spans="1:16" ht="24">
      <c r="A191" s="38" t="s">
        <v>380</v>
      </c>
      <c r="B191" s="39" t="s">
        <v>396</v>
      </c>
      <c r="C191" s="39" t="s">
        <v>212</v>
      </c>
      <c r="D191" s="39" t="s">
        <v>212</v>
      </c>
      <c r="E191" s="39">
        <v>19665.312000000002</v>
      </c>
      <c r="F191" s="39">
        <v>20017.356</v>
      </c>
      <c r="G191" s="39" t="s">
        <v>212</v>
      </c>
      <c r="H191" s="39" t="s">
        <v>212</v>
      </c>
      <c r="I191" s="39" t="s">
        <v>212</v>
      </c>
      <c r="J191" s="39" t="s">
        <v>212</v>
      </c>
      <c r="K191" s="39" t="s">
        <v>212</v>
      </c>
      <c r="L191" s="39" t="s">
        <v>212</v>
      </c>
      <c r="M191" s="39" t="s">
        <v>212</v>
      </c>
      <c r="N191" s="39" t="s">
        <v>212</v>
      </c>
      <c r="O191" s="39">
        <v>19665.312000000002</v>
      </c>
      <c r="P191" s="39">
        <v>20017.356</v>
      </c>
    </row>
    <row r="192" spans="1:16" ht="24">
      <c r="A192" s="38" t="s">
        <v>380</v>
      </c>
      <c r="B192" s="39" t="s">
        <v>397</v>
      </c>
      <c r="C192" s="39" t="s">
        <v>212</v>
      </c>
      <c r="D192" s="39" t="s">
        <v>212</v>
      </c>
      <c r="E192" s="39" t="s">
        <v>212</v>
      </c>
      <c r="F192" s="39" t="s">
        <v>212</v>
      </c>
      <c r="G192" s="39">
        <v>67750.676999999996</v>
      </c>
      <c r="H192" s="39">
        <v>68380.743000000002</v>
      </c>
      <c r="I192" s="39" t="s">
        <v>212</v>
      </c>
      <c r="J192" s="39" t="s">
        <v>212</v>
      </c>
      <c r="K192" s="39" t="s">
        <v>212</v>
      </c>
      <c r="L192" s="39" t="s">
        <v>212</v>
      </c>
      <c r="M192" s="39" t="s">
        <v>212</v>
      </c>
      <c r="N192" s="39" t="s">
        <v>212</v>
      </c>
      <c r="O192" s="39">
        <v>67750.676999999996</v>
      </c>
      <c r="P192" s="39">
        <v>68380.743000000002</v>
      </c>
    </row>
    <row r="193" spans="1:16" ht="24">
      <c r="A193" s="38" t="s">
        <v>380</v>
      </c>
      <c r="B193" s="39" t="s">
        <v>398</v>
      </c>
      <c r="C193" s="39">
        <v>1317637.7150000001</v>
      </c>
      <c r="D193" s="39">
        <v>1317523.0560000001</v>
      </c>
      <c r="E193" s="39">
        <v>1311020.8230000001</v>
      </c>
      <c r="F193" s="39">
        <v>1296414.1710000001</v>
      </c>
      <c r="G193" s="39" t="s">
        <v>212</v>
      </c>
      <c r="H193" s="39" t="s">
        <v>212</v>
      </c>
      <c r="I193" s="39" t="s">
        <v>212</v>
      </c>
      <c r="J193" s="39" t="s">
        <v>212</v>
      </c>
      <c r="K193" s="39" t="s">
        <v>212</v>
      </c>
      <c r="L193" s="39" t="s">
        <v>212</v>
      </c>
      <c r="M193" s="39" t="s">
        <v>212</v>
      </c>
      <c r="N193" s="39" t="s">
        <v>212</v>
      </c>
      <c r="O193" s="39">
        <v>2628658.5380000002</v>
      </c>
      <c r="P193" s="39">
        <v>2613937.2280000001</v>
      </c>
    </row>
    <row r="194" spans="1:16" ht="24">
      <c r="A194" s="38" t="s">
        <v>380</v>
      </c>
      <c r="B194" s="39" t="s">
        <v>399</v>
      </c>
      <c r="C194" s="39" t="s">
        <v>212</v>
      </c>
      <c r="D194" s="39" t="s">
        <v>212</v>
      </c>
      <c r="E194" s="39" t="s">
        <v>212</v>
      </c>
      <c r="F194" s="39" t="s">
        <v>212</v>
      </c>
      <c r="G194" s="39">
        <v>1326566.966</v>
      </c>
      <c r="H194" s="39">
        <v>1335116.3419999999</v>
      </c>
      <c r="I194" s="39" t="s">
        <v>212</v>
      </c>
      <c r="J194" s="39" t="s">
        <v>212</v>
      </c>
      <c r="K194" s="39" t="s">
        <v>212</v>
      </c>
      <c r="L194" s="39" t="s">
        <v>212</v>
      </c>
      <c r="M194" s="39" t="s">
        <v>212</v>
      </c>
      <c r="N194" s="39" t="s">
        <v>212</v>
      </c>
      <c r="O194" s="39">
        <v>1326566.966</v>
      </c>
      <c r="P194" s="39">
        <v>1335116.3419999999</v>
      </c>
    </row>
    <row r="195" spans="1:16">
      <c r="A195" s="38" t="s">
        <v>380</v>
      </c>
      <c r="B195" s="39" t="s">
        <v>400</v>
      </c>
      <c r="C195" s="39" t="s">
        <v>212</v>
      </c>
      <c r="D195" s="39" t="s">
        <v>212</v>
      </c>
      <c r="E195" s="39">
        <v>118089.375</v>
      </c>
      <c r="F195" s="39">
        <v>118089.375</v>
      </c>
      <c r="G195" s="39">
        <v>26187.51</v>
      </c>
      <c r="H195" s="39" t="s">
        <v>212</v>
      </c>
      <c r="I195" s="39" t="s">
        <v>212</v>
      </c>
      <c r="J195" s="39" t="s">
        <v>212</v>
      </c>
      <c r="K195" s="39" t="s">
        <v>212</v>
      </c>
      <c r="L195" s="39" t="s">
        <v>212</v>
      </c>
      <c r="M195" s="39" t="s">
        <v>212</v>
      </c>
      <c r="N195" s="39" t="s">
        <v>212</v>
      </c>
      <c r="O195" s="39">
        <v>144276.88500000001</v>
      </c>
      <c r="P195" s="39">
        <v>118089.375</v>
      </c>
    </row>
    <row r="196" spans="1:16" ht="24">
      <c r="A196" s="38" t="s">
        <v>380</v>
      </c>
      <c r="B196" s="39" t="s">
        <v>401</v>
      </c>
      <c r="C196" s="39" t="s">
        <v>212</v>
      </c>
      <c r="D196" s="39" t="s">
        <v>212</v>
      </c>
      <c r="E196" s="39">
        <v>26774.294000000002</v>
      </c>
      <c r="F196" s="39">
        <v>26774.294000000002</v>
      </c>
      <c r="G196" s="39" t="s">
        <v>212</v>
      </c>
      <c r="H196" s="39" t="s">
        <v>212</v>
      </c>
      <c r="I196" s="39" t="s">
        <v>212</v>
      </c>
      <c r="J196" s="39" t="s">
        <v>212</v>
      </c>
      <c r="K196" s="39" t="s">
        <v>212</v>
      </c>
      <c r="L196" s="39" t="s">
        <v>212</v>
      </c>
      <c r="M196" s="39" t="s">
        <v>212</v>
      </c>
      <c r="N196" s="39" t="s">
        <v>212</v>
      </c>
      <c r="O196" s="39">
        <v>26774.294000000002</v>
      </c>
      <c r="P196" s="39">
        <v>26774.294000000002</v>
      </c>
    </row>
    <row r="197" spans="1:16">
      <c r="A197" s="38" t="s">
        <v>380</v>
      </c>
      <c r="B197" s="39" t="s">
        <v>402</v>
      </c>
      <c r="C197" s="39" t="s">
        <v>212</v>
      </c>
      <c r="D197" s="39" t="s">
        <v>212</v>
      </c>
      <c r="E197" s="39">
        <v>97732.349000000002</v>
      </c>
      <c r="F197" s="39">
        <v>101139.663</v>
      </c>
      <c r="G197" s="39">
        <v>69750</v>
      </c>
      <c r="H197" s="39">
        <v>91328.941999999995</v>
      </c>
      <c r="I197" s="39" t="s">
        <v>212</v>
      </c>
      <c r="J197" s="39" t="s">
        <v>212</v>
      </c>
      <c r="K197" s="39" t="s">
        <v>212</v>
      </c>
      <c r="L197" s="39" t="s">
        <v>212</v>
      </c>
      <c r="M197" s="39" t="s">
        <v>212</v>
      </c>
      <c r="N197" s="39" t="s">
        <v>212</v>
      </c>
      <c r="O197" s="39">
        <v>167482.34899999999</v>
      </c>
      <c r="P197" s="39">
        <v>192468.606</v>
      </c>
    </row>
    <row r="198" spans="1:16" ht="24">
      <c r="A198" s="38" t="s">
        <v>380</v>
      </c>
      <c r="B198" s="39" t="s">
        <v>403</v>
      </c>
      <c r="C198" s="39" t="s">
        <v>212</v>
      </c>
      <c r="D198" s="39" t="s">
        <v>212</v>
      </c>
      <c r="E198" s="39" t="s">
        <v>212</v>
      </c>
      <c r="F198" s="39" t="s">
        <v>212</v>
      </c>
      <c r="G198" s="39">
        <v>161855.948</v>
      </c>
      <c r="H198" s="39">
        <v>164001.64000000001</v>
      </c>
      <c r="I198" s="39" t="s">
        <v>212</v>
      </c>
      <c r="J198" s="39" t="s">
        <v>212</v>
      </c>
      <c r="K198" s="39" t="s">
        <v>212</v>
      </c>
      <c r="L198" s="39" t="s">
        <v>212</v>
      </c>
      <c r="M198" s="39" t="s">
        <v>212</v>
      </c>
      <c r="N198" s="39" t="s">
        <v>212</v>
      </c>
      <c r="O198" s="39">
        <v>161855.948</v>
      </c>
      <c r="P198" s="39">
        <v>164001.64000000001</v>
      </c>
    </row>
    <row r="199" spans="1:16" ht="24">
      <c r="A199" s="38" t="s">
        <v>380</v>
      </c>
      <c r="B199" s="39" t="s">
        <v>404</v>
      </c>
      <c r="C199" s="39" t="s">
        <v>212</v>
      </c>
      <c r="D199" s="39" t="s">
        <v>212</v>
      </c>
      <c r="E199" s="39">
        <v>256716.033</v>
      </c>
      <c r="F199" s="39">
        <v>262204.16399999999</v>
      </c>
      <c r="G199" s="39">
        <v>265313.39299999998</v>
      </c>
      <c r="H199" s="39">
        <v>15712.505999999999</v>
      </c>
      <c r="I199" s="39" t="s">
        <v>212</v>
      </c>
      <c r="J199" s="39" t="s">
        <v>212</v>
      </c>
      <c r="K199" s="39" t="s">
        <v>212</v>
      </c>
      <c r="L199" s="39" t="s">
        <v>212</v>
      </c>
      <c r="M199" s="39" t="s">
        <v>212</v>
      </c>
      <c r="N199" s="39" t="s">
        <v>212</v>
      </c>
      <c r="O199" s="39">
        <v>522029.42700000003</v>
      </c>
      <c r="P199" s="39">
        <v>277916.67</v>
      </c>
    </row>
    <row r="200" spans="1:16">
      <c r="A200" s="38" t="s">
        <v>380</v>
      </c>
      <c r="B200" s="39" t="s">
        <v>405</v>
      </c>
      <c r="C200" s="39" t="s">
        <v>212</v>
      </c>
      <c r="D200" s="39" t="s">
        <v>212</v>
      </c>
      <c r="E200" s="39">
        <v>1296662.3540000001</v>
      </c>
      <c r="F200" s="39">
        <v>1283580.169</v>
      </c>
      <c r="G200" s="39" t="s">
        <v>212</v>
      </c>
      <c r="H200" s="39" t="s">
        <v>212</v>
      </c>
      <c r="I200" s="39" t="s">
        <v>212</v>
      </c>
      <c r="J200" s="39" t="s">
        <v>212</v>
      </c>
      <c r="K200" s="39" t="s">
        <v>212</v>
      </c>
      <c r="L200" s="39" t="s">
        <v>212</v>
      </c>
      <c r="M200" s="39" t="s">
        <v>212</v>
      </c>
      <c r="N200" s="39" t="s">
        <v>212</v>
      </c>
      <c r="O200" s="39">
        <v>1296662.3540000001</v>
      </c>
      <c r="P200" s="39">
        <v>1283580.169</v>
      </c>
    </row>
    <row r="201" spans="1:16">
      <c r="A201" s="38" t="s">
        <v>380</v>
      </c>
      <c r="B201" s="39" t="s">
        <v>406</v>
      </c>
      <c r="C201" s="39" t="s">
        <v>212</v>
      </c>
      <c r="D201" s="39" t="s">
        <v>212</v>
      </c>
      <c r="E201" s="39">
        <v>125297.88400000001</v>
      </c>
      <c r="F201" s="39">
        <v>129666.235</v>
      </c>
      <c r="G201" s="39">
        <v>265313.39299999998</v>
      </c>
      <c r="H201" s="39" t="s">
        <v>212</v>
      </c>
      <c r="I201" s="39" t="s">
        <v>212</v>
      </c>
      <c r="J201" s="39" t="s">
        <v>212</v>
      </c>
      <c r="K201" s="39" t="s">
        <v>212</v>
      </c>
      <c r="L201" s="39" t="s">
        <v>212</v>
      </c>
      <c r="M201" s="39" t="s">
        <v>212</v>
      </c>
      <c r="N201" s="39" t="s">
        <v>212</v>
      </c>
      <c r="O201" s="39">
        <v>390611.277</v>
      </c>
      <c r="P201" s="39">
        <v>129666.235</v>
      </c>
    </row>
    <row r="202" spans="1:16">
      <c r="A202" s="38" t="s">
        <v>380</v>
      </c>
      <c r="B202" s="39" t="s">
        <v>407</v>
      </c>
      <c r="C202" s="39" t="s">
        <v>212</v>
      </c>
      <c r="D202" s="39" t="s">
        <v>212</v>
      </c>
      <c r="E202" s="39" t="s">
        <v>212</v>
      </c>
      <c r="F202" s="39" t="s">
        <v>212</v>
      </c>
      <c r="G202" s="39">
        <v>94249.929000000004</v>
      </c>
      <c r="H202" s="39">
        <v>94249.929000000004</v>
      </c>
      <c r="I202" s="39" t="s">
        <v>212</v>
      </c>
      <c r="J202" s="39" t="s">
        <v>212</v>
      </c>
      <c r="K202" s="39" t="s">
        <v>212</v>
      </c>
      <c r="L202" s="39" t="s">
        <v>212</v>
      </c>
      <c r="M202" s="39" t="s">
        <v>212</v>
      </c>
      <c r="N202" s="39" t="s">
        <v>212</v>
      </c>
      <c r="O202" s="39">
        <v>94249.929000000004</v>
      </c>
      <c r="P202" s="39">
        <v>94249.929000000004</v>
      </c>
    </row>
    <row r="203" spans="1:16" ht="24">
      <c r="A203" s="38" t="s">
        <v>380</v>
      </c>
      <c r="B203" s="39" t="s">
        <v>408</v>
      </c>
      <c r="C203" s="39" t="s">
        <v>212</v>
      </c>
      <c r="D203" s="39" t="s">
        <v>212</v>
      </c>
      <c r="E203" s="39" t="s">
        <v>212</v>
      </c>
      <c r="F203" s="39" t="s">
        <v>212</v>
      </c>
      <c r="G203" s="39">
        <v>94249.929000000004</v>
      </c>
      <c r="H203" s="39">
        <v>93028.510999999999</v>
      </c>
      <c r="I203" s="39" t="s">
        <v>212</v>
      </c>
      <c r="J203" s="39" t="s">
        <v>212</v>
      </c>
      <c r="K203" s="39" t="s">
        <v>212</v>
      </c>
      <c r="L203" s="39" t="s">
        <v>212</v>
      </c>
      <c r="M203" s="39" t="s">
        <v>212</v>
      </c>
      <c r="N203" s="39" t="s">
        <v>212</v>
      </c>
      <c r="O203" s="39">
        <v>94249.929000000004</v>
      </c>
      <c r="P203" s="39">
        <v>93028.510999999999</v>
      </c>
    </row>
    <row r="204" spans="1:16">
      <c r="A204" s="38" t="s">
        <v>380</v>
      </c>
      <c r="B204" s="39" t="s">
        <v>409</v>
      </c>
      <c r="C204" s="39">
        <v>693481.27599999995</v>
      </c>
      <c r="D204" s="39" t="s">
        <v>212</v>
      </c>
      <c r="E204" s="39" t="s">
        <v>212</v>
      </c>
      <c r="F204" s="39">
        <v>667245.22600000002</v>
      </c>
      <c r="G204" s="39" t="s">
        <v>212</v>
      </c>
      <c r="H204" s="39" t="s">
        <v>212</v>
      </c>
      <c r="I204" s="39" t="s">
        <v>212</v>
      </c>
      <c r="J204" s="39" t="s">
        <v>212</v>
      </c>
      <c r="K204" s="39" t="s">
        <v>212</v>
      </c>
      <c r="L204" s="39" t="s">
        <v>212</v>
      </c>
      <c r="M204" s="39" t="s">
        <v>212</v>
      </c>
      <c r="N204" s="39" t="s">
        <v>212</v>
      </c>
      <c r="O204" s="39">
        <v>693481.27599999995</v>
      </c>
      <c r="P204" s="39">
        <v>667245.22600000002</v>
      </c>
    </row>
    <row r="205" spans="1:16">
      <c r="A205" s="38" t="s">
        <v>380</v>
      </c>
      <c r="B205" s="39" t="s">
        <v>410</v>
      </c>
      <c r="C205" s="39" t="s">
        <v>212</v>
      </c>
      <c r="D205" s="39" t="s">
        <v>212</v>
      </c>
      <c r="E205" s="39">
        <v>30765.149000000001</v>
      </c>
      <c r="F205" s="39">
        <v>30765.149000000001</v>
      </c>
      <c r="G205" s="39" t="s">
        <v>212</v>
      </c>
      <c r="H205" s="39" t="s">
        <v>212</v>
      </c>
      <c r="I205" s="39" t="s">
        <v>212</v>
      </c>
      <c r="J205" s="39" t="s">
        <v>212</v>
      </c>
      <c r="K205" s="39" t="s">
        <v>212</v>
      </c>
      <c r="L205" s="39" t="s">
        <v>212</v>
      </c>
      <c r="M205" s="39" t="s">
        <v>212</v>
      </c>
      <c r="N205" s="39" t="s">
        <v>212</v>
      </c>
      <c r="O205" s="39">
        <v>30765.149000000001</v>
      </c>
      <c r="P205" s="39">
        <v>30765.149000000001</v>
      </c>
    </row>
    <row r="206" spans="1:16">
      <c r="A206" s="38" t="s">
        <v>9</v>
      </c>
      <c r="B206" s="39" t="s">
        <v>411</v>
      </c>
      <c r="C206" s="39" t="s">
        <v>212</v>
      </c>
      <c r="D206" s="39">
        <v>996222.37</v>
      </c>
      <c r="E206" s="39" t="s">
        <v>212</v>
      </c>
      <c r="F206" s="39">
        <v>138052.44500000001</v>
      </c>
      <c r="G206" s="39" t="s">
        <v>212</v>
      </c>
      <c r="H206" s="39">
        <v>629867.62100000004</v>
      </c>
      <c r="I206" s="39" t="s">
        <v>212</v>
      </c>
      <c r="J206" s="39" t="s">
        <v>212</v>
      </c>
      <c r="K206" s="39" t="s">
        <v>212</v>
      </c>
      <c r="L206" s="39" t="s">
        <v>212</v>
      </c>
      <c r="M206" s="39" t="s">
        <v>212</v>
      </c>
      <c r="N206" s="39" t="s">
        <v>212</v>
      </c>
      <c r="O206" s="39" t="s">
        <v>212</v>
      </c>
      <c r="P206" s="39">
        <v>1764142.4369999999</v>
      </c>
    </row>
    <row r="207" spans="1:16">
      <c r="A207" s="38" t="s">
        <v>9</v>
      </c>
      <c r="B207" s="39" t="s">
        <v>412</v>
      </c>
      <c r="C207" s="39" t="s">
        <v>212</v>
      </c>
      <c r="D207" s="39" t="s">
        <v>212</v>
      </c>
      <c r="E207" s="39">
        <v>515822.24099999998</v>
      </c>
      <c r="F207" s="39" t="s">
        <v>212</v>
      </c>
      <c r="G207" s="39" t="s">
        <v>212</v>
      </c>
      <c r="H207" s="39">
        <v>126486.068</v>
      </c>
      <c r="I207" s="39" t="s">
        <v>212</v>
      </c>
      <c r="J207" s="39" t="s">
        <v>212</v>
      </c>
      <c r="K207" s="39" t="s">
        <v>212</v>
      </c>
      <c r="L207" s="39" t="s">
        <v>212</v>
      </c>
      <c r="M207" s="39" t="s">
        <v>212</v>
      </c>
      <c r="N207" s="39" t="s">
        <v>212</v>
      </c>
      <c r="O207" s="39">
        <v>515822.24099999998</v>
      </c>
      <c r="P207" s="39">
        <v>126486.068</v>
      </c>
    </row>
    <row r="208" spans="1:16" ht="24">
      <c r="A208" s="38" t="s">
        <v>9</v>
      </c>
      <c r="B208" s="39" t="s">
        <v>413</v>
      </c>
      <c r="C208" s="39" t="s">
        <v>212</v>
      </c>
      <c r="D208" s="39">
        <v>869533.59100000001</v>
      </c>
      <c r="E208" s="39" t="s">
        <v>212</v>
      </c>
      <c r="F208" s="39">
        <v>720532.86300000001</v>
      </c>
      <c r="G208" s="39" t="s">
        <v>212</v>
      </c>
      <c r="H208" s="39">
        <v>63080.514999999999</v>
      </c>
      <c r="I208" s="39" t="s">
        <v>212</v>
      </c>
      <c r="J208" s="39" t="s">
        <v>212</v>
      </c>
      <c r="K208" s="39" t="s">
        <v>212</v>
      </c>
      <c r="L208" s="39" t="s">
        <v>212</v>
      </c>
      <c r="M208" s="39" t="s">
        <v>212</v>
      </c>
      <c r="N208" s="39" t="s">
        <v>212</v>
      </c>
      <c r="O208" s="39" t="s">
        <v>212</v>
      </c>
      <c r="P208" s="39">
        <v>1653146.97</v>
      </c>
    </row>
    <row r="209" spans="1:16">
      <c r="A209" s="38" t="s">
        <v>9</v>
      </c>
      <c r="B209" s="39" t="s">
        <v>414</v>
      </c>
      <c r="C209" s="39" t="s">
        <v>212</v>
      </c>
      <c r="D209" s="39">
        <v>319267.56099999999</v>
      </c>
      <c r="E209" s="39" t="s">
        <v>212</v>
      </c>
      <c r="F209" s="39">
        <v>180208.95600000001</v>
      </c>
      <c r="G209" s="39" t="s">
        <v>212</v>
      </c>
      <c r="H209" s="39">
        <v>371984.40299999999</v>
      </c>
      <c r="I209" s="39" t="s">
        <v>212</v>
      </c>
      <c r="J209" s="39" t="s">
        <v>212</v>
      </c>
      <c r="K209" s="39" t="s">
        <v>212</v>
      </c>
      <c r="L209" s="39" t="s">
        <v>212</v>
      </c>
      <c r="M209" s="39" t="s">
        <v>212</v>
      </c>
      <c r="N209" s="39" t="s">
        <v>212</v>
      </c>
      <c r="O209" s="39" t="s">
        <v>212</v>
      </c>
      <c r="P209" s="39">
        <v>871460.92099999997</v>
      </c>
    </row>
    <row r="210" spans="1:16" ht="24">
      <c r="A210" s="38" t="s">
        <v>9</v>
      </c>
      <c r="B210" s="39" t="s">
        <v>415</v>
      </c>
      <c r="C210" s="39" t="s">
        <v>212</v>
      </c>
      <c r="D210" s="39" t="s">
        <v>212</v>
      </c>
      <c r="E210" s="39">
        <v>2906511.0610000002</v>
      </c>
      <c r="F210" s="39">
        <v>295171.51299999998</v>
      </c>
      <c r="G210" s="39" t="s">
        <v>212</v>
      </c>
      <c r="H210" s="39">
        <v>73360.991999999998</v>
      </c>
      <c r="I210" s="39" t="s">
        <v>212</v>
      </c>
      <c r="J210" s="39" t="s">
        <v>212</v>
      </c>
      <c r="K210" s="39" t="s">
        <v>212</v>
      </c>
      <c r="L210" s="39" t="s">
        <v>212</v>
      </c>
      <c r="M210" s="39" t="s">
        <v>212</v>
      </c>
      <c r="N210" s="39" t="s">
        <v>212</v>
      </c>
      <c r="O210" s="39">
        <v>2906511.0610000002</v>
      </c>
      <c r="P210" s="39">
        <v>368532.50599999999</v>
      </c>
    </row>
    <row r="211" spans="1:16" ht="24">
      <c r="A211" s="38" t="s">
        <v>9</v>
      </c>
      <c r="B211" s="39" t="s">
        <v>416</v>
      </c>
      <c r="C211" s="39">
        <v>2311567.1090000002</v>
      </c>
      <c r="D211" s="39">
        <v>134447.709</v>
      </c>
      <c r="E211" s="39" t="s">
        <v>212</v>
      </c>
      <c r="F211" s="39">
        <v>132822.80900000001</v>
      </c>
      <c r="G211" s="39" t="s">
        <v>212</v>
      </c>
      <c r="H211" s="39">
        <v>615427.66</v>
      </c>
      <c r="I211" s="39" t="s">
        <v>212</v>
      </c>
      <c r="J211" s="39" t="s">
        <v>212</v>
      </c>
      <c r="K211" s="39" t="s">
        <v>212</v>
      </c>
      <c r="L211" s="39" t="s">
        <v>212</v>
      </c>
      <c r="M211" s="39" t="s">
        <v>212</v>
      </c>
      <c r="N211" s="39" t="s">
        <v>212</v>
      </c>
      <c r="O211" s="39">
        <v>2311567.1090000002</v>
      </c>
      <c r="P211" s="39">
        <v>882698.179</v>
      </c>
    </row>
    <row r="212" spans="1:16">
      <c r="A212" s="38" t="s">
        <v>9</v>
      </c>
      <c r="B212" s="39" t="s">
        <v>417</v>
      </c>
      <c r="C212" s="39">
        <v>5550343.5070000002</v>
      </c>
      <c r="D212" s="39">
        <v>78716.769</v>
      </c>
      <c r="E212" s="39" t="s">
        <v>212</v>
      </c>
      <c r="F212" s="39" t="s">
        <v>212</v>
      </c>
      <c r="G212" s="39" t="s">
        <v>212</v>
      </c>
      <c r="H212" s="39">
        <v>54232.171999999999</v>
      </c>
      <c r="I212" s="39" t="s">
        <v>212</v>
      </c>
      <c r="J212" s="39" t="s">
        <v>212</v>
      </c>
      <c r="K212" s="39" t="s">
        <v>212</v>
      </c>
      <c r="L212" s="39" t="s">
        <v>212</v>
      </c>
      <c r="M212" s="39" t="s">
        <v>212</v>
      </c>
      <c r="N212" s="39" t="s">
        <v>212</v>
      </c>
      <c r="O212" s="39">
        <v>5550343.5070000002</v>
      </c>
      <c r="P212" s="39">
        <v>132948.94200000001</v>
      </c>
    </row>
    <row r="213" spans="1:16">
      <c r="A213" s="38" t="s">
        <v>9</v>
      </c>
      <c r="B213" s="39" t="s">
        <v>418</v>
      </c>
      <c r="C213" s="39" t="s">
        <v>212</v>
      </c>
      <c r="D213" s="39" t="s">
        <v>212</v>
      </c>
      <c r="E213" s="39" t="s">
        <v>212</v>
      </c>
      <c r="F213" s="39">
        <v>3075146.1889999998</v>
      </c>
      <c r="G213" s="39" t="s">
        <v>212</v>
      </c>
      <c r="H213" s="39" t="s">
        <v>212</v>
      </c>
      <c r="I213" s="39" t="s">
        <v>212</v>
      </c>
      <c r="J213" s="39" t="s">
        <v>212</v>
      </c>
      <c r="K213" s="39" t="s">
        <v>212</v>
      </c>
      <c r="L213" s="39" t="s">
        <v>212</v>
      </c>
      <c r="M213" s="39" t="s">
        <v>212</v>
      </c>
      <c r="N213" s="39" t="s">
        <v>212</v>
      </c>
      <c r="O213" s="39" t="s">
        <v>212</v>
      </c>
      <c r="P213" s="39">
        <v>3075146.1889999998</v>
      </c>
    </row>
    <row r="214" spans="1:16" ht="24">
      <c r="A214" s="38" t="s">
        <v>9</v>
      </c>
      <c r="B214" s="39" t="s">
        <v>419</v>
      </c>
      <c r="C214" s="39">
        <v>5489653.3430000003</v>
      </c>
      <c r="D214" s="39">
        <v>646083.75</v>
      </c>
      <c r="E214" s="39" t="s">
        <v>212</v>
      </c>
      <c r="F214" s="39" t="s">
        <v>212</v>
      </c>
      <c r="G214" s="39" t="s">
        <v>212</v>
      </c>
      <c r="H214" s="39" t="s">
        <v>212</v>
      </c>
      <c r="I214" s="39" t="s">
        <v>212</v>
      </c>
      <c r="J214" s="39" t="s">
        <v>212</v>
      </c>
      <c r="K214" s="39" t="s">
        <v>212</v>
      </c>
      <c r="L214" s="39" t="s">
        <v>212</v>
      </c>
      <c r="M214" s="39" t="s">
        <v>212</v>
      </c>
      <c r="N214" s="39" t="s">
        <v>212</v>
      </c>
      <c r="O214" s="39">
        <v>5489653.3430000003</v>
      </c>
      <c r="P214" s="39">
        <v>646083.75</v>
      </c>
    </row>
    <row r="215" spans="1:16" ht="24">
      <c r="A215" s="38" t="s">
        <v>9</v>
      </c>
      <c r="B215" s="39" t="s">
        <v>420</v>
      </c>
      <c r="C215" s="39" t="s">
        <v>212</v>
      </c>
      <c r="D215" s="39">
        <v>860756.30099999998</v>
      </c>
      <c r="E215" s="39" t="s">
        <v>212</v>
      </c>
      <c r="F215" s="39">
        <v>17914.027999999998</v>
      </c>
      <c r="G215" s="39" t="s">
        <v>212</v>
      </c>
      <c r="H215" s="39">
        <v>15866.007</v>
      </c>
      <c r="I215" s="39" t="s">
        <v>212</v>
      </c>
      <c r="J215" s="39" t="s">
        <v>212</v>
      </c>
      <c r="K215" s="39" t="s">
        <v>212</v>
      </c>
      <c r="L215" s="39" t="s">
        <v>212</v>
      </c>
      <c r="M215" s="39" t="s">
        <v>212</v>
      </c>
      <c r="N215" s="39" t="s">
        <v>212</v>
      </c>
      <c r="O215" s="39" t="s">
        <v>212</v>
      </c>
      <c r="P215" s="39">
        <v>894536.33700000006</v>
      </c>
    </row>
    <row r="216" spans="1:16" ht="24">
      <c r="A216" s="38" t="s">
        <v>9</v>
      </c>
      <c r="B216" s="39" t="s">
        <v>421</v>
      </c>
      <c r="C216" s="39" t="s">
        <v>212</v>
      </c>
      <c r="D216" s="39">
        <v>1106969.179</v>
      </c>
      <c r="E216" s="39" t="s">
        <v>212</v>
      </c>
      <c r="F216" s="39">
        <v>1393235.926</v>
      </c>
      <c r="G216" s="39" t="s">
        <v>212</v>
      </c>
      <c r="H216" s="39" t="s">
        <v>212</v>
      </c>
      <c r="I216" s="39" t="s">
        <v>212</v>
      </c>
      <c r="J216" s="39" t="s">
        <v>212</v>
      </c>
      <c r="K216" s="39" t="s">
        <v>212</v>
      </c>
      <c r="L216" s="39" t="s">
        <v>212</v>
      </c>
      <c r="M216" s="39" t="s">
        <v>212</v>
      </c>
      <c r="N216" s="39" t="s">
        <v>212</v>
      </c>
      <c r="O216" s="39" t="s">
        <v>212</v>
      </c>
      <c r="P216" s="39">
        <v>2500205.105</v>
      </c>
    </row>
    <row r="217" spans="1:16">
      <c r="A217" s="38" t="s">
        <v>9</v>
      </c>
      <c r="B217" s="39" t="s">
        <v>422</v>
      </c>
      <c r="C217" s="39">
        <v>8575426.7239999995</v>
      </c>
      <c r="D217" s="39" t="s">
        <v>212</v>
      </c>
      <c r="E217" s="39" t="s">
        <v>212</v>
      </c>
      <c r="F217" s="39" t="s">
        <v>212</v>
      </c>
      <c r="G217" s="39" t="s">
        <v>212</v>
      </c>
      <c r="H217" s="39" t="s">
        <v>212</v>
      </c>
      <c r="I217" s="39" t="s">
        <v>212</v>
      </c>
      <c r="J217" s="39" t="s">
        <v>212</v>
      </c>
      <c r="K217" s="39" t="s">
        <v>212</v>
      </c>
      <c r="L217" s="39" t="s">
        <v>212</v>
      </c>
      <c r="M217" s="39" t="s">
        <v>212</v>
      </c>
      <c r="N217" s="39" t="s">
        <v>212</v>
      </c>
      <c r="O217" s="39">
        <v>8575426.7239999995</v>
      </c>
      <c r="P217" s="39" t="s">
        <v>212</v>
      </c>
    </row>
    <row r="218" spans="1:16">
      <c r="A218" s="38" t="s">
        <v>423</v>
      </c>
      <c r="B218" s="39" t="s">
        <v>424</v>
      </c>
      <c r="C218" s="39" t="s">
        <v>212</v>
      </c>
      <c r="D218" s="39">
        <v>1278308.4739999999</v>
      </c>
      <c r="E218" s="39" t="s">
        <v>212</v>
      </c>
      <c r="F218" s="39" t="s">
        <v>212</v>
      </c>
      <c r="G218" s="39" t="s">
        <v>212</v>
      </c>
      <c r="H218" s="39" t="s">
        <v>212</v>
      </c>
      <c r="I218" s="39" t="s">
        <v>212</v>
      </c>
      <c r="J218" s="39" t="s">
        <v>212</v>
      </c>
      <c r="K218" s="39" t="s">
        <v>212</v>
      </c>
      <c r="L218" s="39" t="s">
        <v>212</v>
      </c>
      <c r="M218" s="39" t="s">
        <v>212</v>
      </c>
      <c r="N218" s="39" t="s">
        <v>212</v>
      </c>
      <c r="O218" s="39" t="s">
        <v>212</v>
      </c>
      <c r="P218" s="39">
        <v>1278308.4739999999</v>
      </c>
    </row>
    <row r="219" spans="1:16">
      <c r="A219" s="38" t="s">
        <v>423</v>
      </c>
      <c r="B219" s="39" t="s">
        <v>425</v>
      </c>
      <c r="C219" s="39" t="s">
        <v>212</v>
      </c>
      <c r="D219" s="39" t="s">
        <v>212</v>
      </c>
      <c r="E219" s="39" t="s">
        <v>212</v>
      </c>
      <c r="F219" s="39">
        <v>235145.76199999999</v>
      </c>
      <c r="G219" s="39" t="s">
        <v>212</v>
      </c>
      <c r="H219" s="39">
        <v>56890</v>
      </c>
      <c r="I219" s="39" t="s">
        <v>212</v>
      </c>
      <c r="J219" s="39" t="s">
        <v>212</v>
      </c>
      <c r="K219" s="39" t="s">
        <v>212</v>
      </c>
      <c r="L219" s="39" t="s">
        <v>212</v>
      </c>
      <c r="M219" s="39" t="s">
        <v>212</v>
      </c>
      <c r="N219" s="39" t="s">
        <v>212</v>
      </c>
      <c r="O219" s="39" t="s">
        <v>212</v>
      </c>
      <c r="P219" s="39">
        <v>292035.76199999999</v>
      </c>
    </row>
    <row r="220" spans="1:16" ht="24">
      <c r="A220" s="38" t="s">
        <v>426</v>
      </c>
      <c r="B220" s="39" t="s">
        <v>427</v>
      </c>
      <c r="C220" s="39">
        <v>656931.42099999997</v>
      </c>
      <c r="D220" s="39">
        <v>192034.883</v>
      </c>
      <c r="E220" s="39" t="s">
        <v>212</v>
      </c>
      <c r="F220" s="39" t="s">
        <v>212</v>
      </c>
      <c r="G220" s="39" t="s">
        <v>212</v>
      </c>
      <c r="H220" s="39" t="s">
        <v>212</v>
      </c>
      <c r="I220" s="39" t="s">
        <v>212</v>
      </c>
      <c r="J220" s="39" t="s">
        <v>212</v>
      </c>
      <c r="K220" s="39" t="s">
        <v>212</v>
      </c>
      <c r="L220" s="39" t="s">
        <v>212</v>
      </c>
      <c r="M220" s="39" t="s">
        <v>212</v>
      </c>
      <c r="N220" s="39" t="s">
        <v>212</v>
      </c>
      <c r="O220" s="39">
        <v>656931.42099999997</v>
      </c>
      <c r="P220" s="39">
        <v>192034.883</v>
      </c>
    </row>
    <row r="221" spans="1:16">
      <c r="A221" s="38" t="s">
        <v>428</v>
      </c>
      <c r="B221" s="39" t="s">
        <v>429</v>
      </c>
      <c r="C221" s="39" t="s">
        <v>212</v>
      </c>
      <c r="D221" s="39" t="s">
        <v>212</v>
      </c>
      <c r="E221" s="39" t="s">
        <v>212</v>
      </c>
      <c r="F221" s="39" t="s">
        <v>212</v>
      </c>
      <c r="G221" s="39" t="s">
        <v>212</v>
      </c>
      <c r="H221" s="39" t="s">
        <v>212</v>
      </c>
      <c r="I221" s="39" t="s">
        <v>212</v>
      </c>
      <c r="J221" s="39">
        <v>160195</v>
      </c>
      <c r="K221" s="39" t="s">
        <v>212</v>
      </c>
      <c r="L221" s="39" t="s">
        <v>212</v>
      </c>
      <c r="M221" s="39" t="s">
        <v>212</v>
      </c>
      <c r="N221" s="39" t="s">
        <v>212</v>
      </c>
      <c r="O221" s="39" t="s">
        <v>212</v>
      </c>
      <c r="P221" s="39">
        <v>160195</v>
      </c>
    </row>
    <row r="222" spans="1:16">
      <c r="A222" s="38" t="s">
        <v>428</v>
      </c>
      <c r="B222" s="39" t="s">
        <v>251</v>
      </c>
      <c r="C222" s="39">
        <v>10439723.412</v>
      </c>
      <c r="D222" s="39" t="s">
        <v>212</v>
      </c>
      <c r="E222" s="39" t="s">
        <v>212</v>
      </c>
      <c r="F222" s="39">
        <v>9899105.1150000002</v>
      </c>
      <c r="G222" s="39" t="s">
        <v>212</v>
      </c>
      <c r="H222" s="39">
        <v>9939426.0610000007</v>
      </c>
      <c r="I222" s="39" t="s">
        <v>212</v>
      </c>
      <c r="J222" s="39">
        <v>4883977.1840000004</v>
      </c>
      <c r="K222" s="39" t="s">
        <v>212</v>
      </c>
      <c r="L222" s="39" t="s">
        <v>212</v>
      </c>
      <c r="M222" s="39" t="s">
        <v>212</v>
      </c>
      <c r="N222" s="39" t="s">
        <v>212</v>
      </c>
      <c r="O222" s="39">
        <v>10439723.412</v>
      </c>
      <c r="P222" s="39">
        <v>24722508.361000001</v>
      </c>
    </row>
    <row r="223" spans="1:16" ht="36">
      <c r="A223" s="38" t="s">
        <v>428</v>
      </c>
      <c r="B223" s="39" t="s">
        <v>358</v>
      </c>
      <c r="C223" s="39" t="s">
        <v>212</v>
      </c>
      <c r="D223" s="39" t="s">
        <v>212</v>
      </c>
      <c r="E223" s="39" t="s">
        <v>212</v>
      </c>
      <c r="F223" s="39">
        <v>1641625.835</v>
      </c>
      <c r="G223" s="39" t="s">
        <v>212</v>
      </c>
      <c r="H223" s="39">
        <v>405236.08199999999</v>
      </c>
      <c r="I223" s="39" t="s">
        <v>212</v>
      </c>
      <c r="J223" s="39">
        <v>2036989.1359999999</v>
      </c>
      <c r="K223" s="39" t="s">
        <v>212</v>
      </c>
      <c r="L223" s="39" t="s">
        <v>212</v>
      </c>
      <c r="M223" s="39" t="s">
        <v>212</v>
      </c>
      <c r="N223" s="39" t="s">
        <v>212</v>
      </c>
      <c r="O223" s="39" t="s">
        <v>212</v>
      </c>
      <c r="P223" s="39">
        <v>4083851.0529999998</v>
      </c>
    </row>
    <row r="224" spans="1:16">
      <c r="A224" s="38" t="s">
        <v>428</v>
      </c>
      <c r="B224" s="39" t="s">
        <v>430</v>
      </c>
      <c r="C224" s="39" t="s">
        <v>212</v>
      </c>
      <c r="D224" s="39">
        <v>492408.58600000001</v>
      </c>
      <c r="E224" s="39" t="s">
        <v>212</v>
      </c>
      <c r="F224" s="39">
        <v>665148.902</v>
      </c>
      <c r="G224" s="39" t="s">
        <v>212</v>
      </c>
      <c r="H224" s="39">
        <v>3329728.102</v>
      </c>
      <c r="I224" s="39" t="s">
        <v>212</v>
      </c>
      <c r="J224" s="39">
        <v>369458.12800000003</v>
      </c>
      <c r="K224" s="39" t="s">
        <v>212</v>
      </c>
      <c r="L224" s="39" t="s">
        <v>212</v>
      </c>
      <c r="M224" s="39" t="s">
        <v>212</v>
      </c>
      <c r="N224" s="39" t="s">
        <v>212</v>
      </c>
      <c r="O224" s="39" t="s">
        <v>212</v>
      </c>
      <c r="P224" s="39">
        <v>4856743.7180000003</v>
      </c>
    </row>
    <row r="225" spans="1:16">
      <c r="A225" s="38" t="s">
        <v>428</v>
      </c>
      <c r="B225" s="39" t="s">
        <v>211</v>
      </c>
      <c r="C225" s="39">
        <v>11309700.363</v>
      </c>
      <c r="D225" s="39" t="s">
        <v>212</v>
      </c>
      <c r="E225" s="39" t="s">
        <v>212</v>
      </c>
      <c r="F225" s="39" t="s">
        <v>212</v>
      </c>
      <c r="G225" s="39" t="s">
        <v>212</v>
      </c>
      <c r="H225" s="39">
        <v>8375356.6069999998</v>
      </c>
      <c r="I225" s="39" t="s">
        <v>212</v>
      </c>
      <c r="J225" s="39" t="s">
        <v>212</v>
      </c>
      <c r="K225" s="39" t="s">
        <v>212</v>
      </c>
      <c r="L225" s="39" t="s">
        <v>212</v>
      </c>
      <c r="M225" s="39" t="s">
        <v>212</v>
      </c>
      <c r="N225" s="39" t="s">
        <v>212</v>
      </c>
      <c r="O225" s="39">
        <v>11309700.363</v>
      </c>
      <c r="P225" s="39">
        <v>8375356.6069999998</v>
      </c>
    </row>
    <row r="226" spans="1:16">
      <c r="A226" s="38" t="s">
        <v>428</v>
      </c>
      <c r="B226" s="39" t="s">
        <v>431</v>
      </c>
      <c r="C226" s="39" t="s">
        <v>212</v>
      </c>
      <c r="D226" s="39" t="s">
        <v>212</v>
      </c>
      <c r="E226" s="39" t="s">
        <v>212</v>
      </c>
      <c r="F226" s="39">
        <v>97679.915999999997</v>
      </c>
      <c r="G226" s="39" t="s">
        <v>212</v>
      </c>
      <c r="H226" s="39">
        <v>81228.971000000005</v>
      </c>
      <c r="I226" s="39" t="s">
        <v>212</v>
      </c>
      <c r="J226" s="39" t="s">
        <v>212</v>
      </c>
      <c r="K226" s="39" t="s">
        <v>212</v>
      </c>
      <c r="L226" s="39" t="s">
        <v>212</v>
      </c>
      <c r="M226" s="39" t="s">
        <v>212</v>
      </c>
      <c r="N226" s="39" t="s">
        <v>212</v>
      </c>
      <c r="O226" s="39" t="s">
        <v>212</v>
      </c>
      <c r="P226" s="39">
        <v>178908.88800000001</v>
      </c>
    </row>
    <row r="227" spans="1:16">
      <c r="A227" s="38" t="s">
        <v>428</v>
      </c>
      <c r="B227" s="39" t="s">
        <v>432</v>
      </c>
      <c r="C227" s="39" t="s">
        <v>212</v>
      </c>
      <c r="D227" s="39" t="s">
        <v>212</v>
      </c>
      <c r="E227" s="39" t="s">
        <v>212</v>
      </c>
      <c r="F227" s="39">
        <v>690310.36499999999</v>
      </c>
      <c r="G227" s="39" t="s">
        <v>212</v>
      </c>
      <c r="H227" s="39">
        <v>1139842.3759999999</v>
      </c>
      <c r="I227" s="39" t="s">
        <v>212</v>
      </c>
      <c r="J227" s="39">
        <v>563289.61100000003</v>
      </c>
      <c r="K227" s="39" t="s">
        <v>212</v>
      </c>
      <c r="L227" s="39" t="s">
        <v>212</v>
      </c>
      <c r="M227" s="39" t="s">
        <v>212</v>
      </c>
      <c r="N227" s="39" t="s">
        <v>212</v>
      </c>
      <c r="O227" s="39" t="s">
        <v>212</v>
      </c>
      <c r="P227" s="39">
        <v>2393442.352</v>
      </c>
    </row>
    <row r="228" spans="1:16" ht="24">
      <c r="A228" s="38" t="s">
        <v>428</v>
      </c>
      <c r="B228" s="39" t="s">
        <v>433</v>
      </c>
      <c r="C228" s="39" t="s">
        <v>212</v>
      </c>
      <c r="D228" s="39" t="s">
        <v>212</v>
      </c>
      <c r="E228" s="39" t="s">
        <v>212</v>
      </c>
      <c r="F228" s="39" t="s">
        <v>212</v>
      </c>
      <c r="G228" s="39" t="s">
        <v>212</v>
      </c>
      <c r="H228" s="39">
        <v>559035.59100000001</v>
      </c>
      <c r="I228" s="39" t="s">
        <v>212</v>
      </c>
      <c r="J228" s="39" t="s">
        <v>212</v>
      </c>
      <c r="K228" s="39" t="s">
        <v>212</v>
      </c>
      <c r="L228" s="39" t="s">
        <v>212</v>
      </c>
      <c r="M228" s="39">
        <v>1004984.724</v>
      </c>
      <c r="N228" s="39" t="s">
        <v>212</v>
      </c>
      <c r="O228" s="39">
        <v>1004984.724</v>
      </c>
      <c r="P228" s="39">
        <v>559035.59100000001</v>
      </c>
    </row>
    <row r="229" spans="1:16">
      <c r="A229" s="38" t="s">
        <v>428</v>
      </c>
      <c r="B229" s="39" t="s">
        <v>434</v>
      </c>
      <c r="C229" s="39" t="s">
        <v>212</v>
      </c>
      <c r="D229" s="39" t="s">
        <v>212</v>
      </c>
      <c r="E229" s="39" t="s">
        <v>212</v>
      </c>
      <c r="F229" s="39">
        <v>167897.913</v>
      </c>
      <c r="G229" s="39" t="s">
        <v>212</v>
      </c>
      <c r="H229" s="39">
        <v>403183.12900000002</v>
      </c>
      <c r="I229" s="39" t="s">
        <v>212</v>
      </c>
      <c r="J229" s="39" t="s">
        <v>212</v>
      </c>
      <c r="K229" s="39" t="s">
        <v>212</v>
      </c>
      <c r="L229" s="39" t="s">
        <v>212</v>
      </c>
      <c r="M229" s="39" t="s">
        <v>212</v>
      </c>
      <c r="N229" s="39" t="s">
        <v>212</v>
      </c>
      <c r="O229" s="39" t="s">
        <v>212</v>
      </c>
      <c r="P229" s="39">
        <v>571081.04299999995</v>
      </c>
    </row>
    <row r="230" spans="1:16">
      <c r="A230" s="38" t="s">
        <v>428</v>
      </c>
      <c r="B230" s="39" t="s">
        <v>435</v>
      </c>
      <c r="C230" s="39" t="s">
        <v>212</v>
      </c>
      <c r="D230" s="39" t="s">
        <v>212</v>
      </c>
      <c r="E230" s="39" t="s">
        <v>212</v>
      </c>
      <c r="F230" s="39">
        <v>258154.99900000001</v>
      </c>
      <c r="G230" s="39" t="s">
        <v>212</v>
      </c>
      <c r="H230" s="39">
        <v>286605.49599999998</v>
      </c>
      <c r="I230" s="39" t="s">
        <v>212</v>
      </c>
      <c r="J230" s="39" t="s">
        <v>212</v>
      </c>
      <c r="K230" s="39" t="s">
        <v>212</v>
      </c>
      <c r="L230" s="39" t="s">
        <v>212</v>
      </c>
      <c r="M230" s="39" t="s">
        <v>212</v>
      </c>
      <c r="N230" s="39" t="s">
        <v>212</v>
      </c>
      <c r="O230" s="39" t="s">
        <v>212</v>
      </c>
      <c r="P230" s="39">
        <v>544760.49600000004</v>
      </c>
    </row>
    <row r="231" spans="1:16">
      <c r="A231" s="38" t="s">
        <v>428</v>
      </c>
      <c r="B231" s="39" t="s">
        <v>436</v>
      </c>
      <c r="C231" s="39" t="s">
        <v>212</v>
      </c>
      <c r="D231" s="39" t="s">
        <v>212</v>
      </c>
      <c r="E231" s="39" t="s">
        <v>212</v>
      </c>
      <c r="F231" s="39" t="s">
        <v>212</v>
      </c>
      <c r="G231" s="39" t="s">
        <v>212</v>
      </c>
      <c r="H231" s="39">
        <v>817634.74600000004</v>
      </c>
      <c r="I231" s="39" t="s">
        <v>212</v>
      </c>
      <c r="J231" s="39" t="s">
        <v>212</v>
      </c>
      <c r="K231" s="39" t="s">
        <v>212</v>
      </c>
      <c r="L231" s="39" t="s">
        <v>212</v>
      </c>
      <c r="M231" s="39" t="s">
        <v>212</v>
      </c>
      <c r="N231" s="39" t="s">
        <v>212</v>
      </c>
      <c r="O231" s="39" t="s">
        <v>212</v>
      </c>
      <c r="P231" s="39">
        <v>817634.74600000004</v>
      </c>
    </row>
    <row r="232" spans="1:16">
      <c r="A232" s="38" t="s">
        <v>428</v>
      </c>
      <c r="B232" s="39" t="s">
        <v>437</v>
      </c>
      <c r="C232" s="39" t="s">
        <v>212</v>
      </c>
      <c r="D232" s="39" t="s">
        <v>212</v>
      </c>
      <c r="E232" s="39" t="s">
        <v>212</v>
      </c>
      <c r="F232" s="39">
        <v>1004375.4889999999</v>
      </c>
      <c r="G232" s="39" t="s">
        <v>212</v>
      </c>
      <c r="H232" s="39">
        <v>473016.90500000003</v>
      </c>
      <c r="I232" s="39" t="s">
        <v>212</v>
      </c>
      <c r="J232" s="39" t="s">
        <v>212</v>
      </c>
      <c r="K232" s="39" t="s">
        <v>212</v>
      </c>
      <c r="L232" s="39" t="s">
        <v>212</v>
      </c>
      <c r="M232" s="39" t="s">
        <v>212</v>
      </c>
      <c r="N232" s="39" t="s">
        <v>212</v>
      </c>
      <c r="O232" s="39" t="s">
        <v>212</v>
      </c>
      <c r="P232" s="39">
        <v>1477392.3940000001</v>
      </c>
    </row>
    <row r="233" spans="1:16">
      <c r="A233" s="38" t="s">
        <v>428</v>
      </c>
      <c r="B233" s="39" t="s">
        <v>438</v>
      </c>
      <c r="C233" s="39" t="s">
        <v>212</v>
      </c>
      <c r="D233" s="39" t="s">
        <v>212</v>
      </c>
      <c r="E233" s="39" t="s">
        <v>212</v>
      </c>
      <c r="F233" s="39">
        <v>591563.28500000003</v>
      </c>
      <c r="G233" s="39" t="s">
        <v>212</v>
      </c>
      <c r="H233" s="39">
        <v>383995.54800000001</v>
      </c>
      <c r="I233" s="39" t="s">
        <v>212</v>
      </c>
      <c r="J233" s="39" t="s">
        <v>212</v>
      </c>
      <c r="K233" s="39" t="s">
        <v>212</v>
      </c>
      <c r="L233" s="39" t="s">
        <v>212</v>
      </c>
      <c r="M233" s="39" t="s">
        <v>212</v>
      </c>
      <c r="N233" s="39" t="s">
        <v>212</v>
      </c>
      <c r="O233" s="39" t="s">
        <v>212</v>
      </c>
      <c r="P233" s="39">
        <v>975558.83299999998</v>
      </c>
    </row>
    <row r="234" spans="1:16">
      <c r="A234" s="38" t="s">
        <v>428</v>
      </c>
      <c r="B234" s="39" t="s">
        <v>439</v>
      </c>
      <c r="C234" s="39" t="s">
        <v>212</v>
      </c>
      <c r="D234" s="39" t="s">
        <v>212</v>
      </c>
      <c r="E234" s="39" t="s">
        <v>212</v>
      </c>
      <c r="F234" s="39">
        <v>6491176.0930000003</v>
      </c>
      <c r="G234" s="39" t="s">
        <v>212</v>
      </c>
      <c r="H234" s="39" t="s">
        <v>212</v>
      </c>
      <c r="I234" s="39" t="s">
        <v>212</v>
      </c>
      <c r="J234" s="39" t="s">
        <v>212</v>
      </c>
      <c r="K234" s="39" t="s">
        <v>212</v>
      </c>
      <c r="L234" s="39" t="s">
        <v>212</v>
      </c>
      <c r="M234" s="39" t="s">
        <v>212</v>
      </c>
      <c r="N234" s="39" t="s">
        <v>212</v>
      </c>
      <c r="O234" s="39" t="s">
        <v>212</v>
      </c>
      <c r="P234" s="39">
        <v>6491176.0930000003</v>
      </c>
    </row>
    <row r="235" spans="1:16">
      <c r="A235" s="38" t="s">
        <v>428</v>
      </c>
      <c r="B235" s="39" t="s">
        <v>216</v>
      </c>
      <c r="C235" s="39" t="s">
        <v>212</v>
      </c>
      <c r="D235" s="39" t="s">
        <v>212</v>
      </c>
      <c r="E235" s="39" t="s">
        <v>212</v>
      </c>
      <c r="F235" s="39" t="s">
        <v>212</v>
      </c>
      <c r="G235" s="39">
        <v>853346.38399999996</v>
      </c>
      <c r="H235" s="39" t="s">
        <v>212</v>
      </c>
      <c r="I235" s="39" t="s">
        <v>212</v>
      </c>
      <c r="J235" s="39" t="s">
        <v>212</v>
      </c>
      <c r="K235" s="39" t="s">
        <v>212</v>
      </c>
      <c r="L235" s="39" t="s">
        <v>212</v>
      </c>
      <c r="M235" s="39" t="s">
        <v>212</v>
      </c>
      <c r="N235" s="39" t="s">
        <v>212</v>
      </c>
      <c r="O235" s="39">
        <v>853346.38399999996</v>
      </c>
      <c r="P235" s="39" t="s">
        <v>212</v>
      </c>
    </row>
    <row r="236" spans="1:16">
      <c r="A236" s="38" t="s">
        <v>428</v>
      </c>
      <c r="B236" s="39" t="s">
        <v>320</v>
      </c>
      <c r="C236" s="39" t="s">
        <v>212</v>
      </c>
      <c r="D236" s="39" t="s">
        <v>212</v>
      </c>
      <c r="E236" s="39">
        <v>4372341.5</v>
      </c>
      <c r="F236" s="39">
        <v>4372341.5</v>
      </c>
      <c r="G236" s="39" t="s">
        <v>212</v>
      </c>
      <c r="H236" s="39">
        <v>4196151.55</v>
      </c>
      <c r="I236" s="39" t="s">
        <v>212</v>
      </c>
      <c r="J236" s="39" t="s">
        <v>212</v>
      </c>
      <c r="K236" s="39" t="s">
        <v>212</v>
      </c>
      <c r="L236" s="39" t="s">
        <v>212</v>
      </c>
      <c r="M236" s="39" t="s">
        <v>212</v>
      </c>
      <c r="N236" s="39" t="s">
        <v>212</v>
      </c>
      <c r="O236" s="39">
        <v>4372341.5</v>
      </c>
      <c r="P236" s="39">
        <v>8568493.0500000007</v>
      </c>
    </row>
    <row r="237" spans="1:16">
      <c r="A237" s="38" t="s">
        <v>428</v>
      </c>
      <c r="B237" s="39" t="s">
        <v>440</v>
      </c>
      <c r="C237" s="39" t="s">
        <v>212</v>
      </c>
      <c r="D237" s="39">
        <v>765579.71600000001</v>
      </c>
      <c r="E237" s="39" t="s">
        <v>212</v>
      </c>
      <c r="F237" s="39">
        <v>2200642.6349999998</v>
      </c>
      <c r="G237" s="39" t="s">
        <v>212</v>
      </c>
      <c r="H237" s="39">
        <v>2205125.8960000002</v>
      </c>
      <c r="I237" s="39" t="s">
        <v>212</v>
      </c>
      <c r="J237" s="39" t="s">
        <v>212</v>
      </c>
      <c r="K237" s="39" t="s">
        <v>212</v>
      </c>
      <c r="L237" s="39" t="s">
        <v>212</v>
      </c>
      <c r="M237" s="39" t="s">
        <v>212</v>
      </c>
      <c r="N237" s="39" t="s">
        <v>212</v>
      </c>
      <c r="O237" s="39" t="s">
        <v>212</v>
      </c>
      <c r="P237" s="39">
        <v>5171348.2489999998</v>
      </c>
    </row>
    <row r="238" spans="1:16">
      <c r="A238" s="38" t="s">
        <v>428</v>
      </c>
      <c r="B238" s="39" t="s">
        <v>441</v>
      </c>
      <c r="C238" s="39" t="s">
        <v>212</v>
      </c>
      <c r="D238" s="39" t="s">
        <v>212</v>
      </c>
      <c r="E238" s="39" t="s">
        <v>212</v>
      </c>
      <c r="F238" s="39">
        <v>49696.798999999999</v>
      </c>
      <c r="G238" s="39" t="s">
        <v>212</v>
      </c>
      <c r="H238" s="39" t="s">
        <v>212</v>
      </c>
      <c r="I238" s="39" t="s">
        <v>212</v>
      </c>
      <c r="J238" s="39">
        <v>80832.902000000002</v>
      </c>
      <c r="K238" s="39" t="s">
        <v>212</v>
      </c>
      <c r="L238" s="39" t="s">
        <v>212</v>
      </c>
      <c r="M238" s="39" t="s">
        <v>212</v>
      </c>
      <c r="N238" s="39" t="s">
        <v>212</v>
      </c>
      <c r="O238" s="39" t="s">
        <v>212</v>
      </c>
      <c r="P238" s="39">
        <v>130529.701</v>
      </c>
    </row>
    <row r="239" spans="1:16">
      <c r="A239" s="38" t="s">
        <v>428</v>
      </c>
      <c r="B239" s="39" t="s">
        <v>442</v>
      </c>
      <c r="C239" s="39" t="s">
        <v>212</v>
      </c>
      <c r="D239" s="39" t="s">
        <v>212</v>
      </c>
      <c r="E239" s="39" t="s">
        <v>212</v>
      </c>
      <c r="F239" s="39" t="s">
        <v>212</v>
      </c>
      <c r="G239" s="39">
        <v>21595092.024</v>
      </c>
      <c r="H239" s="39">
        <v>2486996.0980000002</v>
      </c>
      <c r="I239" s="39" t="s">
        <v>212</v>
      </c>
      <c r="J239" s="39">
        <v>1046109.278</v>
      </c>
      <c r="K239" s="39" t="s">
        <v>212</v>
      </c>
      <c r="L239" s="39" t="s">
        <v>212</v>
      </c>
      <c r="M239" s="39" t="s">
        <v>212</v>
      </c>
      <c r="N239" s="39" t="s">
        <v>212</v>
      </c>
      <c r="O239" s="39">
        <v>21595092.024</v>
      </c>
      <c r="P239" s="39">
        <v>3533105.3769999999</v>
      </c>
    </row>
    <row r="240" spans="1:16">
      <c r="A240" s="38" t="s">
        <v>428</v>
      </c>
      <c r="B240" s="39" t="s">
        <v>443</v>
      </c>
      <c r="C240" s="39">
        <v>982195.72900000005</v>
      </c>
      <c r="D240" s="39">
        <v>108231.40700000001</v>
      </c>
      <c r="E240" s="39" t="s">
        <v>212</v>
      </c>
      <c r="F240" s="39">
        <v>238452.495</v>
      </c>
      <c r="G240" s="39" t="s">
        <v>212</v>
      </c>
      <c r="H240" s="39">
        <v>65092.815000000002</v>
      </c>
      <c r="I240" s="39" t="s">
        <v>212</v>
      </c>
      <c r="J240" s="39" t="s">
        <v>212</v>
      </c>
      <c r="K240" s="39" t="s">
        <v>212</v>
      </c>
      <c r="L240" s="39" t="s">
        <v>212</v>
      </c>
      <c r="M240" s="39" t="s">
        <v>212</v>
      </c>
      <c r="N240" s="39" t="s">
        <v>212</v>
      </c>
      <c r="O240" s="39">
        <v>982195.72900000005</v>
      </c>
      <c r="P240" s="39">
        <v>411776.717</v>
      </c>
    </row>
    <row r="241" spans="1:16">
      <c r="A241" s="38" t="s">
        <v>428</v>
      </c>
      <c r="B241" s="39" t="s">
        <v>444</v>
      </c>
      <c r="C241" s="39" t="s">
        <v>212</v>
      </c>
      <c r="D241" s="39" t="s">
        <v>212</v>
      </c>
      <c r="E241" s="39" t="s">
        <v>212</v>
      </c>
      <c r="F241" s="39">
        <v>659940.34100000001</v>
      </c>
      <c r="G241" s="39" t="s">
        <v>212</v>
      </c>
      <c r="H241" s="39">
        <v>1076708.2279999999</v>
      </c>
      <c r="I241" s="39" t="s">
        <v>212</v>
      </c>
      <c r="J241" s="39" t="s">
        <v>212</v>
      </c>
      <c r="K241" s="39" t="s">
        <v>212</v>
      </c>
      <c r="L241" s="39" t="s">
        <v>212</v>
      </c>
      <c r="M241" s="39" t="s">
        <v>212</v>
      </c>
      <c r="N241" s="39" t="s">
        <v>212</v>
      </c>
      <c r="O241" s="39" t="s">
        <v>212</v>
      </c>
      <c r="P241" s="39">
        <v>1736648.5689999999</v>
      </c>
    </row>
    <row r="242" spans="1:16">
      <c r="A242" s="38" t="s">
        <v>428</v>
      </c>
      <c r="B242" s="39" t="s">
        <v>445</v>
      </c>
      <c r="C242" s="39" t="s">
        <v>212</v>
      </c>
      <c r="D242" s="39" t="s">
        <v>212</v>
      </c>
      <c r="E242" s="39" t="s">
        <v>212</v>
      </c>
      <c r="F242" s="39">
        <v>1721192.59</v>
      </c>
      <c r="G242" s="39" t="s">
        <v>212</v>
      </c>
      <c r="H242" s="39">
        <v>575964.902</v>
      </c>
      <c r="I242" s="39" t="s">
        <v>212</v>
      </c>
      <c r="J242" s="39" t="s">
        <v>212</v>
      </c>
      <c r="K242" s="39" t="s">
        <v>212</v>
      </c>
      <c r="L242" s="39" t="s">
        <v>212</v>
      </c>
      <c r="M242" s="39" t="s">
        <v>212</v>
      </c>
      <c r="N242" s="39" t="s">
        <v>212</v>
      </c>
      <c r="O242" s="39" t="s">
        <v>212</v>
      </c>
      <c r="P242" s="39">
        <v>2297157.4929999998</v>
      </c>
    </row>
    <row r="243" spans="1:16">
      <c r="A243" s="38" t="s">
        <v>428</v>
      </c>
      <c r="B243" s="39" t="s">
        <v>446</v>
      </c>
      <c r="C243" s="39" t="s">
        <v>212</v>
      </c>
      <c r="D243" s="39" t="s">
        <v>212</v>
      </c>
      <c r="E243" s="39" t="s">
        <v>212</v>
      </c>
      <c r="F243" s="39">
        <v>845543.33200000005</v>
      </c>
      <c r="G243" s="39" t="s">
        <v>212</v>
      </c>
      <c r="H243" s="39" t="s">
        <v>212</v>
      </c>
      <c r="I243" s="39" t="s">
        <v>212</v>
      </c>
      <c r="J243" s="39" t="s">
        <v>212</v>
      </c>
      <c r="K243" s="39" t="s">
        <v>212</v>
      </c>
      <c r="L243" s="39" t="s">
        <v>212</v>
      </c>
      <c r="M243" s="39" t="s">
        <v>212</v>
      </c>
      <c r="N243" s="39" t="s">
        <v>212</v>
      </c>
      <c r="O243" s="39" t="s">
        <v>212</v>
      </c>
      <c r="P243" s="39">
        <v>845543.33200000005</v>
      </c>
    </row>
    <row r="244" spans="1:16">
      <c r="A244" s="38" t="s">
        <v>428</v>
      </c>
      <c r="B244" s="39" t="s">
        <v>447</v>
      </c>
      <c r="C244" s="39" t="s">
        <v>212</v>
      </c>
      <c r="D244" s="39" t="s">
        <v>212</v>
      </c>
      <c r="E244" s="39" t="s">
        <v>212</v>
      </c>
      <c r="F244" s="39">
        <v>913953.75899999996</v>
      </c>
      <c r="G244" s="39" t="s">
        <v>212</v>
      </c>
      <c r="H244" s="39">
        <v>537439.60400000005</v>
      </c>
      <c r="I244" s="39" t="s">
        <v>212</v>
      </c>
      <c r="J244" s="39" t="s">
        <v>212</v>
      </c>
      <c r="K244" s="39" t="s">
        <v>212</v>
      </c>
      <c r="L244" s="39" t="s">
        <v>212</v>
      </c>
      <c r="M244" s="39" t="s">
        <v>212</v>
      </c>
      <c r="N244" s="39" t="s">
        <v>212</v>
      </c>
      <c r="O244" s="39" t="s">
        <v>212</v>
      </c>
      <c r="P244" s="39">
        <v>1451393.3640000001</v>
      </c>
    </row>
    <row r="245" spans="1:16">
      <c r="A245" s="38" t="s">
        <v>428</v>
      </c>
      <c r="B245" s="39" t="s">
        <v>448</v>
      </c>
      <c r="C245" s="39" t="s">
        <v>212</v>
      </c>
      <c r="D245" s="39">
        <v>173995.39</v>
      </c>
      <c r="E245" s="39" t="s">
        <v>212</v>
      </c>
      <c r="F245" s="39">
        <v>845543.33200000005</v>
      </c>
      <c r="G245" s="39" t="s">
        <v>212</v>
      </c>
      <c r="H245" s="39">
        <v>1100087.4750000001</v>
      </c>
      <c r="I245" s="39" t="s">
        <v>212</v>
      </c>
      <c r="J245" s="39" t="s">
        <v>212</v>
      </c>
      <c r="K245" s="39" t="s">
        <v>212</v>
      </c>
      <c r="L245" s="39" t="s">
        <v>212</v>
      </c>
      <c r="M245" s="39" t="s">
        <v>212</v>
      </c>
      <c r="N245" s="39" t="s">
        <v>212</v>
      </c>
      <c r="O245" s="39" t="s">
        <v>212</v>
      </c>
      <c r="P245" s="39">
        <v>2119626.1970000002</v>
      </c>
    </row>
    <row r="246" spans="1:16">
      <c r="A246" s="38" t="s">
        <v>428</v>
      </c>
      <c r="B246" s="39" t="s">
        <v>449</v>
      </c>
      <c r="C246" s="39" t="s">
        <v>212</v>
      </c>
      <c r="D246" s="39">
        <v>139515.766</v>
      </c>
      <c r="E246" s="39" t="s">
        <v>212</v>
      </c>
      <c r="F246" s="39">
        <v>376334.24699999997</v>
      </c>
      <c r="G246" s="39" t="s">
        <v>212</v>
      </c>
      <c r="H246" s="39" t="s">
        <v>212</v>
      </c>
      <c r="I246" s="39" t="s">
        <v>212</v>
      </c>
      <c r="J246" s="39" t="s">
        <v>212</v>
      </c>
      <c r="K246" s="39" t="s">
        <v>212</v>
      </c>
      <c r="L246" s="39" t="s">
        <v>212</v>
      </c>
      <c r="M246" s="39" t="s">
        <v>212</v>
      </c>
      <c r="N246" s="39" t="s">
        <v>212</v>
      </c>
      <c r="O246" s="39" t="s">
        <v>212</v>
      </c>
      <c r="P246" s="39">
        <v>515850.01299999998</v>
      </c>
    </row>
    <row r="247" spans="1:16">
      <c r="A247" s="38" t="s">
        <v>428</v>
      </c>
      <c r="B247" s="39" t="s">
        <v>450</v>
      </c>
      <c r="C247" s="39" t="s">
        <v>212</v>
      </c>
      <c r="D247" s="39" t="s">
        <v>212</v>
      </c>
      <c r="E247" s="39" t="s">
        <v>212</v>
      </c>
      <c r="F247" s="39" t="s">
        <v>212</v>
      </c>
      <c r="G247" s="39" t="s">
        <v>212</v>
      </c>
      <c r="H247" s="39">
        <v>523128</v>
      </c>
      <c r="I247" s="39" t="s">
        <v>212</v>
      </c>
      <c r="J247" s="39" t="s">
        <v>212</v>
      </c>
      <c r="K247" s="39" t="s">
        <v>212</v>
      </c>
      <c r="L247" s="39" t="s">
        <v>212</v>
      </c>
      <c r="M247" s="39" t="s">
        <v>212</v>
      </c>
      <c r="N247" s="39" t="s">
        <v>212</v>
      </c>
      <c r="O247" s="39" t="s">
        <v>212</v>
      </c>
      <c r="P247" s="39">
        <v>523128</v>
      </c>
    </row>
    <row r="248" spans="1:16">
      <c r="A248" s="38" t="s">
        <v>428</v>
      </c>
      <c r="B248" s="39" t="s">
        <v>451</v>
      </c>
      <c r="C248" s="39" t="s">
        <v>212</v>
      </c>
      <c r="D248" s="39" t="s">
        <v>212</v>
      </c>
      <c r="E248" s="39" t="s">
        <v>212</v>
      </c>
      <c r="F248" s="39">
        <v>682502.59600000002</v>
      </c>
      <c r="G248" s="39" t="s">
        <v>212</v>
      </c>
      <c r="H248" s="39" t="s">
        <v>212</v>
      </c>
      <c r="I248" s="39" t="s">
        <v>212</v>
      </c>
      <c r="J248" s="39" t="s">
        <v>212</v>
      </c>
      <c r="K248" s="39" t="s">
        <v>212</v>
      </c>
      <c r="L248" s="39" t="s">
        <v>212</v>
      </c>
      <c r="M248" s="39" t="s">
        <v>212</v>
      </c>
      <c r="N248" s="39" t="s">
        <v>212</v>
      </c>
      <c r="O248" s="39" t="s">
        <v>212</v>
      </c>
      <c r="P248" s="39">
        <v>682502.59600000002</v>
      </c>
    </row>
    <row r="249" spans="1:16">
      <c r="A249" s="38" t="s">
        <v>428</v>
      </c>
      <c r="B249" s="39" t="s">
        <v>452</v>
      </c>
      <c r="C249" s="39" t="s">
        <v>212</v>
      </c>
      <c r="D249" s="39">
        <v>32827.239000000001</v>
      </c>
      <c r="E249" s="39" t="s">
        <v>212</v>
      </c>
      <c r="F249" s="39">
        <v>647074.23600000003</v>
      </c>
      <c r="G249" s="39" t="s">
        <v>212</v>
      </c>
      <c r="H249" s="39">
        <v>316205.18599999999</v>
      </c>
      <c r="I249" s="39" t="s">
        <v>212</v>
      </c>
      <c r="J249" s="39" t="s">
        <v>212</v>
      </c>
      <c r="K249" s="39" t="s">
        <v>212</v>
      </c>
      <c r="L249" s="39" t="s">
        <v>212</v>
      </c>
      <c r="M249" s="39" t="s">
        <v>212</v>
      </c>
      <c r="N249" s="39" t="s">
        <v>212</v>
      </c>
      <c r="O249" s="39" t="s">
        <v>212</v>
      </c>
      <c r="P249" s="39">
        <v>996106.66200000001</v>
      </c>
    </row>
    <row r="250" spans="1:16">
      <c r="A250" s="38" t="s">
        <v>428</v>
      </c>
      <c r="B250" s="39" t="s">
        <v>453</v>
      </c>
      <c r="C250" s="39" t="s">
        <v>212</v>
      </c>
      <c r="D250" s="39">
        <v>273111.66399999999</v>
      </c>
      <c r="E250" s="39" t="s">
        <v>212</v>
      </c>
      <c r="F250" s="39">
        <v>763901.14399999997</v>
      </c>
      <c r="G250" s="39" t="s">
        <v>212</v>
      </c>
      <c r="H250" s="39">
        <v>326861.47600000002</v>
      </c>
      <c r="I250" s="39" t="s">
        <v>212</v>
      </c>
      <c r="J250" s="39" t="s">
        <v>212</v>
      </c>
      <c r="K250" s="39" t="s">
        <v>212</v>
      </c>
      <c r="L250" s="39" t="s">
        <v>212</v>
      </c>
      <c r="M250" s="39" t="s">
        <v>212</v>
      </c>
      <c r="N250" s="39" t="s">
        <v>212</v>
      </c>
      <c r="O250" s="39" t="s">
        <v>212</v>
      </c>
      <c r="P250" s="39">
        <v>1363874.2849999999</v>
      </c>
    </row>
    <row r="251" spans="1:16">
      <c r="A251" s="38" t="s">
        <v>428</v>
      </c>
      <c r="B251" s="39" t="s">
        <v>454</v>
      </c>
      <c r="C251" s="39" t="s">
        <v>212</v>
      </c>
      <c r="D251" s="39" t="s">
        <v>212</v>
      </c>
      <c r="E251" s="39" t="s">
        <v>212</v>
      </c>
      <c r="F251" s="39" t="s">
        <v>212</v>
      </c>
      <c r="G251" s="39">
        <v>65013.165000000001</v>
      </c>
      <c r="H251" s="39">
        <v>54579.858999999997</v>
      </c>
      <c r="I251" s="39" t="s">
        <v>212</v>
      </c>
      <c r="J251" s="39" t="s">
        <v>212</v>
      </c>
      <c r="K251" s="39" t="s">
        <v>212</v>
      </c>
      <c r="L251" s="39" t="s">
        <v>212</v>
      </c>
      <c r="M251" s="39" t="s">
        <v>212</v>
      </c>
      <c r="N251" s="39" t="s">
        <v>212</v>
      </c>
      <c r="O251" s="39">
        <v>65013.165000000001</v>
      </c>
      <c r="P251" s="39">
        <v>54579.858999999997</v>
      </c>
    </row>
    <row r="252" spans="1:16">
      <c r="A252" s="38" t="s">
        <v>428</v>
      </c>
      <c r="B252" s="39" t="s">
        <v>455</v>
      </c>
      <c r="C252" s="39" t="s">
        <v>212</v>
      </c>
      <c r="D252" s="39" t="s">
        <v>212</v>
      </c>
      <c r="E252" s="39" t="s">
        <v>212</v>
      </c>
      <c r="F252" s="39">
        <v>400573.674</v>
      </c>
      <c r="G252" s="39" t="s">
        <v>212</v>
      </c>
      <c r="H252" s="39">
        <v>280829.679</v>
      </c>
      <c r="I252" s="39" t="s">
        <v>212</v>
      </c>
      <c r="J252" s="39" t="s">
        <v>212</v>
      </c>
      <c r="K252" s="39">
        <v>803987.77899999998</v>
      </c>
      <c r="L252" s="39" t="s">
        <v>212</v>
      </c>
      <c r="M252" s="39" t="s">
        <v>212</v>
      </c>
      <c r="N252" s="39" t="s">
        <v>212</v>
      </c>
      <c r="O252" s="39">
        <v>803987.77899999998</v>
      </c>
      <c r="P252" s="39">
        <v>681403.353</v>
      </c>
    </row>
    <row r="253" spans="1:16" ht="24">
      <c r="A253" s="38" t="s">
        <v>428</v>
      </c>
      <c r="B253" s="39" t="s">
        <v>456</v>
      </c>
      <c r="C253" s="39" t="s">
        <v>212</v>
      </c>
      <c r="D253" s="39" t="s">
        <v>212</v>
      </c>
      <c r="E253" s="39" t="s">
        <v>212</v>
      </c>
      <c r="F253" s="39" t="s">
        <v>212</v>
      </c>
      <c r="G253" s="39" t="s">
        <v>212</v>
      </c>
      <c r="H253" s="39">
        <v>6501950.585</v>
      </c>
      <c r="I253" s="39" t="s">
        <v>212</v>
      </c>
      <c r="J253" s="39" t="s">
        <v>212</v>
      </c>
      <c r="K253" s="39" t="s">
        <v>212</v>
      </c>
      <c r="L253" s="39" t="s">
        <v>212</v>
      </c>
      <c r="M253" s="39" t="s">
        <v>212</v>
      </c>
      <c r="N253" s="39" t="s">
        <v>212</v>
      </c>
      <c r="O253" s="39" t="s">
        <v>212</v>
      </c>
      <c r="P253" s="39">
        <v>6501950.585</v>
      </c>
    </row>
    <row r="254" spans="1:16">
      <c r="A254" s="38" t="s">
        <v>428</v>
      </c>
      <c r="B254" s="39" t="s">
        <v>457</v>
      </c>
      <c r="C254" s="39" t="s">
        <v>212</v>
      </c>
      <c r="D254" s="39" t="s">
        <v>212</v>
      </c>
      <c r="E254" s="39" t="s">
        <v>212</v>
      </c>
      <c r="F254" s="39" t="s">
        <v>212</v>
      </c>
      <c r="G254" s="39" t="s">
        <v>212</v>
      </c>
      <c r="H254" s="39">
        <v>1962323.39</v>
      </c>
      <c r="I254" s="39" t="s">
        <v>212</v>
      </c>
      <c r="J254" s="39" t="s">
        <v>212</v>
      </c>
      <c r="K254" s="39" t="s">
        <v>212</v>
      </c>
      <c r="L254" s="39" t="s">
        <v>212</v>
      </c>
      <c r="M254" s="39" t="s">
        <v>212</v>
      </c>
      <c r="N254" s="39" t="s">
        <v>212</v>
      </c>
      <c r="O254" s="39" t="s">
        <v>212</v>
      </c>
      <c r="P254" s="39">
        <v>1962323.39</v>
      </c>
    </row>
    <row r="255" spans="1:16">
      <c r="A255" s="38" t="s">
        <v>428</v>
      </c>
      <c r="B255" s="39" t="s">
        <v>458</v>
      </c>
      <c r="C255" s="39" t="s">
        <v>212</v>
      </c>
      <c r="D255" s="39" t="s">
        <v>212</v>
      </c>
      <c r="E255" s="39" t="s">
        <v>212</v>
      </c>
      <c r="F255" s="39" t="s">
        <v>212</v>
      </c>
      <c r="G255" s="39" t="s">
        <v>212</v>
      </c>
      <c r="H255" s="39">
        <v>245202.21</v>
      </c>
      <c r="I255" s="39">
        <v>465108.94699999999</v>
      </c>
      <c r="J255" s="39" t="s">
        <v>212</v>
      </c>
      <c r="K255" s="39" t="s">
        <v>212</v>
      </c>
      <c r="L255" s="39" t="s">
        <v>212</v>
      </c>
      <c r="M255" s="39" t="s">
        <v>212</v>
      </c>
      <c r="N255" s="39" t="s">
        <v>212</v>
      </c>
      <c r="O255" s="39">
        <v>465108.94699999999</v>
      </c>
      <c r="P255" s="39">
        <v>245202.21</v>
      </c>
    </row>
    <row r="256" spans="1:16">
      <c r="A256" s="38" t="s">
        <v>428</v>
      </c>
      <c r="B256" s="39" t="s">
        <v>459</v>
      </c>
      <c r="C256" s="39" t="s">
        <v>212</v>
      </c>
      <c r="D256" s="39" t="s">
        <v>212</v>
      </c>
      <c r="E256" s="39" t="s">
        <v>212</v>
      </c>
      <c r="F256" s="39" t="s">
        <v>212</v>
      </c>
      <c r="G256" s="39">
        <v>1063394.683</v>
      </c>
      <c r="H256" s="39">
        <v>560793.23699999996</v>
      </c>
      <c r="I256" s="39" t="s">
        <v>212</v>
      </c>
      <c r="J256" s="39" t="s">
        <v>212</v>
      </c>
      <c r="K256" s="39" t="s">
        <v>212</v>
      </c>
      <c r="L256" s="39" t="s">
        <v>212</v>
      </c>
      <c r="M256" s="39" t="s">
        <v>212</v>
      </c>
      <c r="N256" s="39" t="s">
        <v>212</v>
      </c>
      <c r="O256" s="39">
        <v>1063394.683</v>
      </c>
      <c r="P256" s="39">
        <v>560793.23699999996</v>
      </c>
    </row>
    <row r="257" spans="1:16">
      <c r="A257" s="38" t="s">
        <v>428</v>
      </c>
      <c r="B257" s="39" t="s">
        <v>460</v>
      </c>
      <c r="C257" s="39" t="s">
        <v>212</v>
      </c>
      <c r="D257" s="39" t="s">
        <v>212</v>
      </c>
      <c r="E257" s="39" t="s">
        <v>212</v>
      </c>
      <c r="F257" s="39" t="s">
        <v>212</v>
      </c>
      <c r="G257" s="39" t="s">
        <v>212</v>
      </c>
      <c r="H257" s="39">
        <v>195292.05900000001</v>
      </c>
      <c r="I257" s="39" t="s">
        <v>212</v>
      </c>
      <c r="J257" s="39" t="s">
        <v>212</v>
      </c>
      <c r="K257" s="39" t="s">
        <v>212</v>
      </c>
      <c r="L257" s="39" t="s">
        <v>212</v>
      </c>
      <c r="M257" s="39" t="s">
        <v>212</v>
      </c>
      <c r="N257" s="39" t="s">
        <v>212</v>
      </c>
      <c r="O257" s="39" t="s">
        <v>212</v>
      </c>
      <c r="P257" s="39">
        <v>195292.05900000001</v>
      </c>
    </row>
    <row r="258" spans="1:16" ht="24">
      <c r="A258" s="38" t="s">
        <v>428</v>
      </c>
      <c r="B258" s="39" t="s">
        <v>461</v>
      </c>
      <c r="C258" s="39" t="s">
        <v>212</v>
      </c>
      <c r="D258" s="39">
        <v>1460579.112</v>
      </c>
      <c r="E258" s="39" t="s">
        <v>212</v>
      </c>
      <c r="F258" s="39">
        <v>457666.56</v>
      </c>
      <c r="G258" s="39" t="s">
        <v>212</v>
      </c>
      <c r="H258" s="39">
        <v>5699211.8799999999</v>
      </c>
      <c r="I258" s="39" t="s">
        <v>212</v>
      </c>
      <c r="J258" s="39" t="s">
        <v>212</v>
      </c>
      <c r="K258" s="39" t="s">
        <v>212</v>
      </c>
      <c r="L258" s="39" t="s">
        <v>212</v>
      </c>
      <c r="M258" s="39" t="s">
        <v>212</v>
      </c>
      <c r="N258" s="39" t="s">
        <v>212</v>
      </c>
      <c r="O258" s="39" t="s">
        <v>212</v>
      </c>
      <c r="P258" s="39">
        <v>7617457.5530000003</v>
      </c>
    </row>
    <row r="259" spans="1:16" ht="24">
      <c r="A259" s="38" t="s">
        <v>428</v>
      </c>
      <c r="B259" s="39" t="s">
        <v>462</v>
      </c>
      <c r="C259" s="39" t="s">
        <v>212</v>
      </c>
      <c r="D259" s="39" t="s">
        <v>212</v>
      </c>
      <c r="E259" s="39" t="s">
        <v>212</v>
      </c>
      <c r="F259" s="39" t="s">
        <v>212</v>
      </c>
      <c r="G259" s="39" t="s">
        <v>212</v>
      </c>
      <c r="H259" s="39">
        <v>8241758.2410000004</v>
      </c>
      <c r="I259" s="39" t="s">
        <v>212</v>
      </c>
      <c r="J259" s="39" t="s">
        <v>212</v>
      </c>
      <c r="K259" s="39" t="s">
        <v>212</v>
      </c>
      <c r="L259" s="39" t="s">
        <v>212</v>
      </c>
      <c r="M259" s="39" t="s">
        <v>212</v>
      </c>
      <c r="N259" s="39" t="s">
        <v>212</v>
      </c>
      <c r="O259" s="39" t="s">
        <v>212</v>
      </c>
      <c r="P259" s="39">
        <v>8241758.2410000004</v>
      </c>
    </row>
    <row r="260" spans="1:16">
      <c r="A260" s="38" t="s">
        <v>428</v>
      </c>
      <c r="B260" s="39" t="s">
        <v>463</v>
      </c>
      <c r="C260" s="39" t="s">
        <v>212</v>
      </c>
      <c r="D260" s="39">
        <v>869976.951</v>
      </c>
      <c r="E260" s="39" t="s">
        <v>212</v>
      </c>
      <c r="F260" s="39">
        <v>1874243.5060000001</v>
      </c>
      <c r="G260" s="39" t="s">
        <v>212</v>
      </c>
      <c r="H260" s="39">
        <v>1696899.764</v>
      </c>
      <c r="I260" s="39" t="s">
        <v>212</v>
      </c>
      <c r="J260" s="39" t="s">
        <v>212</v>
      </c>
      <c r="K260" s="39" t="s">
        <v>212</v>
      </c>
      <c r="L260" s="39" t="s">
        <v>212</v>
      </c>
      <c r="M260" s="39" t="s">
        <v>212</v>
      </c>
      <c r="N260" s="39" t="s">
        <v>212</v>
      </c>
      <c r="O260" s="39" t="s">
        <v>212</v>
      </c>
      <c r="P260" s="39">
        <v>4441120.2209999999</v>
      </c>
    </row>
    <row r="261" spans="1:16">
      <c r="A261" s="38" t="s">
        <v>428</v>
      </c>
      <c r="B261" s="39" t="s">
        <v>464</v>
      </c>
      <c r="C261" s="39" t="s">
        <v>212</v>
      </c>
      <c r="D261" s="39" t="s">
        <v>212</v>
      </c>
      <c r="E261" s="39" t="s">
        <v>212</v>
      </c>
      <c r="F261" s="39">
        <v>97590.661999999997</v>
      </c>
      <c r="G261" s="39" t="s">
        <v>212</v>
      </c>
      <c r="H261" s="39" t="s">
        <v>212</v>
      </c>
      <c r="I261" s="39" t="s">
        <v>212</v>
      </c>
      <c r="J261" s="39" t="s">
        <v>212</v>
      </c>
      <c r="K261" s="39" t="s">
        <v>212</v>
      </c>
      <c r="L261" s="39" t="s">
        <v>212</v>
      </c>
      <c r="M261" s="39" t="s">
        <v>212</v>
      </c>
      <c r="N261" s="39" t="s">
        <v>212</v>
      </c>
      <c r="O261" s="39" t="s">
        <v>212</v>
      </c>
      <c r="P261" s="39">
        <v>97590.661999999997</v>
      </c>
    </row>
    <row r="262" spans="1:16">
      <c r="A262" s="38" t="s">
        <v>428</v>
      </c>
      <c r="B262" s="39" t="s">
        <v>465</v>
      </c>
      <c r="C262" s="39" t="s">
        <v>212</v>
      </c>
      <c r="D262" s="39">
        <v>90274.907000000007</v>
      </c>
      <c r="E262" s="39" t="s">
        <v>212</v>
      </c>
      <c r="F262" s="39" t="s">
        <v>212</v>
      </c>
      <c r="G262" s="39" t="s">
        <v>212</v>
      </c>
      <c r="H262" s="39" t="s">
        <v>212</v>
      </c>
      <c r="I262" s="39" t="s">
        <v>212</v>
      </c>
      <c r="J262" s="39" t="s">
        <v>212</v>
      </c>
      <c r="K262" s="39" t="s">
        <v>212</v>
      </c>
      <c r="L262" s="39" t="s">
        <v>212</v>
      </c>
      <c r="M262" s="39" t="s">
        <v>212</v>
      </c>
      <c r="N262" s="39" t="s">
        <v>212</v>
      </c>
      <c r="O262" s="39" t="s">
        <v>212</v>
      </c>
      <c r="P262" s="39">
        <v>90274.907000000007</v>
      </c>
    </row>
    <row r="263" spans="1:16">
      <c r="A263" s="38" t="s">
        <v>428</v>
      </c>
      <c r="B263" s="39" t="s">
        <v>466</v>
      </c>
      <c r="C263" s="39" t="s">
        <v>212</v>
      </c>
      <c r="D263" s="39">
        <v>492408.58600000001</v>
      </c>
      <c r="E263" s="39" t="s">
        <v>212</v>
      </c>
      <c r="F263" s="39" t="s">
        <v>212</v>
      </c>
      <c r="G263" s="39" t="s">
        <v>212</v>
      </c>
      <c r="H263" s="39" t="s">
        <v>212</v>
      </c>
      <c r="I263" s="39" t="s">
        <v>212</v>
      </c>
      <c r="J263" s="39" t="s">
        <v>212</v>
      </c>
      <c r="K263" s="39" t="s">
        <v>212</v>
      </c>
      <c r="L263" s="39" t="s">
        <v>212</v>
      </c>
      <c r="M263" s="39" t="s">
        <v>212</v>
      </c>
      <c r="N263" s="39" t="s">
        <v>212</v>
      </c>
      <c r="O263" s="39" t="s">
        <v>212</v>
      </c>
      <c r="P263" s="39">
        <v>492408.58600000001</v>
      </c>
    </row>
    <row r="264" spans="1:16" ht="24">
      <c r="A264" s="38" t="s">
        <v>428</v>
      </c>
      <c r="B264" s="39" t="s">
        <v>467</v>
      </c>
      <c r="C264" s="39" t="s">
        <v>212</v>
      </c>
      <c r="D264" s="39">
        <v>19288.785</v>
      </c>
      <c r="E264" s="39" t="s">
        <v>212</v>
      </c>
      <c r="F264" s="39" t="s">
        <v>212</v>
      </c>
      <c r="G264" s="39" t="s">
        <v>212</v>
      </c>
      <c r="H264" s="39" t="s">
        <v>212</v>
      </c>
      <c r="I264" s="39" t="s">
        <v>212</v>
      </c>
      <c r="J264" s="39" t="s">
        <v>212</v>
      </c>
      <c r="K264" s="39" t="s">
        <v>212</v>
      </c>
      <c r="L264" s="39" t="s">
        <v>212</v>
      </c>
      <c r="M264" s="39" t="s">
        <v>212</v>
      </c>
      <c r="N264" s="39" t="s">
        <v>212</v>
      </c>
      <c r="O264" s="39" t="s">
        <v>212</v>
      </c>
      <c r="P264" s="39">
        <v>19288.785</v>
      </c>
    </row>
    <row r="265" spans="1:16">
      <c r="A265" s="38" t="s">
        <v>428</v>
      </c>
      <c r="B265" s="39" t="s">
        <v>468</v>
      </c>
      <c r="C265" s="39" t="s">
        <v>212</v>
      </c>
      <c r="D265" s="39">
        <v>23178.821</v>
      </c>
      <c r="E265" s="39" t="s">
        <v>212</v>
      </c>
      <c r="F265" s="39" t="s">
        <v>212</v>
      </c>
      <c r="G265" s="39" t="s">
        <v>212</v>
      </c>
      <c r="H265" s="39" t="s">
        <v>212</v>
      </c>
      <c r="I265" s="39" t="s">
        <v>212</v>
      </c>
      <c r="J265" s="39" t="s">
        <v>212</v>
      </c>
      <c r="K265" s="39" t="s">
        <v>212</v>
      </c>
      <c r="L265" s="39" t="s">
        <v>212</v>
      </c>
      <c r="M265" s="39" t="s">
        <v>212</v>
      </c>
      <c r="N265" s="39" t="s">
        <v>212</v>
      </c>
      <c r="O265" s="39" t="s">
        <v>212</v>
      </c>
      <c r="P265" s="39">
        <v>23178.821</v>
      </c>
    </row>
    <row r="266" spans="1:16">
      <c r="A266" s="38" t="s">
        <v>428</v>
      </c>
      <c r="B266" s="39" t="s">
        <v>469</v>
      </c>
      <c r="C266" s="39" t="s">
        <v>212</v>
      </c>
      <c r="D266" s="39" t="s">
        <v>212</v>
      </c>
      <c r="E266" s="39" t="s">
        <v>212</v>
      </c>
      <c r="F266" s="39">
        <v>46346.819000000003</v>
      </c>
      <c r="G266" s="39" t="s">
        <v>212</v>
      </c>
      <c r="H266" s="39" t="s">
        <v>212</v>
      </c>
      <c r="I266" s="39" t="s">
        <v>212</v>
      </c>
      <c r="J266" s="39" t="s">
        <v>212</v>
      </c>
      <c r="K266" s="39" t="s">
        <v>212</v>
      </c>
      <c r="L266" s="39" t="s">
        <v>212</v>
      </c>
      <c r="M266" s="39" t="s">
        <v>212</v>
      </c>
      <c r="N266" s="39" t="s">
        <v>212</v>
      </c>
      <c r="O266" s="39" t="s">
        <v>212</v>
      </c>
      <c r="P266" s="39">
        <v>46346.819000000003</v>
      </c>
    </row>
    <row r="267" spans="1:16">
      <c r="A267" s="38" t="s">
        <v>470</v>
      </c>
      <c r="B267" s="39" t="s">
        <v>471</v>
      </c>
      <c r="C267" s="39" t="s">
        <v>212</v>
      </c>
      <c r="D267" s="39" t="s">
        <v>212</v>
      </c>
      <c r="E267" s="39" t="s">
        <v>212</v>
      </c>
      <c r="F267" s="39">
        <v>1000670</v>
      </c>
      <c r="G267" s="39" t="s">
        <v>212</v>
      </c>
      <c r="H267" s="39">
        <v>165498</v>
      </c>
      <c r="I267" s="39" t="s">
        <v>212</v>
      </c>
      <c r="J267" s="39" t="s">
        <v>212</v>
      </c>
      <c r="K267" s="39" t="s">
        <v>212</v>
      </c>
      <c r="L267" s="39" t="s">
        <v>212</v>
      </c>
      <c r="M267" s="39" t="s">
        <v>212</v>
      </c>
      <c r="N267" s="39" t="s">
        <v>212</v>
      </c>
      <c r="O267" s="39" t="s">
        <v>212</v>
      </c>
      <c r="P267" s="39">
        <v>1166168</v>
      </c>
    </row>
    <row r="268" spans="1:16">
      <c r="A268" s="38" t="s">
        <v>470</v>
      </c>
      <c r="B268" s="39" t="s">
        <v>472</v>
      </c>
      <c r="C268" s="39" t="s">
        <v>212</v>
      </c>
      <c r="D268" s="39">
        <v>564491</v>
      </c>
      <c r="E268" s="39" t="s">
        <v>212</v>
      </c>
      <c r="F268" s="39">
        <v>2099933</v>
      </c>
      <c r="G268" s="39" t="s">
        <v>212</v>
      </c>
      <c r="H268" s="39">
        <v>1130303</v>
      </c>
      <c r="I268" s="39" t="s">
        <v>212</v>
      </c>
      <c r="J268" s="39" t="s">
        <v>212</v>
      </c>
      <c r="K268" s="39" t="s">
        <v>212</v>
      </c>
      <c r="L268" s="39" t="s">
        <v>212</v>
      </c>
      <c r="M268" s="39" t="s">
        <v>212</v>
      </c>
      <c r="N268" s="39" t="s">
        <v>212</v>
      </c>
      <c r="O268" s="39" t="s">
        <v>212</v>
      </c>
      <c r="P268" s="39">
        <v>3794727</v>
      </c>
    </row>
    <row r="269" spans="1:16">
      <c r="A269" s="38" t="s">
        <v>470</v>
      </c>
      <c r="B269" s="39" t="s">
        <v>473</v>
      </c>
      <c r="C269" s="39" t="s">
        <v>212</v>
      </c>
      <c r="D269" s="39">
        <v>2501030</v>
      </c>
      <c r="E269" s="39">
        <v>8000000</v>
      </c>
      <c r="F269" s="39">
        <v>4540141</v>
      </c>
      <c r="G269" s="39" t="s">
        <v>212</v>
      </c>
      <c r="H269" s="39">
        <v>4497999</v>
      </c>
      <c r="I269" s="39" t="s">
        <v>212</v>
      </c>
      <c r="J269" s="39" t="s">
        <v>212</v>
      </c>
      <c r="K269" s="39" t="s">
        <v>212</v>
      </c>
      <c r="L269" s="39" t="s">
        <v>212</v>
      </c>
      <c r="M269" s="39" t="s">
        <v>212</v>
      </c>
      <c r="N269" s="39" t="s">
        <v>212</v>
      </c>
      <c r="O269" s="39">
        <v>8000000</v>
      </c>
      <c r="P269" s="39">
        <v>11539170</v>
      </c>
    </row>
    <row r="270" spans="1:16">
      <c r="A270" s="38" t="s">
        <v>470</v>
      </c>
      <c r="B270" s="39" t="s">
        <v>474</v>
      </c>
      <c r="C270" s="39" t="s">
        <v>212</v>
      </c>
      <c r="D270" s="39">
        <v>526613</v>
      </c>
      <c r="E270" s="39" t="s">
        <v>212</v>
      </c>
      <c r="F270" s="39">
        <v>412835</v>
      </c>
      <c r="G270" s="39" t="s">
        <v>212</v>
      </c>
      <c r="H270" s="39" t="s">
        <v>212</v>
      </c>
      <c r="I270" s="39" t="s">
        <v>212</v>
      </c>
      <c r="J270" s="39" t="s">
        <v>212</v>
      </c>
      <c r="K270" s="39" t="s">
        <v>212</v>
      </c>
      <c r="L270" s="39" t="s">
        <v>212</v>
      </c>
      <c r="M270" s="39" t="s">
        <v>212</v>
      </c>
      <c r="N270" s="39" t="s">
        <v>212</v>
      </c>
      <c r="O270" s="39" t="s">
        <v>212</v>
      </c>
      <c r="P270" s="39">
        <v>939448</v>
      </c>
    </row>
    <row r="271" spans="1:16">
      <c r="A271" s="38" t="s">
        <v>470</v>
      </c>
      <c r="B271" s="39" t="s">
        <v>475</v>
      </c>
      <c r="C271" s="39" t="s">
        <v>212</v>
      </c>
      <c r="D271" s="39" t="s">
        <v>212</v>
      </c>
      <c r="E271" s="39">
        <v>10000000</v>
      </c>
      <c r="F271" s="39" t="s">
        <v>212</v>
      </c>
      <c r="G271" s="39" t="s">
        <v>212</v>
      </c>
      <c r="H271" s="39">
        <v>500000</v>
      </c>
      <c r="I271" s="39" t="s">
        <v>212</v>
      </c>
      <c r="J271" s="39" t="s">
        <v>212</v>
      </c>
      <c r="K271" s="39" t="s">
        <v>212</v>
      </c>
      <c r="L271" s="39" t="s">
        <v>212</v>
      </c>
      <c r="M271" s="39" t="s">
        <v>212</v>
      </c>
      <c r="N271" s="39" t="s">
        <v>212</v>
      </c>
      <c r="O271" s="39">
        <v>10000000</v>
      </c>
      <c r="P271" s="39">
        <v>500000</v>
      </c>
    </row>
    <row r="272" spans="1:16">
      <c r="A272" s="38" t="s">
        <v>470</v>
      </c>
      <c r="B272" s="39" t="s">
        <v>476</v>
      </c>
      <c r="C272" s="39" t="s">
        <v>212</v>
      </c>
      <c r="D272" s="39" t="s">
        <v>212</v>
      </c>
      <c r="E272" s="39">
        <v>6000000</v>
      </c>
      <c r="F272" s="39">
        <v>3970528</v>
      </c>
      <c r="G272" s="39" t="s">
        <v>212</v>
      </c>
      <c r="H272" s="39" t="s">
        <v>212</v>
      </c>
      <c r="I272" s="39" t="s">
        <v>212</v>
      </c>
      <c r="J272" s="39" t="s">
        <v>212</v>
      </c>
      <c r="K272" s="39" t="s">
        <v>212</v>
      </c>
      <c r="L272" s="39" t="s">
        <v>212</v>
      </c>
      <c r="M272" s="39" t="s">
        <v>212</v>
      </c>
      <c r="N272" s="39" t="s">
        <v>212</v>
      </c>
      <c r="O272" s="39">
        <v>6000000</v>
      </c>
      <c r="P272" s="39">
        <v>3970528</v>
      </c>
    </row>
    <row r="273" spans="1:16">
      <c r="A273" s="38" t="s">
        <v>470</v>
      </c>
      <c r="B273" s="39" t="s">
        <v>477</v>
      </c>
      <c r="C273" s="39">
        <v>5000000</v>
      </c>
      <c r="D273" s="39" t="s">
        <v>212</v>
      </c>
      <c r="E273" s="39" t="s">
        <v>212</v>
      </c>
      <c r="F273" s="39" t="s">
        <v>212</v>
      </c>
      <c r="G273" s="39" t="s">
        <v>212</v>
      </c>
      <c r="H273" s="39" t="s">
        <v>212</v>
      </c>
      <c r="I273" s="39" t="s">
        <v>212</v>
      </c>
      <c r="J273" s="39" t="s">
        <v>212</v>
      </c>
      <c r="K273" s="39" t="s">
        <v>212</v>
      </c>
      <c r="L273" s="39" t="s">
        <v>212</v>
      </c>
      <c r="M273" s="39" t="s">
        <v>212</v>
      </c>
      <c r="N273" s="39" t="s">
        <v>212</v>
      </c>
      <c r="O273" s="39">
        <v>5000000</v>
      </c>
      <c r="P273" s="39" t="s">
        <v>212</v>
      </c>
    </row>
    <row r="274" spans="1:16" ht="24">
      <c r="A274" s="38" t="s">
        <v>478</v>
      </c>
      <c r="B274" s="39" t="s">
        <v>479</v>
      </c>
      <c r="C274" s="39" t="s">
        <v>212</v>
      </c>
      <c r="D274" s="39" t="s">
        <v>212</v>
      </c>
      <c r="E274" s="39" t="s">
        <v>212</v>
      </c>
      <c r="F274" s="39" t="s">
        <v>212</v>
      </c>
      <c r="G274" s="39" t="s">
        <v>212</v>
      </c>
      <c r="H274" s="39" t="s">
        <v>212</v>
      </c>
      <c r="I274" s="39">
        <v>560495</v>
      </c>
      <c r="J274" s="39">
        <v>260495</v>
      </c>
      <c r="K274" s="39" t="s">
        <v>212</v>
      </c>
      <c r="L274" s="39" t="s">
        <v>212</v>
      </c>
      <c r="M274" s="39" t="s">
        <v>212</v>
      </c>
      <c r="N274" s="39" t="s">
        <v>212</v>
      </c>
      <c r="O274" s="39">
        <v>560495</v>
      </c>
      <c r="P274" s="39">
        <v>260495</v>
      </c>
    </row>
    <row r="275" spans="1:16">
      <c r="A275" s="38" t="s">
        <v>480</v>
      </c>
      <c r="B275" s="39" t="s">
        <v>481</v>
      </c>
      <c r="C275" s="39" t="s">
        <v>212</v>
      </c>
      <c r="D275" s="39">
        <v>12832648.562000001</v>
      </c>
      <c r="E275" s="39" t="s">
        <v>212</v>
      </c>
      <c r="F275" s="39">
        <v>8678914.5059999991</v>
      </c>
      <c r="G275" s="39" t="s">
        <v>212</v>
      </c>
      <c r="H275" s="39">
        <v>4423932.932</v>
      </c>
      <c r="I275" s="39" t="s">
        <v>212</v>
      </c>
      <c r="J275" s="39" t="s">
        <v>212</v>
      </c>
      <c r="K275" s="39" t="s">
        <v>212</v>
      </c>
      <c r="L275" s="39" t="s">
        <v>212</v>
      </c>
      <c r="M275" s="39" t="s">
        <v>212</v>
      </c>
      <c r="N275" s="39" t="s">
        <v>212</v>
      </c>
      <c r="O275" s="39" t="s">
        <v>212</v>
      </c>
      <c r="P275" s="39">
        <v>25935496.000999998</v>
      </c>
    </row>
    <row r="276" spans="1:16">
      <c r="A276" s="38" t="s">
        <v>480</v>
      </c>
      <c r="B276" s="39" t="s">
        <v>482</v>
      </c>
      <c r="C276" s="39" t="s">
        <v>212</v>
      </c>
      <c r="D276" s="39" t="s">
        <v>212</v>
      </c>
      <c r="E276" s="39">
        <v>71234028.892000005</v>
      </c>
      <c r="F276" s="39">
        <v>21715282.988000002</v>
      </c>
      <c r="G276" s="39" t="s">
        <v>212</v>
      </c>
      <c r="H276" s="39">
        <v>29236972.131999999</v>
      </c>
      <c r="I276" s="39" t="s">
        <v>212</v>
      </c>
      <c r="J276" s="39" t="s">
        <v>212</v>
      </c>
      <c r="K276" s="39" t="s">
        <v>212</v>
      </c>
      <c r="L276" s="39" t="s">
        <v>212</v>
      </c>
      <c r="M276" s="39" t="s">
        <v>212</v>
      </c>
      <c r="N276" s="39" t="s">
        <v>212</v>
      </c>
      <c r="O276" s="39">
        <v>71234028.892000005</v>
      </c>
      <c r="P276" s="39">
        <v>50952255.119999997</v>
      </c>
    </row>
    <row r="277" spans="1:16">
      <c r="A277" s="38" t="s">
        <v>480</v>
      </c>
      <c r="B277" s="39" t="s">
        <v>483</v>
      </c>
      <c r="C277" s="39" t="s">
        <v>212</v>
      </c>
      <c r="D277" s="39" t="s">
        <v>212</v>
      </c>
      <c r="E277" s="39" t="s">
        <v>212</v>
      </c>
      <c r="F277" s="39">
        <v>4589415.2050000001</v>
      </c>
      <c r="G277" s="39" t="s">
        <v>212</v>
      </c>
      <c r="H277" s="39" t="s">
        <v>212</v>
      </c>
      <c r="I277" s="39" t="s">
        <v>212</v>
      </c>
      <c r="J277" s="39" t="s">
        <v>212</v>
      </c>
      <c r="K277" s="39" t="s">
        <v>212</v>
      </c>
      <c r="L277" s="39" t="s">
        <v>212</v>
      </c>
      <c r="M277" s="39" t="s">
        <v>212</v>
      </c>
      <c r="N277" s="39" t="s">
        <v>212</v>
      </c>
      <c r="O277" s="39" t="s">
        <v>212</v>
      </c>
      <c r="P277" s="39">
        <v>4589415.2050000001</v>
      </c>
    </row>
    <row r="278" spans="1:16" ht="24">
      <c r="A278" s="38" t="s">
        <v>484</v>
      </c>
      <c r="B278" s="39" t="s">
        <v>485</v>
      </c>
      <c r="C278" s="39" t="s">
        <v>212</v>
      </c>
      <c r="D278" s="39" t="s">
        <v>212</v>
      </c>
      <c r="E278" s="39">
        <v>76500000</v>
      </c>
      <c r="F278" s="39">
        <v>18323199</v>
      </c>
      <c r="G278" s="39" t="s">
        <v>212</v>
      </c>
      <c r="H278" s="39">
        <v>31102208</v>
      </c>
      <c r="I278" s="39" t="s">
        <v>212</v>
      </c>
      <c r="J278" s="39">
        <v>6185076</v>
      </c>
      <c r="K278" s="39" t="s">
        <v>212</v>
      </c>
      <c r="L278" s="39" t="s">
        <v>212</v>
      </c>
      <c r="M278" s="39" t="s">
        <v>212</v>
      </c>
      <c r="N278" s="39" t="s">
        <v>212</v>
      </c>
      <c r="O278" s="39">
        <v>76500000</v>
      </c>
      <c r="P278" s="39">
        <v>55610483</v>
      </c>
    </row>
    <row r="279" spans="1:16">
      <c r="A279" s="38" t="s">
        <v>484</v>
      </c>
      <c r="B279" s="39" t="s">
        <v>486</v>
      </c>
      <c r="C279" s="39" t="s">
        <v>212</v>
      </c>
      <c r="D279" s="39">
        <v>5832670</v>
      </c>
      <c r="E279" s="39" t="s">
        <v>212</v>
      </c>
      <c r="F279" s="39">
        <v>2018788</v>
      </c>
      <c r="G279" s="39" t="s">
        <v>212</v>
      </c>
      <c r="H279" s="39">
        <v>170000</v>
      </c>
      <c r="I279" s="39" t="s">
        <v>212</v>
      </c>
      <c r="J279" s="39" t="s">
        <v>212</v>
      </c>
      <c r="K279" s="39" t="s">
        <v>212</v>
      </c>
      <c r="L279" s="39" t="s">
        <v>212</v>
      </c>
      <c r="M279" s="39" t="s">
        <v>212</v>
      </c>
      <c r="N279" s="39" t="s">
        <v>212</v>
      </c>
      <c r="O279" s="39" t="s">
        <v>212</v>
      </c>
      <c r="P279" s="39">
        <v>8021458</v>
      </c>
    </row>
    <row r="280" spans="1:16">
      <c r="A280" s="38" t="s">
        <v>487</v>
      </c>
      <c r="B280" s="39" t="s">
        <v>488</v>
      </c>
      <c r="C280" s="39" t="s">
        <v>212</v>
      </c>
      <c r="D280" s="39" t="s">
        <v>212</v>
      </c>
      <c r="E280" s="39">
        <v>25000000</v>
      </c>
      <c r="F280" s="39" t="s">
        <v>212</v>
      </c>
      <c r="G280" s="39" t="s">
        <v>212</v>
      </c>
      <c r="H280" s="39">
        <v>12500000</v>
      </c>
      <c r="I280" s="39" t="s">
        <v>212</v>
      </c>
      <c r="J280" s="39" t="s">
        <v>212</v>
      </c>
      <c r="K280" s="39" t="s">
        <v>212</v>
      </c>
      <c r="L280" s="39" t="s">
        <v>212</v>
      </c>
      <c r="M280" s="39" t="s">
        <v>212</v>
      </c>
      <c r="N280" s="39" t="s">
        <v>212</v>
      </c>
      <c r="O280" s="39">
        <v>25000000</v>
      </c>
      <c r="P280" s="39">
        <v>12500000</v>
      </c>
    </row>
    <row r="281" spans="1:16">
      <c r="A281" s="38" t="s">
        <v>489</v>
      </c>
      <c r="B281" s="39" t="s">
        <v>490</v>
      </c>
      <c r="C281" s="39" t="s">
        <v>212</v>
      </c>
      <c r="D281" s="39" t="s">
        <v>212</v>
      </c>
      <c r="E281" s="39" t="s">
        <v>212</v>
      </c>
      <c r="F281" s="39" t="s">
        <v>212</v>
      </c>
      <c r="G281" s="39" t="s">
        <v>212</v>
      </c>
      <c r="H281" s="39" t="s">
        <v>212</v>
      </c>
      <c r="I281" s="39">
        <v>119452</v>
      </c>
      <c r="J281" s="39">
        <v>17009</v>
      </c>
      <c r="K281" s="39" t="s">
        <v>212</v>
      </c>
      <c r="L281" s="39" t="s">
        <v>212</v>
      </c>
      <c r="M281" s="39" t="s">
        <v>212</v>
      </c>
      <c r="N281" s="39" t="s">
        <v>212</v>
      </c>
      <c r="O281" s="39">
        <v>119452</v>
      </c>
      <c r="P281" s="39">
        <v>17009</v>
      </c>
    </row>
    <row r="282" spans="1:16">
      <c r="A282" s="38" t="s">
        <v>491</v>
      </c>
      <c r="B282" s="39" t="s">
        <v>251</v>
      </c>
      <c r="C282" s="39" t="s">
        <v>212</v>
      </c>
      <c r="D282" s="39" t="s">
        <v>212</v>
      </c>
      <c r="E282" s="39" t="s">
        <v>212</v>
      </c>
      <c r="F282" s="39">
        <v>150000</v>
      </c>
      <c r="G282" s="39" t="s">
        <v>212</v>
      </c>
      <c r="H282" s="39" t="s">
        <v>212</v>
      </c>
      <c r="I282" s="39" t="s">
        <v>212</v>
      </c>
      <c r="J282" s="39" t="s">
        <v>212</v>
      </c>
      <c r="K282" s="39" t="s">
        <v>212</v>
      </c>
      <c r="L282" s="39" t="s">
        <v>212</v>
      </c>
      <c r="M282" s="39" t="s">
        <v>212</v>
      </c>
      <c r="N282" s="39" t="s">
        <v>212</v>
      </c>
      <c r="O282" s="39" t="s">
        <v>212</v>
      </c>
      <c r="P282" s="39">
        <v>150000</v>
      </c>
    </row>
    <row r="283" spans="1:16">
      <c r="A283" s="38" t="s">
        <v>491</v>
      </c>
      <c r="B283" s="39" t="s">
        <v>492</v>
      </c>
      <c r="C283" s="39" t="s">
        <v>212</v>
      </c>
      <c r="D283" s="39">
        <v>158514</v>
      </c>
      <c r="E283" s="39" t="s">
        <v>212</v>
      </c>
      <c r="F283" s="39">
        <v>74899</v>
      </c>
      <c r="G283" s="39" t="s">
        <v>212</v>
      </c>
      <c r="H283" s="39" t="s">
        <v>212</v>
      </c>
      <c r="I283" s="39" t="s">
        <v>212</v>
      </c>
      <c r="J283" s="39" t="s">
        <v>212</v>
      </c>
      <c r="K283" s="39" t="s">
        <v>212</v>
      </c>
      <c r="L283" s="39" t="s">
        <v>212</v>
      </c>
      <c r="M283" s="39" t="s">
        <v>212</v>
      </c>
      <c r="N283" s="39" t="s">
        <v>212</v>
      </c>
      <c r="O283" s="39" t="s">
        <v>212</v>
      </c>
      <c r="P283" s="39">
        <v>233413</v>
      </c>
    </row>
    <row r="284" spans="1:16">
      <c r="A284" s="38" t="s">
        <v>491</v>
      </c>
      <c r="B284" s="39" t="s">
        <v>493</v>
      </c>
      <c r="C284" s="39" t="s">
        <v>212</v>
      </c>
      <c r="D284" s="39">
        <v>24562</v>
      </c>
      <c r="E284" s="39" t="s">
        <v>212</v>
      </c>
      <c r="F284" s="39">
        <v>1454</v>
      </c>
      <c r="G284" s="39" t="s">
        <v>212</v>
      </c>
      <c r="H284" s="39" t="s">
        <v>212</v>
      </c>
      <c r="I284" s="39" t="s">
        <v>212</v>
      </c>
      <c r="J284" s="39" t="s">
        <v>212</v>
      </c>
      <c r="K284" s="39" t="s">
        <v>212</v>
      </c>
      <c r="L284" s="39" t="s">
        <v>212</v>
      </c>
      <c r="M284" s="39" t="s">
        <v>212</v>
      </c>
      <c r="N284" s="39" t="s">
        <v>212</v>
      </c>
      <c r="O284" s="39" t="s">
        <v>212</v>
      </c>
      <c r="P284" s="39">
        <v>26016</v>
      </c>
    </row>
    <row r="285" spans="1:16">
      <c r="A285" s="38" t="s">
        <v>491</v>
      </c>
      <c r="B285" s="39" t="s">
        <v>494</v>
      </c>
      <c r="C285" s="39" t="s">
        <v>212</v>
      </c>
      <c r="D285" s="39" t="s">
        <v>212</v>
      </c>
      <c r="E285" s="39" t="s">
        <v>212</v>
      </c>
      <c r="F285" s="39">
        <v>38104</v>
      </c>
      <c r="G285" s="39" t="s">
        <v>212</v>
      </c>
      <c r="H285" s="39" t="s">
        <v>212</v>
      </c>
      <c r="I285" s="39" t="s">
        <v>212</v>
      </c>
      <c r="J285" s="39" t="s">
        <v>212</v>
      </c>
      <c r="K285" s="39" t="s">
        <v>212</v>
      </c>
      <c r="L285" s="39" t="s">
        <v>212</v>
      </c>
      <c r="M285" s="39" t="s">
        <v>212</v>
      </c>
      <c r="N285" s="39" t="s">
        <v>212</v>
      </c>
      <c r="O285" s="39" t="s">
        <v>212</v>
      </c>
      <c r="P285" s="39">
        <v>38104</v>
      </c>
    </row>
    <row r="286" spans="1:16">
      <c r="A286" s="38" t="s">
        <v>491</v>
      </c>
      <c r="B286" s="39" t="s">
        <v>495</v>
      </c>
      <c r="C286" s="39" t="s">
        <v>212</v>
      </c>
      <c r="D286" s="39">
        <v>12425</v>
      </c>
      <c r="E286" s="39" t="s">
        <v>212</v>
      </c>
      <c r="F286" s="39" t="s">
        <v>212</v>
      </c>
      <c r="G286" s="39" t="s">
        <v>212</v>
      </c>
      <c r="H286" s="39" t="s">
        <v>212</v>
      </c>
      <c r="I286" s="39" t="s">
        <v>212</v>
      </c>
      <c r="J286" s="39" t="s">
        <v>212</v>
      </c>
      <c r="K286" s="39" t="s">
        <v>212</v>
      </c>
      <c r="L286" s="39" t="s">
        <v>212</v>
      </c>
      <c r="M286" s="39" t="s">
        <v>212</v>
      </c>
      <c r="N286" s="39" t="s">
        <v>212</v>
      </c>
      <c r="O286" s="39" t="s">
        <v>212</v>
      </c>
      <c r="P286" s="39">
        <v>12425</v>
      </c>
    </row>
    <row r="287" spans="1:16">
      <c r="A287" s="38" t="s">
        <v>491</v>
      </c>
      <c r="B287" s="39" t="s">
        <v>496</v>
      </c>
      <c r="C287" s="39" t="s">
        <v>212</v>
      </c>
      <c r="D287" s="39" t="s">
        <v>212</v>
      </c>
      <c r="E287" s="39" t="s">
        <v>212</v>
      </c>
      <c r="F287" s="39">
        <v>41443</v>
      </c>
      <c r="G287" s="39" t="s">
        <v>212</v>
      </c>
      <c r="H287" s="39" t="s">
        <v>212</v>
      </c>
      <c r="I287" s="39" t="s">
        <v>212</v>
      </c>
      <c r="J287" s="39" t="s">
        <v>212</v>
      </c>
      <c r="K287" s="39" t="s">
        <v>212</v>
      </c>
      <c r="L287" s="39" t="s">
        <v>212</v>
      </c>
      <c r="M287" s="39" t="s">
        <v>212</v>
      </c>
      <c r="N287" s="39" t="s">
        <v>212</v>
      </c>
      <c r="O287" s="39" t="s">
        <v>212</v>
      </c>
      <c r="P287" s="39">
        <v>41443</v>
      </c>
    </row>
    <row r="288" spans="1:16">
      <c r="A288" s="38" t="s">
        <v>491</v>
      </c>
      <c r="B288" s="39" t="s">
        <v>497</v>
      </c>
      <c r="C288" s="39" t="s">
        <v>212</v>
      </c>
      <c r="D288" s="39">
        <v>92261</v>
      </c>
      <c r="E288" s="39" t="s">
        <v>212</v>
      </c>
      <c r="F288" s="39">
        <v>63819</v>
      </c>
      <c r="G288" s="39" t="s">
        <v>212</v>
      </c>
      <c r="H288" s="39" t="s">
        <v>212</v>
      </c>
      <c r="I288" s="39" t="s">
        <v>212</v>
      </c>
      <c r="J288" s="39" t="s">
        <v>212</v>
      </c>
      <c r="K288" s="39" t="s">
        <v>212</v>
      </c>
      <c r="L288" s="39" t="s">
        <v>212</v>
      </c>
      <c r="M288" s="39" t="s">
        <v>212</v>
      </c>
      <c r="N288" s="39" t="s">
        <v>212</v>
      </c>
      <c r="O288" s="39" t="s">
        <v>212</v>
      </c>
      <c r="P288" s="39">
        <v>156080</v>
      </c>
    </row>
    <row r="289" spans="1:16">
      <c r="A289" s="38" t="s">
        <v>491</v>
      </c>
      <c r="B289" s="39" t="s">
        <v>498</v>
      </c>
      <c r="C289" s="39" t="s">
        <v>212</v>
      </c>
      <c r="D289" s="39">
        <v>77325</v>
      </c>
      <c r="E289" s="39" t="s">
        <v>212</v>
      </c>
      <c r="F289" s="39">
        <v>26168</v>
      </c>
      <c r="G289" s="39" t="s">
        <v>212</v>
      </c>
      <c r="H289" s="39" t="s">
        <v>212</v>
      </c>
      <c r="I289" s="39" t="s">
        <v>212</v>
      </c>
      <c r="J289" s="39" t="s">
        <v>212</v>
      </c>
      <c r="K289" s="39" t="s">
        <v>212</v>
      </c>
      <c r="L289" s="39" t="s">
        <v>212</v>
      </c>
      <c r="M289" s="39" t="s">
        <v>212</v>
      </c>
      <c r="N289" s="39" t="s">
        <v>212</v>
      </c>
      <c r="O289" s="39" t="s">
        <v>212</v>
      </c>
      <c r="P289" s="39">
        <v>103493</v>
      </c>
    </row>
    <row r="290" spans="1:16">
      <c r="A290" s="38" t="s">
        <v>491</v>
      </c>
      <c r="B290" s="39" t="s">
        <v>499</v>
      </c>
      <c r="C290" s="39" t="s">
        <v>212</v>
      </c>
      <c r="D290" s="39">
        <v>44448</v>
      </c>
      <c r="E290" s="39" t="s">
        <v>212</v>
      </c>
      <c r="F290" s="39" t="s">
        <v>212</v>
      </c>
      <c r="G290" s="39" t="s">
        <v>212</v>
      </c>
      <c r="H290" s="39" t="s">
        <v>212</v>
      </c>
      <c r="I290" s="39" t="s">
        <v>212</v>
      </c>
      <c r="J290" s="39" t="s">
        <v>212</v>
      </c>
      <c r="K290" s="39" t="s">
        <v>212</v>
      </c>
      <c r="L290" s="39" t="s">
        <v>212</v>
      </c>
      <c r="M290" s="39" t="s">
        <v>212</v>
      </c>
      <c r="N290" s="39" t="s">
        <v>212</v>
      </c>
      <c r="O290" s="39" t="s">
        <v>212</v>
      </c>
      <c r="P290" s="39">
        <v>44448</v>
      </c>
    </row>
    <row r="291" spans="1:16">
      <c r="A291" s="38" t="s">
        <v>491</v>
      </c>
      <c r="B291" s="39" t="s">
        <v>500</v>
      </c>
      <c r="C291" s="39" t="s">
        <v>212</v>
      </c>
      <c r="D291" s="39">
        <v>262464</v>
      </c>
      <c r="E291" s="39" t="s">
        <v>212</v>
      </c>
      <c r="F291" s="39">
        <v>212570</v>
      </c>
      <c r="G291" s="39" t="s">
        <v>212</v>
      </c>
      <c r="H291" s="39" t="s">
        <v>212</v>
      </c>
      <c r="I291" s="39" t="s">
        <v>212</v>
      </c>
      <c r="J291" s="39" t="s">
        <v>212</v>
      </c>
      <c r="K291" s="39" t="s">
        <v>212</v>
      </c>
      <c r="L291" s="39" t="s">
        <v>212</v>
      </c>
      <c r="M291" s="39" t="s">
        <v>212</v>
      </c>
      <c r="N291" s="39" t="s">
        <v>212</v>
      </c>
      <c r="O291" s="39" t="s">
        <v>212</v>
      </c>
      <c r="P291" s="39">
        <v>475034</v>
      </c>
    </row>
    <row r="292" spans="1:16">
      <c r="A292" s="38" t="s">
        <v>491</v>
      </c>
      <c r="B292" s="39" t="s">
        <v>501</v>
      </c>
      <c r="C292" s="39" t="s">
        <v>212</v>
      </c>
      <c r="D292" s="39" t="s">
        <v>212</v>
      </c>
      <c r="E292" s="39" t="s">
        <v>212</v>
      </c>
      <c r="F292" s="39">
        <v>6043</v>
      </c>
      <c r="G292" s="39" t="s">
        <v>212</v>
      </c>
      <c r="H292" s="39" t="s">
        <v>212</v>
      </c>
      <c r="I292" s="39" t="s">
        <v>212</v>
      </c>
      <c r="J292" s="39" t="s">
        <v>212</v>
      </c>
      <c r="K292" s="39" t="s">
        <v>212</v>
      </c>
      <c r="L292" s="39" t="s">
        <v>212</v>
      </c>
      <c r="M292" s="39" t="s">
        <v>212</v>
      </c>
      <c r="N292" s="39" t="s">
        <v>212</v>
      </c>
      <c r="O292" s="39" t="s">
        <v>212</v>
      </c>
      <c r="P292" s="39">
        <v>6043</v>
      </c>
    </row>
    <row r="293" spans="1:16">
      <c r="A293" s="38" t="s">
        <v>491</v>
      </c>
      <c r="B293" s="39" t="s">
        <v>502</v>
      </c>
      <c r="C293" s="39" t="s">
        <v>212</v>
      </c>
      <c r="D293" s="39">
        <v>42280</v>
      </c>
      <c r="E293" s="39" t="s">
        <v>212</v>
      </c>
      <c r="F293" s="39">
        <v>172898</v>
      </c>
      <c r="G293" s="39" t="s">
        <v>212</v>
      </c>
      <c r="H293" s="39" t="s">
        <v>212</v>
      </c>
      <c r="I293" s="39" t="s">
        <v>212</v>
      </c>
      <c r="J293" s="39" t="s">
        <v>212</v>
      </c>
      <c r="K293" s="39" t="s">
        <v>212</v>
      </c>
      <c r="L293" s="39" t="s">
        <v>212</v>
      </c>
      <c r="M293" s="39" t="s">
        <v>212</v>
      </c>
      <c r="N293" s="39" t="s">
        <v>212</v>
      </c>
      <c r="O293" s="39" t="s">
        <v>212</v>
      </c>
      <c r="P293" s="39">
        <v>215178</v>
      </c>
    </row>
    <row r="294" spans="1:16">
      <c r="A294" s="38" t="s">
        <v>491</v>
      </c>
      <c r="B294" s="39" t="s">
        <v>503</v>
      </c>
      <c r="C294" s="39" t="s">
        <v>212</v>
      </c>
      <c r="D294" s="39">
        <v>79554</v>
      </c>
      <c r="E294" s="39" t="s">
        <v>212</v>
      </c>
      <c r="F294" s="39">
        <v>32495</v>
      </c>
      <c r="G294" s="39" t="s">
        <v>212</v>
      </c>
      <c r="H294" s="39" t="s">
        <v>212</v>
      </c>
      <c r="I294" s="39" t="s">
        <v>212</v>
      </c>
      <c r="J294" s="39" t="s">
        <v>212</v>
      </c>
      <c r="K294" s="39" t="s">
        <v>212</v>
      </c>
      <c r="L294" s="39" t="s">
        <v>212</v>
      </c>
      <c r="M294" s="39" t="s">
        <v>212</v>
      </c>
      <c r="N294" s="39" t="s">
        <v>212</v>
      </c>
      <c r="O294" s="39" t="s">
        <v>212</v>
      </c>
      <c r="P294" s="39">
        <v>112049</v>
      </c>
    </row>
    <row r="295" spans="1:16">
      <c r="A295" s="38" t="s">
        <v>491</v>
      </c>
      <c r="B295" s="39" t="s">
        <v>504</v>
      </c>
      <c r="C295" s="39" t="s">
        <v>212</v>
      </c>
      <c r="D295" s="39">
        <v>18649</v>
      </c>
      <c r="E295" s="39" t="s">
        <v>212</v>
      </c>
      <c r="F295" s="39" t="s">
        <v>212</v>
      </c>
      <c r="G295" s="39" t="s">
        <v>212</v>
      </c>
      <c r="H295" s="39" t="s">
        <v>212</v>
      </c>
      <c r="I295" s="39" t="s">
        <v>212</v>
      </c>
      <c r="J295" s="39" t="s">
        <v>212</v>
      </c>
      <c r="K295" s="39" t="s">
        <v>212</v>
      </c>
      <c r="L295" s="39" t="s">
        <v>212</v>
      </c>
      <c r="M295" s="39" t="s">
        <v>212</v>
      </c>
      <c r="N295" s="39" t="s">
        <v>212</v>
      </c>
      <c r="O295" s="39" t="s">
        <v>212</v>
      </c>
      <c r="P295" s="39">
        <v>18649</v>
      </c>
    </row>
    <row r="296" spans="1:16">
      <c r="A296" s="38" t="s">
        <v>491</v>
      </c>
      <c r="B296" s="39" t="s">
        <v>505</v>
      </c>
      <c r="C296" s="39" t="s">
        <v>212</v>
      </c>
      <c r="D296" s="39">
        <v>7253</v>
      </c>
      <c r="E296" s="39" t="s">
        <v>212</v>
      </c>
      <c r="F296" s="39">
        <v>52557</v>
      </c>
      <c r="G296" s="39" t="s">
        <v>212</v>
      </c>
      <c r="H296" s="39" t="s">
        <v>212</v>
      </c>
      <c r="I296" s="39" t="s">
        <v>212</v>
      </c>
      <c r="J296" s="39" t="s">
        <v>212</v>
      </c>
      <c r="K296" s="39" t="s">
        <v>212</v>
      </c>
      <c r="L296" s="39" t="s">
        <v>212</v>
      </c>
      <c r="M296" s="39" t="s">
        <v>212</v>
      </c>
      <c r="N296" s="39" t="s">
        <v>212</v>
      </c>
      <c r="O296" s="39" t="s">
        <v>212</v>
      </c>
      <c r="P296" s="39">
        <v>59810</v>
      </c>
    </row>
    <row r="297" spans="1:16">
      <c r="A297" s="38" t="s">
        <v>491</v>
      </c>
      <c r="B297" s="39" t="s">
        <v>506</v>
      </c>
      <c r="C297" s="39" t="s">
        <v>212</v>
      </c>
      <c r="D297" s="39" t="s">
        <v>212</v>
      </c>
      <c r="E297" s="39" t="s">
        <v>212</v>
      </c>
      <c r="F297" s="39">
        <v>26986</v>
      </c>
      <c r="G297" s="39" t="s">
        <v>212</v>
      </c>
      <c r="H297" s="39" t="s">
        <v>212</v>
      </c>
      <c r="I297" s="39" t="s">
        <v>212</v>
      </c>
      <c r="J297" s="39" t="s">
        <v>212</v>
      </c>
      <c r="K297" s="39" t="s">
        <v>212</v>
      </c>
      <c r="L297" s="39" t="s">
        <v>212</v>
      </c>
      <c r="M297" s="39" t="s">
        <v>212</v>
      </c>
      <c r="N297" s="39" t="s">
        <v>212</v>
      </c>
      <c r="O297" s="39" t="s">
        <v>212</v>
      </c>
      <c r="P297" s="39">
        <v>26986</v>
      </c>
    </row>
    <row r="298" spans="1:16">
      <c r="A298" s="38" t="s">
        <v>491</v>
      </c>
      <c r="B298" s="39" t="s">
        <v>507</v>
      </c>
      <c r="C298" s="39" t="s">
        <v>212</v>
      </c>
      <c r="D298" s="39" t="s">
        <v>212</v>
      </c>
      <c r="E298" s="39" t="s">
        <v>212</v>
      </c>
      <c r="F298" s="39">
        <v>5889</v>
      </c>
      <c r="G298" s="39" t="s">
        <v>212</v>
      </c>
      <c r="H298" s="39" t="s">
        <v>212</v>
      </c>
      <c r="I298" s="39" t="s">
        <v>212</v>
      </c>
      <c r="J298" s="39" t="s">
        <v>212</v>
      </c>
      <c r="K298" s="39" t="s">
        <v>212</v>
      </c>
      <c r="L298" s="39" t="s">
        <v>212</v>
      </c>
      <c r="M298" s="39" t="s">
        <v>212</v>
      </c>
      <c r="N298" s="39" t="s">
        <v>212</v>
      </c>
      <c r="O298" s="39" t="s">
        <v>212</v>
      </c>
      <c r="P298" s="39">
        <v>5889</v>
      </c>
    </row>
    <row r="299" spans="1:16">
      <c r="A299" s="38" t="s">
        <v>491</v>
      </c>
      <c r="B299" s="39" t="s">
        <v>508</v>
      </c>
      <c r="C299" s="39" t="s">
        <v>212</v>
      </c>
      <c r="D299" s="39" t="s">
        <v>212</v>
      </c>
      <c r="E299" s="39" t="s">
        <v>212</v>
      </c>
      <c r="F299" s="39">
        <v>5093</v>
      </c>
      <c r="G299" s="39" t="s">
        <v>212</v>
      </c>
      <c r="H299" s="39" t="s">
        <v>212</v>
      </c>
      <c r="I299" s="39" t="s">
        <v>212</v>
      </c>
      <c r="J299" s="39" t="s">
        <v>212</v>
      </c>
      <c r="K299" s="39" t="s">
        <v>212</v>
      </c>
      <c r="L299" s="39" t="s">
        <v>212</v>
      </c>
      <c r="M299" s="39" t="s">
        <v>212</v>
      </c>
      <c r="N299" s="39" t="s">
        <v>212</v>
      </c>
      <c r="O299" s="39" t="s">
        <v>212</v>
      </c>
      <c r="P299" s="39">
        <v>5093</v>
      </c>
    </row>
    <row r="300" spans="1:16">
      <c r="A300" s="38" t="s">
        <v>10</v>
      </c>
      <c r="B300" s="39" t="s">
        <v>509</v>
      </c>
      <c r="C300" s="39" t="s">
        <v>212</v>
      </c>
      <c r="D300" s="39">
        <v>250000</v>
      </c>
      <c r="E300" s="39">
        <v>250000</v>
      </c>
      <c r="F300" s="39" t="s">
        <v>212</v>
      </c>
      <c r="G300" s="39" t="s">
        <v>212</v>
      </c>
      <c r="H300" s="39" t="s">
        <v>212</v>
      </c>
      <c r="I300" s="39" t="s">
        <v>212</v>
      </c>
      <c r="J300" s="39" t="s">
        <v>212</v>
      </c>
      <c r="K300" s="39" t="s">
        <v>212</v>
      </c>
      <c r="L300" s="39" t="s">
        <v>212</v>
      </c>
      <c r="M300" s="39" t="s">
        <v>212</v>
      </c>
      <c r="N300" s="39" t="s">
        <v>212</v>
      </c>
      <c r="O300" s="39">
        <v>250000</v>
      </c>
      <c r="P300" s="39">
        <v>250000</v>
      </c>
    </row>
    <row r="301" spans="1:16">
      <c r="A301" s="38" t="s">
        <v>10</v>
      </c>
      <c r="B301" s="39" t="s">
        <v>510</v>
      </c>
      <c r="C301" s="39" t="s">
        <v>212</v>
      </c>
      <c r="D301" s="39" t="s">
        <v>212</v>
      </c>
      <c r="E301" s="39" t="s">
        <v>212</v>
      </c>
      <c r="F301" s="39">
        <v>150000</v>
      </c>
      <c r="G301" s="39" t="s">
        <v>212</v>
      </c>
      <c r="H301" s="39" t="s">
        <v>212</v>
      </c>
      <c r="I301" s="39" t="s">
        <v>212</v>
      </c>
      <c r="J301" s="39" t="s">
        <v>212</v>
      </c>
      <c r="K301" s="39" t="s">
        <v>212</v>
      </c>
      <c r="L301" s="39" t="s">
        <v>212</v>
      </c>
      <c r="M301" s="39" t="s">
        <v>212</v>
      </c>
      <c r="N301" s="39" t="s">
        <v>212</v>
      </c>
      <c r="O301" s="39" t="s">
        <v>212</v>
      </c>
      <c r="P301" s="39">
        <v>150000</v>
      </c>
    </row>
    <row r="302" spans="1:16">
      <c r="A302" s="38" t="s">
        <v>11</v>
      </c>
      <c r="B302" s="39" t="s">
        <v>511</v>
      </c>
      <c r="C302" s="39" t="s">
        <v>212</v>
      </c>
      <c r="D302" s="39">
        <v>49140</v>
      </c>
      <c r="E302" s="39" t="s">
        <v>212</v>
      </c>
      <c r="F302" s="39">
        <v>514624</v>
      </c>
      <c r="G302" s="39">
        <v>524394</v>
      </c>
      <c r="H302" s="39">
        <v>228593</v>
      </c>
      <c r="I302" s="39" t="s">
        <v>212</v>
      </c>
      <c r="J302" s="39" t="s">
        <v>212</v>
      </c>
      <c r="K302" s="39" t="s">
        <v>212</v>
      </c>
      <c r="L302" s="39" t="s">
        <v>212</v>
      </c>
      <c r="M302" s="39" t="s">
        <v>212</v>
      </c>
      <c r="N302" s="39" t="s">
        <v>212</v>
      </c>
      <c r="O302" s="39">
        <v>524394</v>
      </c>
      <c r="P302" s="39">
        <v>792357</v>
      </c>
    </row>
    <row r="303" spans="1:16">
      <c r="A303" s="38" t="s">
        <v>11</v>
      </c>
      <c r="B303" s="39" t="s">
        <v>512</v>
      </c>
      <c r="C303" s="39" t="s">
        <v>212</v>
      </c>
      <c r="D303" s="39" t="s">
        <v>212</v>
      </c>
      <c r="E303" s="39">
        <v>42075</v>
      </c>
      <c r="F303" s="39">
        <v>69371</v>
      </c>
      <c r="G303" s="39" t="s">
        <v>212</v>
      </c>
      <c r="H303" s="39">
        <v>8063</v>
      </c>
      <c r="I303" s="39" t="s">
        <v>212</v>
      </c>
      <c r="J303" s="39" t="s">
        <v>212</v>
      </c>
      <c r="K303" s="39" t="s">
        <v>212</v>
      </c>
      <c r="L303" s="39" t="s">
        <v>212</v>
      </c>
      <c r="M303" s="39" t="s">
        <v>212</v>
      </c>
      <c r="N303" s="39" t="s">
        <v>212</v>
      </c>
      <c r="O303" s="39">
        <v>42075</v>
      </c>
      <c r="P303" s="39">
        <v>77434</v>
      </c>
    </row>
    <row r="304" spans="1:16">
      <c r="A304" s="38" t="s">
        <v>11</v>
      </c>
      <c r="B304" s="39" t="s">
        <v>513</v>
      </c>
      <c r="C304" s="39" t="s">
        <v>212</v>
      </c>
      <c r="D304" s="39" t="s">
        <v>212</v>
      </c>
      <c r="E304" s="39">
        <v>30482</v>
      </c>
      <c r="F304" s="39">
        <v>70618</v>
      </c>
      <c r="G304" s="39" t="s">
        <v>212</v>
      </c>
      <c r="H304" s="39">
        <v>-4985</v>
      </c>
      <c r="I304" s="39" t="s">
        <v>212</v>
      </c>
      <c r="J304" s="39" t="s">
        <v>212</v>
      </c>
      <c r="K304" s="39" t="s">
        <v>212</v>
      </c>
      <c r="L304" s="39" t="s">
        <v>212</v>
      </c>
      <c r="M304" s="39" t="s">
        <v>212</v>
      </c>
      <c r="N304" s="39" t="s">
        <v>212</v>
      </c>
      <c r="O304" s="39">
        <v>30482</v>
      </c>
      <c r="P304" s="39">
        <v>65633</v>
      </c>
    </row>
    <row r="305" spans="1:16">
      <c r="A305" s="38" t="s">
        <v>11</v>
      </c>
      <c r="B305" s="39" t="s">
        <v>514</v>
      </c>
      <c r="C305" s="39" t="s">
        <v>212</v>
      </c>
      <c r="D305" s="39">
        <v>217308</v>
      </c>
      <c r="E305" s="39" t="s">
        <v>212</v>
      </c>
      <c r="F305" s="39">
        <v>263006</v>
      </c>
      <c r="G305" s="39">
        <v>89454</v>
      </c>
      <c r="H305" s="39">
        <v>81</v>
      </c>
      <c r="I305" s="39" t="s">
        <v>212</v>
      </c>
      <c r="J305" s="39" t="s">
        <v>212</v>
      </c>
      <c r="K305" s="39" t="s">
        <v>212</v>
      </c>
      <c r="L305" s="39" t="s">
        <v>212</v>
      </c>
      <c r="M305" s="39" t="s">
        <v>212</v>
      </c>
      <c r="N305" s="39" t="s">
        <v>212</v>
      </c>
      <c r="O305" s="39">
        <v>89454</v>
      </c>
      <c r="P305" s="39">
        <v>480395</v>
      </c>
    </row>
    <row r="306" spans="1:16">
      <c r="A306" s="38" t="s">
        <v>11</v>
      </c>
      <c r="B306" s="39" t="s">
        <v>515</v>
      </c>
      <c r="C306" s="39" t="s">
        <v>212</v>
      </c>
      <c r="D306" s="39" t="s">
        <v>212</v>
      </c>
      <c r="E306" s="39" t="s">
        <v>212</v>
      </c>
      <c r="F306" s="39">
        <v>83374</v>
      </c>
      <c r="G306" s="39" t="s">
        <v>212</v>
      </c>
      <c r="H306" s="39" t="s">
        <v>212</v>
      </c>
      <c r="I306" s="39" t="s">
        <v>212</v>
      </c>
      <c r="J306" s="39" t="s">
        <v>212</v>
      </c>
      <c r="K306" s="39" t="s">
        <v>212</v>
      </c>
      <c r="L306" s="39" t="s">
        <v>212</v>
      </c>
      <c r="M306" s="39" t="s">
        <v>212</v>
      </c>
      <c r="N306" s="39" t="s">
        <v>212</v>
      </c>
      <c r="O306" s="39" t="s">
        <v>212</v>
      </c>
      <c r="P306" s="39">
        <v>83374</v>
      </c>
    </row>
    <row r="307" spans="1:16">
      <c r="A307" s="38" t="s">
        <v>11</v>
      </c>
      <c r="B307" s="39" t="s">
        <v>516</v>
      </c>
      <c r="C307" s="39" t="s">
        <v>212</v>
      </c>
      <c r="D307" s="39">
        <v>17675</v>
      </c>
      <c r="E307" s="39" t="s">
        <v>212</v>
      </c>
      <c r="F307" s="39" t="s">
        <v>212</v>
      </c>
      <c r="G307" s="39" t="s">
        <v>212</v>
      </c>
      <c r="H307" s="39" t="s">
        <v>212</v>
      </c>
      <c r="I307" s="39" t="s">
        <v>212</v>
      </c>
      <c r="J307" s="39" t="s">
        <v>212</v>
      </c>
      <c r="K307" s="39" t="s">
        <v>212</v>
      </c>
      <c r="L307" s="39" t="s">
        <v>212</v>
      </c>
      <c r="M307" s="39" t="s">
        <v>212</v>
      </c>
      <c r="N307" s="39" t="s">
        <v>212</v>
      </c>
      <c r="O307" s="39" t="s">
        <v>212</v>
      </c>
      <c r="P307" s="39">
        <v>17675</v>
      </c>
    </row>
    <row r="308" spans="1:16">
      <c r="A308" s="38" t="s">
        <v>11</v>
      </c>
      <c r="B308" s="39" t="s">
        <v>517</v>
      </c>
      <c r="C308" s="39" t="s">
        <v>212</v>
      </c>
      <c r="D308" s="39">
        <v>63287</v>
      </c>
      <c r="E308" s="39" t="s">
        <v>212</v>
      </c>
      <c r="F308" s="39">
        <v>711409</v>
      </c>
      <c r="G308" s="39" t="s">
        <v>212</v>
      </c>
      <c r="H308" s="39" t="s">
        <v>212</v>
      </c>
      <c r="I308" s="39" t="s">
        <v>212</v>
      </c>
      <c r="J308" s="39" t="s">
        <v>212</v>
      </c>
      <c r="K308" s="39" t="s">
        <v>212</v>
      </c>
      <c r="L308" s="39" t="s">
        <v>212</v>
      </c>
      <c r="M308" s="39" t="s">
        <v>212</v>
      </c>
      <c r="N308" s="39" t="s">
        <v>212</v>
      </c>
      <c r="O308" s="39" t="s">
        <v>212</v>
      </c>
      <c r="P308" s="39">
        <v>774696</v>
      </c>
    </row>
    <row r="309" spans="1:16">
      <c r="A309" s="38" t="s">
        <v>11</v>
      </c>
      <c r="B309" s="39" t="s">
        <v>518</v>
      </c>
      <c r="C309" s="39" t="s">
        <v>212</v>
      </c>
      <c r="D309" s="39">
        <v>351339</v>
      </c>
      <c r="E309" s="39" t="s">
        <v>212</v>
      </c>
      <c r="F309" s="39">
        <v>846246</v>
      </c>
      <c r="G309" s="39">
        <v>48133</v>
      </c>
      <c r="H309" s="39">
        <v>-38824</v>
      </c>
      <c r="I309" s="39" t="s">
        <v>212</v>
      </c>
      <c r="J309" s="39" t="s">
        <v>212</v>
      </c>
      <c r="K309" s="39" t="s">
        <v>212</v>
      </c>
      <c r="L309" s="39" t="s">
        <v>212</v>
      </c>
      <c r="M309" s="39" t="s">
        <v>212</v>
      </c>
      <c r="N309" s="39" t="s">
        <v>212</v>
      </c>
      <c r="O309" s="39">
        <v>48133</v>
      </c>
      <c r="P309" s="39">
        <v>1158761</v>
      </c>
    </row>
    <row r="310" spans="1:16">
      <c r="A310" s="38" t="s">
        <v>11</v>
      </c>
      <c r="B310" s="39" t="s">
        <v>519</v>
      </c>
      <c r="C310" s="39" t="s">
        <v>212</v>
      </c>
      <c r="D310" s="39">
        <v>191970</v>
      </c>
      <c r="E310" s="39" t="s">
        <v>212</v>
      </c>
      <c r="F310" s="39">
        <v>158260</v>
      </c>
      <c r="G310" s="39">
        <v>548735</v>
      </c>
      <c r="H310" s="39">
        <v>15410</v>
      </c>
      <c r="I310" s="39" t="s">
        <v>212</v>
      </c>
      <c r="J310" s="39" t="s">
        <v>212</v>
      </c>
      <c r="K310" s="39" t="s">
        <v>212</v>
      </c>
      <c r="L310" s="39" t="s">
        <v>212</v>
      </c>
      <c r="M310" s="39" t="s">
        <v>212</v>
      </c>
      <c r="N310" s="39" t="s">
        <v>212</v>
      </c>
      <c r="O310" s="39">
        <v>548735</v>
      </c>
      <c r="P310" s="39">
        <v>365640</v>
      </c>
    </row>
    <row r="311" spans="1:16">
      <c r="A311" s="38" t="s">
        <v>11</v>
      </c>
      <c r="B311" s="39" t="s">
        <v>520</v>
      </c>
      <c r="C311" s="39" t="s">
        <v>212</v>
      </c>
      <c r="D311" s="39" t="s">
        <v>212</v>
      </c>
      <c r="E311" s="39" t="s">
        <v>212</v>
      </c>
      <c r="F311" s="39">
        <v>2504</v>
      </c>
      <c r="G311" s="39">
        <v>40000</v>
      </c>
      <c r="H311" s="39">
        <v>29341</v>
      </c>
      <c r="I311" s="39" t="s">
        <v>212</v>
      </c>
      <c r="J311" s="39" t="s">
        <v>212</v>
      </c>
      <c r="K311" s="39" t="s">
        <v>212</v>
      </c>
      <c r="L311" s="39" t="s">
        <v>212</v>
      </c>
      <c r="M311" s="39" t="s">
        <v>212</v>
      </c>
      <c r="N311" s="39" t="s">
        <v>212</v>
      </c>
      <c r="O311" s="39">
        <v>40000</v>
      </c>
      <c r="P311" s="39">
        <v>31845</v>
      </c>
    </row>
    <row r="312" spans="1:16">
      <c r="A312" s="38" t="s">
        <v>11</v>
      </c>
      <c r="B312" s="39" t="s">
        <v>521</v>
      </c>
      <c r="C312" s="39" t="s">
        <v>212</v>
      </c>
      <c r="D312" s="39" t="s">
        <v>212</v>
      </c>
      <c r="E312" s="39" t="s">
        <v>212</v>
      </c>
      <c r="F312" s="39">
        <v>1050747</v>
      </c>
      <c r="G312" s="39">
        <v>515257</v>
      </c>
      <c r="H312" s="39">
        <v>-3275</v>
      </c>
      <c r="I312" s="39" t="s">
        <v>212</v>
      </c>
      <c r="J312" s="39" t="s">
        <v>212</v>
      </c>
      <c r="K312" s="39" t="s">
        <v>212</v>
      </c>
      <c r="L312" s="39" t="s">
        <v>212</v>
      </c>
      <c r="M312" s="39" t="s">
        <v>212</v>
      </c>
      <c r="N312" s="39" t="s">
        <v>212</v>
      </c>
      <c r="O312" s="39">
        <v>515257</v>
      </c>
      <c r="P312" s="39">
        <v>1047472</v>
      </c>
    </row>
    <row r="313" spans="1:16">
      <c r="A313" s="38" t="s">
        <v>11</v>
      </c>
      <c r="B313" s="39" t="s">
        <v>522</v>
      </c>
      <c r="C313" s="39" t="s">
        <v>212</v>
      </c>
      <c r="D313" s="39">
        <v>44600</v>
      </c>
      <c r="E313" s="39" t="s">
        <v>212</v>
      </c>
      <c r="F313" s="39">
        <v>36796</v>
      </c>
      <c r="G313" s="39" t="s">
        <v>212</v>
      </c>
      <c r="H313" s="39" t="s">
        <v>212</v>
      </c>
      <c r="I313" s="39" t="s">
        <v>212</v>
      </c>
      <c r="J313" s="39" t="s">
        <v>212</v>
      </c>
      <c r="K313" s="39" t="s">
        <v>212</v>
      </c>
      <c r="L313" s="39" t="s">
        <v>212</v>
      </c>
      <c r="M313" s="39" t="s">
        <v>212</v>
      </c>
      <c r="N313" s="39" t="s">
        <v>212</v>
      </c>
      <c r="O313" s="39" t="s">
        <v>212</v>
      </c>
      <c r="P313" s="39">
        <v>81396</v>
      </c>
    </row>
    <row r="314" spans="1:16">
      <c r="A314" s="38" t="s">
        <v>11</v>
      </c>
      <c r="B314" s="39" t="s">
        <v>523</v>
      </c>
      <c r="C314" s="39" t="s">
        <v>212</v>
      </c>
      <c r="D314" s="39">
        <v>273185</v>
      </c>
      <c r="E314" s="39" t="s">
        <v>212</v>
      </c>
      <c r="F314" s="39">
        <v>343191</v>
      </c>
      <c r="G314" s="39" t="s">
        <v>212</v>
      </c>
      <c r="H314" s="39" t="s">
        <v>212</v>
      </c>
      <c r="I314" s="39" t="s">
        <v>212</v>
      </c>
      <c r="J314" s="39" t="s">
        <v>212</v>
      </c>
      <c r="K314" s="39" t="s">
        <v>212</v>
      </c>
      <c r="L314" s="39" t="s">
        <v>212</v>
      </c>
      <c r="M314" s="39" t="s">
        <v>212</v>
      </c>
      <c r="N314" s="39" t="s">
        <v>212</v>
      </c>
      <c r="O314" s="39" t="s">
        <v>212</v>
      </c>
      <c r="P314" s="39">
        <v>616376</v>
      </c>
    </row>
    <row r="315" spans="1:16">
      <c r="A315" s="38" t="s">
        <v>11</v>
      </c>
      <c r="B315" s="39" t="s">
        <v>524</v>
      </c>
      <c r="C315" s="39" t="s">
        <v>212</v>
      </c>
      <c r="D315" s="39" t="s">
        <v>212</v>
      </c>
      <c r="E315" s="39" t="s">
        <v>212</v>
      </c>
      <c r="F315" s="39">
        <v>156289</v>
      </c>
      <c r="G315" s="39" t="s">
        <v>212</v>
      </c>
      <c r="H315" s="39" t="s">
        <v>212</v>
      </c>
      <c r="I315" s="39" t="s">
        <v>212</v>
      </c>
      <c r="J315" s="39" t="s">
        <v>212</v>
      </c>
      <c r="K315" s="39" t="s">
        <v>212</v>
      </c>
      <c r="L315" s="39" t="s">
        <v>212</v>
      </c>
      <c r="M315" s="39" t="s">
        <v>212</v>
      </c>
      <c r="N315" s="39" t="s">
        <v>212</v>
      </c>
      <c r="O315" s="39" t="s">
        <v>212</v>
      </c>
      <c r="P315" s="39">
        <v>156289</v>
      </c>
    </row>
    <row r="316" spans="1:16">
      <c r="A316" s="38" t="s">
        <v>11</v>
      </c>
      <c r="B316" s="39" t="s">
        <v>525</v>
      </c>
      <c r="C316" s="39" t="s">
        <v>212</v>
      </c>
      <c r="D316" s="39">
        <v>20787</v>
      </c>
      <c r="E316" s="39" t="s">
        <v>212</v>
      </c>
      <c r="F316" s="39" t="s">
        <v>212</v>
      </c>
      <c r="G316" s="39" t="s">
        <v>212</v>
      </c>
      <c r="H316" s="39" t="s">
        <v>212</v>
      </c>
      <c r="I316" s="39" t="s">
        <v>212</v>
      </c>
      <c r="J316" s="39" t="s">
        <v>212</v>
      </c>
      <c r="K316" s="39" t="s">
        <v>212</v>
      </c>
      <c r="L316" s="39" t="s">
        <v>212</v>
      </c>
      <c r="M316" s="39" t="s">
        <v>212</v>
      </c>
      <c r="N316" s="39" t="s">
        <v>212</v>
      </c>
      <c r="O316" s="39" t="s">
        <v>212</v>
      </c>
      <c r="P316" s="39">
        <v>20787</v>
      </c>
    </row>
    <row r="317" spans="1:16" ht="24">
      <c r="A317" s="38" t="s">
        <v>526</v>
      </c>
      <c r="B317" s="39" t="s">
        <v>527</v>
      </c>
      <c r="C317" s="39" t="s">
        <v>212</v>
      </c>
      <c r="D317" s="39" t="s">
        <v>212</v>
      </c>
      <c r="E317" s="39" t="s">
        <v>212</v>
      </c>
      <c r="F317" s="39" t="s">
        <v>212</v>
      </c>
      <c r="G317" s="39" t="s">
        <v>212</v>
      </c>
      <c r="H317" s="39" t="s">
        <v>212</v>
      </c>
      <c r="I317" s="39" t="s">
        <v>212</v>
      </c>
      <c r="J317" s="39">
        <v>70709</v>
      </c>
      <c r="K317" s="39" t="s">
        <v>212</v>
      </c>
      <c r="L317" s="39" t="s">
        <v>212</v>
      </c>
      <c r="M317" s="39" t="s">
        <v>212</v>
      </c>
      <c r="N317" s="39" t="s">
        <v>212</v>
      </c>
      <c r="O317" s="39" t="s">
        <v>212</v>
      </c>
      <c r="P317" s="39">
        <v>70709</v>
      </c>
    </row>
    <row r="318" spans="1:16" ht="36">
      <c r="A318" s="38" t="s">
        <v>526</v>
      </c>
      <c r="B318" s="39" t="s">
        <v>528</v>
      </c>
      <c r="C318" s="39" t="s">
        <v>212</v>
      </c>
      <c r="D318" s="39" t="s">
        <v>212</v>
      </c>
      <c r="E318" s="39" t="s">
        <v>212</v>
      </c>
      <c r="F318" s="39" t="s">
        <v>212</v>
      </c>
      <c r="G318" s="39" t="s">
        <v>212</v>
      </c>
      <c r="H318" s="39" t="s">
        <v>212</v>
      </c>
      <c r="I318" s="39" t="s">
        <v>212</v>
      </c>
      <c r="J318" s="39">
        <v>159855</v>
      </c>
      <c r="K318" s="39" t="s">
        <v>212</v>
      </c>
      <c r="L318" s="39" t="s">
        <v>212</v>
      </c>
      <c r="M318" s="39" t="s">
        <v>212</v>
      </c>
      <c r="N318" s="39" t="s">
        <v>212</v>
      </c>
      <c r="O318" s="39" t="s">
        <v>212</v>
      </c>
      <c r="P318" s="39">
        <v>159855</v>
      </c>
    </row>
    <row r="319" spans="1:16" ht="24">
      <c r="A319" s="38" t="s">
        <v>526</v>
      </c>
      <c r="B319" s="39" t="s">
        <v>529</v>
      </c>
      <c r="C319" s="39" t="s">
        <v>212</v>
      </c>
      <c r="D319" s="39" t="s">
        <v>212</v>
      </c>
      <c r="E319" s="39" t="s">
        <v>212</v>
      </c>
      <c r="F319" s="39" t="s">
        <v>212</v>
      </c>
      <c r="G319" s="39" t="s">
        <v>212</v>
      </c>
      <c r="H319" s="39" t="s">
        <v>212</v>
      </c>
      <c r="I319" s="39" t="s">
        <v>212</v>
      </c>
      <c r="J319" s="39">
        <v>221344</v>
      </c>
      <c r="K319" s="39" t="s">
        <v>212</v>
      </c>
      <c r="L319" s="39" t="s">
        <v>212</v>
      </c>
      <c r="M319" s="39" t="s">
        <v>212</v>
      </c>
      <c r="N319" s="39" t="s">
        <v>212</v>
      </c>
      <c r="O319" s="39" t="s">
        <v>212</v>
      </c>
      <c r="P319" s="39">
        <v>221344</v>
      </c>
    </row>
    <row r="320" spans="1:16" ht="24">
      <c r="A320" s="38" t="s">
        <v>526</v>
      </c>
      <c r="B320" s="39" t="s">
        <v>530</v>
      </c>
      <c r="C320" s="39" t="s">
        <v>212</v>
      </c>
      <c r="D320" s="39" t="s">
        <v>212</v>
      </c>
      <c r="E320" s="39" t="s">
        <v>212</v>
      </c>
      <c r="F320" s="39" t="s">
        <v>212</v>
      </c>
      <c r="G320" s="39" t="s">
        <v>212</v>
      </c>
      <c r="H320" s="39" t="s">
        <v>212</v>
      </c>
      <c r="I320" s="39" t="s">
        <v>212</v>
      </c>
      <c r="J320" s="39">
        <v>130797</v>
      </c>
      <c r="K320" s="39" t="s">
        <v>212</v>
      </c>
      <c r="L320" s="39" t="s">
        <v>212</v>
      </c>
      <c r="M320" s="39" t="s">
        <v>212</v>
      </c>
      <c r="N320" s="39" t="s">
        <v>212</v>
      </c>
      <c r="O320" s="39" t="s">
        <v>212</v>
      </c>
      <c r="P320" s="39">
        <v>130797</v>
      </c>
    </row>
    <row r="321" spans="1:16" ht="24">
      <c r="A321" s="38" t="s">
        <v>526</v>
      </c>
      <c r="B321" s="39" t="s">
        <v>531</v>
      </c>
      <c r="C321" s="39" t="s">
        <v>212</v>
      </c>
      <c r="D321" s="39" t="s">
        <v>212</v>
      </c>
      <c r="E321" s="39" t="s">
        <v>212</v>
      </c>
      <c r="F321" s="39" t="s">
        <v>212</v>
      </c>
      <c r="G321" s="39" t="s">
        <v>212</v>
      </c>
      <c r="H321" s="39" t="s">
        <v>212</v>
      </c>
      <c r="I321" s="39" t="s">
        <v>212</v>
      </c>
      <c r="J321" s="39">
        <v>129006</v>
      </c>
      <c r="K321" s="39" t="s">
        <v>212</v>
      </c>
      <c r="L321" s="39" t="s">
        <v>212</v>
      </c>
      <c r="M321" s="39" t="s">
        <v>212</v>
      </c>
      <c r="N321" s="39" t="s">
        <v>212</v>
      </c>
      <c r="O321" s="39" t="s">
        <v>212</v>
      </c>
      <c r="P321" s="39">
        <v>129006</v>
      </c>
    </row>
    <row r="322" spans="1:16">
      <c r="A322" s="38" t="s">
        <v>526</v>
      </c>
      <c r="B322" s="39" t="s">
        <v>532</v>
      </c>
      <c r="C322" s="39" t="s">
        <v>212</v>
      </c>
      <c r="D322" s="39" t="s">
        <v>212</v>
      </c>
      <c r="E322" s="39">
        <v>60000</v>
      </c>
      <c r="F322" s="39">
        <v>61221</v>
      </c>
      <c r="G322" s="39" t="s">
        <v>212</v>
      </c>
      <c r="H322" s="39" t="s">
        <v>212</v>
      </c>
      <c r="I322" s="39" t="s">
        <v>212</v>
      </c>
      <c r="J322" s="39" t="s">
        <v>212</v>
      </c>
      <c r="K322" s="39" t="s">
        <v>212</v>
      </c>
      <c r="L322" s="39" t="s">
        <v>212</v>
      </c>
      <c r="M322" s="39" t="s">
        <v>212</v>
      </c>
      <c r="N322" s="39" t="s">
        <v>212</v>
      </c>
      <c r="O322" s="39">
        <v>60000</v>
      </c>
      <c r="P322" s="39">
        <v>61221</v>
      </c>
    </row>
    <row r="323" spans="1:16">
      <c r="A323" s="38" t="s">
        <v>533</v>
      </c>
      <c r="B323" s="39" t="s">
        <v>534</v>
      </c>
      <c r="C323" s="39" t="s">
        <v>212</v>
      </c>
      <c r="D323" s="39" t="s">
        <v>212</v>
      </c>
      <c r="E323" s="39" t="s">
        <v>212</v>
      </c>
      <c r="F323" s="39">
        <v>48790.029000000002</v>
      </c>
      <c r="G323" s="39" t="s">
        <v>212</v>
      </c>
      <c r="H323" s="39" t="s">
        <v>212</v>
      </c>
      <c r="I323" s="39" t="s">
        <v>212</v>
      </c>
      <c r="J323" s="39" t="s">
        <v>212</v>
      </c>
      <c r="K323" s="39" t="s">
        <v>212</v>
      </c>
      <c r="L323" s="39" t="s">
        <v>212</v>
      </c>
      <c r="M323" s="39" t="s">
        <v>212</v>
      </c>
      <c r="N323" s="39" t="s">
        <v>212</v>
      </c>
      <c r="O323" s="39" t="s">
        <v>212</v>
      </c>
      <c r="P323" s="39">
        <v>48790.029000000002</v>
      </c>
    </row>
    <row r="324" spans="1:16" ht="24">
      <c r="A324" s="38" t="s">
        <v>535</v>
      </c>
      <c r="B324" s="39" t="s">
        <v>286</v>
      </c>
      <c r="C324" s="39" t="s">
        <v>212</v>
      </c>
      <c r="D324" s="39" t="s">
        <v>212</v>
      </c>
      <c r="E324" s="39" t="s">
        <v>212</v>
      </c>
      <c r="F324" s="39" t="s">
        <v>212</v>
      </c>
      <c r="G324" s="39" t="s">
        <v>212</v>
      </c>
      <c r="H324" s="39">
        <v>2500000</v>
      </c>
      <c r="I324" s="39" t="s">
        <v>212</v>
      </c>
      <c r="J324" s="39" t="s">
        <v>212</v>
      </c>
      <c r="K324" s="39" t="s">
        <v>212</v>
      </c>
      <c r="L324" s="39" t="s">
        <v>212</v>
      </c>
      <c r="M324" s="39" t="s">
        <v>212</v>
      </c>
      <c r="N324" s="39" t="s">
        <v>212</v>
      </c>
      <c r="O324" s="39" t="s">
        <v>212</v>
      </c>
      <c r="P324" s="39">
        <v>2500000</v>
      </c>
    </row>
    <row r="325" spans="1:16">
      <c r="A325" s="38" t="s">
        <v>535</v>
      </c>
      <c r="B325" s="39" t="s">
        <v>216</v>
      </c>
      <c r="C325" s="39" t="s">
        <v>212</v>
      </c>
      <c r="D325" s="39" t="s">
        <v>212</v>
      </c>
      <c r="E325" s="39" t="s">
        <v>212</v>
      </c>
      <c r="F325" s="39" t="s">
        <v>212</v>
      </c>
      <c r="G325" s="39">
        <v>2700000</v>
      </c>
      <c r="H325" s="39" t="s">
        <v>212</v>
      </c>
      <c r="I325" s="39" t="s">
        <v>212</v>
      </c>
      <c r="J325" s="39" t="s">
        <v>212</v>
      </c>
      <c r="K325" s="39" t="s">
        <v>212</v>
      </c>
      <c r="L325" s="39" t="s">
        <v>212</v>
      </c>
      <c r="M325" s="39" t="s">
        <v>212</v>
      </c>
      <c r="N325" s="39" t="s">
        <v>212</v>
      </c>
      <c r="O325" s="39">
        <v>2700000</v>
      </c>
      <c r="P325" s="39" t="s">
        <v>212</v>
      </c>
    </row>
    <row r="326" spans="1:16" ht="24">
      <c r="A326" s="38" t="s">
        <v>535</v>
      </c>
      <c r="B326" s="39" t="s">
        <v>536</v>
      </c>
      <c r="C326" s="39" t="s">
        <v>212</v>
      </c>
      <c r="D326" s="39">
        <v>1000002</v>
      </c>
      <c r="E326" s="39" t="s">
        <v>212</v>
      </c>
      <c r="F326" s="39">
        <v>1120000</v>
      </c>
      <c r="G326" s="39" t="s">
        <v>212</v>
      </c>
      <c r="H326" s="39" t="s">
        <v>212</v>
      </c>
      <c r="I326" s="39" t="s">
        <v>212</v>
      </c>
      <c r="J326" s="39" t="s">
        <v>212</v>
      </c>
      <c r="K326" s="39" t="s">
        <v>212</v>
      </c>
      <c r="L326" s="39" t="s">
        <v>212</v>
      </c>
      <c r="M326" s="39" t="s">
        <v>212</v>
      </c>
      <c r="N326" s="39" t="s">
        <v>212</v>
      </c>
      <c r="O326" s="39" t="s">
        <v>212</v>
      </c>
      <c r="P326" s="39">
        <v>2120002</v>
      </c>
    </row>
    <row r="327" spans="1:16">
      <c r="A327" s="38" t="s">
        <v>535</v>
      </c>
      <c r="B327" s="39" t="s">
        <v>537</v>
      </c>
      <c r="C327" s="39" t="s">
        <v>212</v>
      </c>
      <c r="D327" s="39" t="s">
        <v>212</v>
      </c>
      <c r="E327" s="39" t="s">
        <v>212</v>
      </c>
      <c r="F327" s="39">
        <v>4289134</v>
      </c>
      <c r="G327" s="39" t="s">
        <v>212</v>
      </c>
      <c r="H327" s="39">
        <v>19645539</v>
      </c>
      <c r="I327" s="39" t="s">
        <v>212</v>
      </c>
      <c r="J327" s="39" t="s">
        <v>212</v>
      </c>
      <c r="K327" s="39" t="s">
        <v>212</v>
      </c>
      <c r="L327" s="39" t="s">
        <v>212</v>
      </c>
      <c r="M327" s="39" t="s">
        <v>212</v>
      </c>
      <c r="N327" s="39" t="s">
        <v>212</v>
      </c>
      <c r="O327" s="39" t="s">
        <v>212</v>
      </c>
      <c r="P327" s="39">
        <v>23934673</v>
      </c>
    </row>
    <row r="328" spans="1:16" ht="24">
      <c r="A328" s="38" t="s">
        <v>535</v>
      </c>
      <c r="B328" s="39" t="s">
        <v>538</v>
      </c>
      <c r="C328" s="39" t="s">
        <v>212</v>
      </c>
      <c r="D328" s="39">
        <v>1301638</v>
      </c>
      <c r="E328" s="39" t="s">
        <v>212</v>
      </c>
      <c r="F328" s="39">
        <v>41804</v>
      </c>
      <c r="G328" s="39" t="s">
        <v>212</v>
      </c>
      <c r="H328" s="39">
        <v>41804</v>
      </c>
      <c r="I328" s="39" t="s">
        <v>212</v>
      </c>
      <c r="J328" s="39" t="s">
        <v>212</v>
      </c>
      <c r="K328" s="39" t="s">
        <v>212</v>
      </c>
      <c r="L328" s="39" t="s">
        <v>212</v>
      </c>
      <c r="M328" s="39" t="s">
        <v>212</v>
      </c>
      <c r="N328" s="39" t="s">
        <v>212</v>
      </c>
      <c r="O328" s="39" t="s">
        <v>212</v>
      </c>
      <c r="P328" s="39">
        <v>1385246</v>
      </c>
    </row>
    <row r="329" spans="1:16">
      <c r="A329" s="38" t="s">
        <v>535</v>
      </c>
      <c r="B329" s="39" t="s">
        <v>539</v>
      </c>
      <c r="C329" s="39" t="s">
        <v>212</v>
      </c>
      <c r="D329" s="39">
        <v>1519158</v>
      </c>
      <c r="E329" s="39" t="s">
        <v>212</v>
      </c>
      <c r="F329" s="39">
        <v>943177</v>
      </c>
      <c r="G329" s="39" t="s">
        <v>212</v>
      </c>
      <c r="H329" s="39">
        <v>7082181</v>
      </c>
      <c r="I329" s="39" t="s">
        <v>212</v>
      </c>
      <c r="J329" s="39" t="s">
        <v>212</v>
      </c>
      <c r="K329" s="39" t="s">
        <v>212</v>
      </c>
      <c r="L329" s="39" t="s">
        <v>212</v>
      </c>
      <c r="M329" s="39" t="s">
        <v>212</v>
      </c>
      <c r="N329" s="39" t="s">
        <v>212</v>
      </c>
      <c r="O329" s="39" t="s">
        <v>212</v>
      </c>
      <c r="P329" s="39">
        <v>9544516</v>
      </c>
    </row>
    <row r="330" spans="1:16">
      <c r="A330" s="38" t="s">
        <v>535</v>
      </c>
      <c r="B330" s="39" t="s">
        <v>540</v>
      </c>
      <c r="C330" s="39" t="s">
        <v>212</v>
      </c>
      <c r="D330" s="39">
        <v>786558</v>
      </c>
      <c r="E330" s="39" t="s">
        <v>212</v>
      </c>
      <c r="F330" s="39" t="s">
        <v>212</v>
      </c>
      <c r="G330" s="39" t="s">
        <v>212</v>
      </c>
      <c r="H330" s="39" t="s">
        <v>212</v>
      </c>
      <c r="I330" s="39" t="s">
        <v>212</v>
      </c>
      <c r="J330" s="39" t="s">
        <v>212</v>
      </c>
      <c r="K330" s="39" t="s">
        <v>212</v>
      </c>
      <c r="L330" s="39" t="s">
        <v>212</v>
      </c>
      <c r="M330" s="39" t="s">
        <v>212</v>
      </c>
      <c r="N330" s="39" t="s">
        <v>212</v>
      </c>
      <c r="O330" s="39" t="s">
        <v>212</v>
      </c>
      <c r="P330" s="39">
        <v>786558</v>
      </c>
    </row>
    <row r="331" spans="1:16">
      <c r="A331" s="38" t="s">
        <v>535</v>
      </c>
      <c r="B331" s="39" t="s">
        <v>541</v>
      </c>
      <c r="C331" s="39" t="s">
        <v>212</v>
      </c>
      <c r="D331" s="39">
        <v>2192264</v>
      </c>
      <c r="E331" s="39" t="s">
        <v>212</v>
      </c>
      <c r="F331" s="39">
        <v>39687</v>
      </c>
      <c r="G331" s="39" t="s">
        <v>212</v>
      </c>
      <c r="H331" s="39" t="s">
        <v>212</v>
      </c>
      <c r="I331" s="39" t="s">
        <v>212</v>
      </c>
      <c r="J331" s="39" t="s">
        <v>212</v>
      </c>
      <c r="K331" s="39" t="s">
        <v>212</v>
      </c>
      <c r="L331" s="39" t="s">
        <v>212</v>
      </c>
      <c r="M331" s="39" t="s">
        <v>212</v>
      </c>
      <c r="N331" s="39" t="s">
        <v>212</v>
      </c>
      <c r="O331" s="39" t="s">
        <v>212</v>
      </c>
      <c r="P331" s="39">
        <v>2231951</v>
      </c>
    </row>
    <row r="332" spans="1:16" ht="24">
      <c r="A332" s="38" t="s">
        <v>535</v>
      </c>
      <c r="B332" s="39" t="s">
        <v>542</v>
      </c>
      <c r="C332" s="39" t="s">
        <v>212</v>
      </c>
      <c r="D332" s="39">
        <v>601000</v>
      </c>
      <c r="E332" s="39" t="s">
        <v>212</v>
      </c>
      <c r="F332" s="39" t="s">
        <v>212</v>
      </c>
      <c r="G332" s="39" t="s">
        <v>212</v>
      </c>
      <c r="H332" s="39">
        <v>19511</v>
      </c>
      <c r="I332" s="39" t="s">
        <v>212</v>
      </c>
      <c r="J332" s="39" t="s">
        <v>212</v>
      </c>
      <c r="K332" s="39" t="s">
        <v>212</v>
      </c>
      <c r="L332" s="39" t="s">
        <v>212</v>
      </c>
      <c r="M332" s="39" t="s">
        <v>212</v>
      </c>
      <c r="N332" s="39" t="s">
        <v>212</v>
      </c>
      <c r="O332" s="39" t="s">
        <v>212</v>
      </c>
      <c r="P332" s="39">
        <v>620511</v>
      </c>
    </row>
    <row r="333" spans="1:16">
      <c r="A333" s="38" t="s">
        <v>535</v>
      </c>
      <c r="B333" s="39" t="s">
        <v>543</v>
      </c>
      <c r="C333" s="39" t="s">
        <v>212</v>
      </c>
      <c r="D333" s="39" t="s">
        <v>212</v>
      </c>
      <c r="E333" s="39" t="s">
        <v>212</v>
      </c>
      <c r="F333" s="39">
        <v>3089</v>
      </c>
      <c r="G333" s="39" t="s">
        <v>212</v>
      </c>
      <c r="H333" s="39" t="s">
        <v>212</v>
      </c>
      <c r="I333" s="39" t="s">
        <v>212</v>
      </c>
      <c r="J333" s="39" t="s">
        <v>212</v>
      </c>
      <c r="K333" s="39" t="s">
        <v>212</v>
      </c>
      <c r="L333" s="39" t="s">
        <v>212</v>
      </c>
      <c r="M333" s="39" t="s">
        <v>212</v>
      </c>
      <c r="N333" s="39" t="s">
        <v>212</v>
      </c>
      <c r="O333" s="39" t="s">
        <v>212</v>
      </c>
      <c r="P333" s="39">
        <v>3089</v>
      </c>
    </row>
    <row r="334" spans="1:16">
      <c r="A334" s="38" t="s">
        <v>535</v>
      </c>
      <c r="B334" s="39" t="s">
        <v>544</v>
      </c>
      <c r="C334" s="39" t="s">
        <v>212</v>
      </c>
      <c r="D334" s="39" t="s">
        <v>212</v>
      </c>
      <c r="E334" s="39" t="s">
        <v>212</v>
      </c>
      <c r="F334" s="39">
        <v>983151</v>
      </c>
      <c r="G334" s="39" t="s">
        <v>212</v>
      </c>
      <c r="H334" s="39" t="s">
        <v>212</v>
      </c>
      <c r="I334" s="39" t="s">
        <v>212</v>
      </c>
      <c r="J334" s="39" t="s">
        <v>212</v>
      </c>
      <c r="K334" s="39" t="s">
        <v>212</v>
      </c>
      <c r="L334" s="39" t="s">
        <v>212</v>
      </c>
      <c r="M334" s="39" t="s">
        <v>212</v>
      </c>
      <c r="N334" s="39" t="s">
        <v>212</v>
      </c>
      <c r="O334" s="39" t="s">
        <v>212</v>
      </c>
      <c r="P334" s="39">
        <v>983151</v>
      </c>
    </row>
    <row r="335" spans="1:16">
      <c r="A335" s="38" t="s">
        <v>535</v>
      </c>
      <c r="B335" s="39" t="s">
        <v>545</v>
      </c>
      <c r="C335" s="39" t="s">
        <v>212</v>
      </c>
      <c r="D335" s="39" t="s">
        <v>212</v>
      </c>
      <c r="E335" s="39" t="s">
        <v>212</v>
      </c>
      <c r="F335" s="39">
        <v>46473</v>
      </c>
      <c r="G335" s="39" t="s">
        <v>212</v>
      </c>
      <c r="H335" s="39" t="s">
        <v>212</v>
      </c>
      <c r="I335" s="39" t="s">
        <v>212</v>
      </c>
      <c r="J335" s="39" t="s">
        <v>212</v>
      </c>
      <c r="K335" s="39" t="s">
        <v>212</v>
      </c>
      <c r="L335" s="39" t="s">
        <v>212</v>
      </c>
      <c r="M335" s="39" t="s">
        <v>212</v>
      </c>
      <c r="N335" s="39" t="s">
        <v>212</v>
      </c>
      <c r="O335" s="39" t="s">
        <v>212</v>
      </c>
      <c r="P335" s="39">
        <v>46473</v>
      </c>
    </row>
    <row r="336" spans="1:16">
      <c r="A336" s="38" t="s">
        <v>535</v>
      </c>
      <c r="B336" s="39" t="s">
        <v>546</v>
      </c>
      <c r="C336" s="39" t="s">
        <v>212</v>
      </c>
      <c r="D336" s="39">
        <v>2125002</v>
      </c>
      <c r="E336" s="39">
        <v>16458176</v>
      </c>
      <c r="F336" s="39">
        <v>4958335</v>
      </c>
      <c r="G336" s="39" t="s">
        <v>212</v>
      </c>
      <c r="H336" s="39" t="s">
        <v>212</v>
      </c>
      <c r="I336" s="39" t="s">
        <v>212</v>
      </c>
      <c r="J336" s="39" t="s">
        <v>212</v>
      </c>
      <c r="K336" s="39" t="s">
        <v>212</v>
      </c>
      <c r="L336" s="39" t="s">
        <v>212</v>
      </c>
      <c r="M336" s="39" t="s">
        <v>212</v>
      </c>
      <c r="N336" s="39" t="s">
        <v>212</v>
      </c>
      <c r="O336" s="39">
        <v>16458176</v>
      </c>
      <c r="P336" s="39">
        <v>7083337</v>
      </c>
    </row>
    <row r="337" spans="1:16" ht="24">
      <c r="A337" s="38" t="s">
        <v>535</v>
      </c>
      <c r="B337" s="39" t="s">
        <v>547</v>
      </c>
      <c r="C337" s="39" t="s">
        <v>212</v>
      </c>
      <c r="D337" s="39">
        <v>798127</v>
      </c>
      <c r="E337" s="39" t="s">
        <v>212</v>
      </c>
      <c r="F337" s="39" t="s">
        <v>212</v>
      </c>
      <c r="G337" s="39" t="s">
        <v>212</v>
      </c>
      <c r="H337" s="39" t="s">
        <v>212</v>
      </c>
      <c r="I337" s="39" t="s">
        <v>212</v>
      </c>
      <c r="J337" s="39" t="s">
        <v>212</v>
      </c>
      <c r="K337" s="39" t="s">
        <v>212</v>
      </c>
      <c r="L337" s="39" t="s">
        <v>212</v>
      </c>
      <c r="M337" s="39" t="s">
        <v>212</v>
      </c>
      <c r="N337" s="39" t="s">
        <v>212</v>
      </c>
      <c r="O337" s="39" t="s">
        <v>212</v>
      </c>
      <c r="P337" s="39">
        <v>798127</v>
      </c>
    </row>
    <row r="338" spans="1:16">
      <c r="A338" s="38" t="s">
        <v>535</v>
      </c>
      <c r="B338" s="39" t="s">
        <v>548</v>
      </c>
      <c r="C338" s="39" t="s">
        <v>212</v>
      </c>
      <c r="D338" s="39">
        <v>46031</v>
      </c>
      <c r="E338" s="39" t="s">
        <v>212</v>
      </c>
      <c r="F338" s="39">
        <v>189198</v>
      </c>
      <c r="G338" s="39" t="s">
        <v>212</v>
      </c>
      <c r="H338" s="39">
        <v>2069960</v>
      </c>
      <c r="I338" s="39" t="s">
        <v>212</v>
      </c>
      <c r="J338" s="39" t="s">
        <v>212</v>
      </c>
      <c r="K338" s="39" t="s">
        <v>212</v>
      </c>
      <c r="L338" s="39" t="s">
        <v>212</v>
      </c>
      <c r="M338" s="39" t="s">
        <v>212</v>
      </c>
      <c r="N338" s="39" t="s">
        <v>212</v>
      </c>
      <c r="O338" s="39" t="s">
        <v>212</v>
      </c>
      <c r="P338" s="39">
        <v>2305189</v>
      </c>
    </row>
    <row r="339" spans="1:16">
      <c r="A339" s="38" t="s">
        <v>535</v>
      </c>
      <c r="B339" s="39" t="s">
        <v>549</v>
      </c>
      <c r="C339" s="39" t="s">
        <v>212</v>
      </c>
      <c r="D339" s="39">
        <v>45200</v>
      </c>
      <c r="E339" s="39">
        <v>600000</v>
      </c>
      <c r="F339" s="39">
        <v>13175</v>
      </c>
      <c r="G339" s="39" t="s">
        <v>212</v>
      </c>
      <c r="H339" s="39" t="s">
        <v>212</v>
      </c>
      <c r="I339" s="39" t="s">
        <v>212</v>
      </c>
      <c r="J339" s="39" t="s">
        <v>212</v>
      </c>
      <c r="K339" s="39" t="s">
        <v>212</v>
      </c>
      <c r="L339" s="39" t="s">
        <v>212</v>
      </c>
      <c r="M339" s="39" t="s">
        <v>212</v>
      </c>
      <c r="N339" s="39" t="s">
        <v>212</v>
      </c>
      <c r="O339" s="39">
        <v>600000</v>
      </c>
      <c r="P339" s="39">
        <v>58375</v>
      </c>
    </row>
    <row r="340" spans="1:16">
      <c r="A340" s="38" t="s">
        <v>535</v>
      </c>
      <c r="B340" s="39" t="s">
        <v>550</v>
      </c>
      <c r="C340" s="39" t="s">
        <v>212</v>
      </c>
      <c r="D340" s="39">
        <v>458864</v>
      </c>
      <c r="E340" s="39" t="s">
        <v>212</v>
      </c>
      <c r="F340" s="39">
        <v>393571</v>
      </c>
      <c r="G340" s="39" t="s">
        <v>212</v>
      </c>
      <c r="H340" s="39" t="s">
        <v>212</v>
      </c>
      <c r="I340" s="39" t="s">
        <v>212</v>
      </c>
      <c r="J340" s="39" t="s">
        <v>212</v>
      </c>
      <c r="K340" s="39" t="s">
        <v>212</v>
      </c>
      <c r="L340" s="39" t="s">
        <v>212</v>
      </c>
      <c r="M340" s="39" t="s">
        <v>212</v>
      </c>
      <c r="N340" s="39" t="s">
        <v>212</v>
      </c>
      <c r="O340" s="39" t="s">
        <v>212</v>
      </c>
      <c r="P340" s="39">
        <v>852435</v>
      </c>
    </row>
    <row r="341" spans="1:16">
      <c r="A341" s="38" t="s">
        <v>535</v>
      </c>
      <c r="B341" s="39" t="s">
        <v>551</v>
      </c>
      <c r="C341" s="39" t="s">
        <v>212</v>
      </c>
      <c r="D341" s="39">
        <v>368629</v>
      </c>
      <c r="E341" s="39" t="s">
        <v>212</v>
      </c>
      <c r="F341" s="39" t="s">
        <v>212</v>
      </c>
      <c r="G341" s="39" t="s">
        <v>212</v>
      </c>
      <c r="H341" s="39" t="s">
        <v>212</v>
      </c>
      <c r="I341" s="39" t="s">
        <v>212</v>
      </c>
      <c r="J341" s="39" t="s">
        <v>212</v>
      </c>
      <c r="K341" s="39" t="s">
        <v>212</v>
      </c>
      <c r="L341" s="39" t="s">
        <v>212</v>
      </c>
      <c r="M341" s="39" t="s">
        <v>212</v>
      </c>
      <c r="N341" s="39" t="s">
        <v>212</v>
      </c>
      <c r="O341" s="39" t="s">
        <v>212</v>
      </c>
      <c r="P341" s="39">
        <v>368629</v>
      </c>
    </row>
    <row r="342" spans="1:16" ht="24">
      <c r="A342" s="38" t="s">
        <v>535</v>
      </c>
      <c r="B342" s="39" t="s">
        <v>552</v>
      </c>
      <c r="C342" s="39" t="s">
        <v>212</v>
      </c>
      <c r="D342" s="39" t="s">
        <v>212</v>
      </c>
      <c r="E342" s="39" t="s">
        <v>212</v>
      </c>
      <c r="F342" s="39">
        <v>1158064</v>
      </c>
      <c r="G342" s="39" t="s">
        <v>212</v>
      </c>
      <c r="H342" s="39">
        <v>3808652</v>
      </c>
      <c r="I342" s="39" t="s">
        <v>212</v>
      </c>
      <c r="J342" s="39" t="s">
        <v>212</v>
      </c>
      <c r="K342" s="39" t="s">
        <v>212</v>
      </c>
      <c r="L342" s="39" t="s">
        <v>212</v>
      </c>
      <c r="M342" s="39" t="s">
        <v>212</v>
      </c>
      <c r="N342" s="39" t="s">
        <v>212</v>
      </c>
      <c r="O342" s="39" t="s">
        <v>212</v>
      </c>
      <c r="P342" s="39">
        <v>4966716</v>
      </c>
    </row>
    <row r="343" spans="1:16">
      <c r="A343" s="38" t="s">
        <v>535</v>
      </c>
      <c r="B343" s="39" t="s">
        <v>553</v>
      </c>
      <c r="C343" s="39" t="s">
        <v>212</v>
      </c>
      <c r="D343" s="39">
        <v>801878</v>
      </c>
      <c r="E343" s="39" t="s">
        <v>212</v>
      </c>
      <c r="F343" s="39" t="s">
        <v>212</v>
      </c>
      <c r="G343" s="39" t="s">
        <v>212</v>
      </c>
      <c r="H343" s="39" t="s">
        <v>212</v>
      </c>
      <c r="I343" s="39" t="s">
        <v>212</v>
      </c>
      <c r="J343" s="39" t="s">
        <v>212</v>
      </c>
      <c r="K343" s="39" t="s">
        <v>212</v>
      </c>
      <c r="L343" s="39" t="s">
        <v>212</v>
      </c>
      <c r="M343" s="39" t="s">
        <v>212</v>
      </c>
      <c r="N343" s="39" t="s">
        <v>212</v>
      </c>
      <c r="O343" s="39" t="s">
        <v>212</v>
      </c>
      <c r="P343" s="39">
        <v>801878</v>
      </c>
    </row>
    <row r="344" spans="1:16">
      <c r="A344" s="38" t="s">
        <v>535</v>
      </c>
      <c r="B344" s="39" t="s">
        <v>554</v>
      </c>
      <c r="C344" s="39" t="s">
        <v>212</v>
      </c>
      <c r="D344" s="39">
        <v>76085</v>
      </c>
      <c r="E344" s="39" t="s">
        <v>212</v>
      </c>
      <c r="F344" s="39" t="s">
        <v>212</v>
      </c>
      <c r="G344" s="39" t="s">
        <v>212</v>
      </c>
      <c r="H344" s="39" t="s">
        <v>212</v>
      </c>
      <c r="I344" s="39" t="s">
        <v>212</v>
      </c>
      <c r="J344" s="39" t="s">
        <v>212</v>
      </c>
      <c r="K344" s="39" t="s">
        <v>212</v>
      </c>
      <c r="L344" s="39" t="s">
        <v>212</v>
      </c>
      <c r="M344" s="39" t="s">
        <v>212</v>
      </c>
      <c r="N344" s="39" t="s">
        <v>212</v>
      </c>
      <c r="O344" s="39" t="s">
        <v>212</v>
      </c>
      <c r="P344" s="39">
        <v>76085</v>
      </c>
    </row>
    <row r="345" spans="1:16">
      <c r="A345" s="38" t="s">
        <v>535</v>
      </c>
      <c r="B345" s="39" t="s">
        <v>555</v>
      </c>
      <c r="C345" s="39" t="s">
        <v>212</v>
      </c>
      <c r="D345" s="39" t="s">
        <v>212</v>
      </c>
      <c r="E345" s="39" t="s">
        <v>212</v>
      </c>
      <c r="F345" s="39">
        <v>112500</v>
      </c>
      <c r="G345" s="39" t="s">
        <v>212</v>
      </c>
      <c r="H345" s="39" t="s">
        <v>212</v>
      </c>
      <c r="I345" s="39" t="s">
        <v>212</v>
      </c>
      <c r="J345" s="39" t="s">
        <v>212</v>
      </c>
      <c r="K345" s="39" t="s">
        <v>212</v>
      </c>
      <c r="L345" s="39" t="s">
        <v>212</v>
      </c>
      <c r="M345" s="39" t="s">
        <v>212</v>
      </c>
      <c r="N345" s="39" t="s">
        <v>212</v>
      </c>
      <c r="O345" s="39" t="s">
        <v>212</v>
      </c>
      <c r="P345" s="39">
        <v>112500</v>
      </c>
    </row>
    <row r="346" spans="1:16">
      <c r="A346" s="38" t="s">
        <v>535</v>
      </c>
      <c r="B346" s="39" t="s">
        <v>556</v>
      </c>
      <c r="C346" s="39" t="s">
        <v>212</v>
      </c>
      <c r="D346" s="39">
        <v>441230</v>
      </c>
      <c r="E346" s="39" t="s">
        <v>212</v>
      </c>
      <c r="F346" s="39">
        <v>185859</v>
      </c>
      <c r="G346" s="39" t="s">
        <v>212</v>
      </c>
      <c r="H346" s="39" t="s">
        <v>212</v>
      </c>
      <c r="I346" s="39" t="s">
        <v>212</v>
      </c>
      <c r="J346" s="39" t="s">
        <v>212</v>
      </c>
      <c r="K346" s="39" t="s">
        <v>212</v>
      </c>
      <c r="L346" s="39" t="s">
        <v>212</v>
      </c>
      <c r="M346" s="39" t="s">
        <v>212</v>
      </c>
      <c r="N346" s="39" t="s">
        <v>212</v>
      </c>
      <c r="O346" s="39" t="s">
        <v>212</v>
      </c>
      <c r="P346" s="39">
        <v>627089</v>
      </c>
    </row>
    <row r="347" spans="1:16">
      <c r="A347" s="38" t="s">
        <v>535</v>
      </c>
      <c r="B347" s="39" t="s">
        <v>557</v>
      </c>
      <c r="C347" s="39" t="s">
        <v>212</v>
      </c>
      <c r="D347" s="39" t="s">
        <v>212</v>
      </c>
      <c r="E347" s="39">
        <v>3000000</v>
      </c>
      <c r="F347" s="39" t="s">
        <v>212</v>
      </c>
      <c r="G347" s="39" t="s">
        <v>212</v>
      </c>
      <c r="H347" s="39" t="s">
        <v>212</v>
      </c>
      <c r="I347" s="39" t="s">
        <v>212</v>
      </c>
      <c r="J347" s="39" t="s">
        <v>212</v>
      </c>
      <c r="K347" s="39" t="s">
        <v>212</v>
      </c>
      <c r="L347" s="39" t="s">
        <v>212</v>
      </c>
      <c r="M347" s="39" t="s">
        <v>212</v>
      </c>
      <c r="N347" s="39" t="s">
        <v>212</v>
      </c>
      <c r="O347" s="39">
        <v>3000000</v>
      </c>
      <c r="P347" s="39" t="s">
        <v>212</v>
      </c>
    </row>
    <row r="348" spans="1:16" ht="24">
      <c r="A348" s="38" t="s">
        <v>535</v>
      </c>
      <c r="B348" s="39" t="s">
        <v>558</v>
      </c>
      <c r="C348" s="39" t="s">
        <v>212</v>
      </c>
      <c r="D348" s="39">
        <v>213533</v>
      </c>
      <c r="E348" s="39" t="s">
        <v>212</v>
      </c>
      <c r="F348" s="39" t="s">
        <v>212</v>
      </c>
      <c r="G348" s="39" t="s">
        <v>212</v>
      </c>
      <c r="H348" s="39" t="s">
        <v>212</v>
      </c>
      <c r="I348" s="39" t="s">
        <v>212</v>
      </c>
      <c r="J348" s="39" t="s">
        <v>212</v>
      </c>
      <c r="K348" s="39" t="s">
        <v>212</v>
      </c>
      <c r="L348" s="39" t="s">
        <v>212</v>
      </c>
      <c r="M348" s="39" t="s">
        <v>212</v>
      </c>
      <c r="N348" s="39" t="s">
        <v>212</v>
      </c>
      <c r="O348" s="39" t="s">
        <v>212</v>
      </c>
      <c r="P348" s="39">
        <v>213533</v>
      </c>
    </row>
    <row r="349" spans="1:16" ht="24">
      <c r="A349" s="38" t="s">
        <v>535</v>
      </c>
      <c r="B349" s="39" t="s">
        <v>559</v>
      </c>
      <c r="C349" s="39" t="s">
        <v>212</v>
      </c>
      <c r="D349" s="39">
        <v>69102</v>
      </c>
      <c r="E349" s="39" t="s">
        <v>212</v>
      </c>
      <c r="F349" s="39" t="s">
        <v>212</v>
      </c>
      <c r="G349" s="39" t="s">
        <v>212</v>
      </c>
      <c r="H349" s="39" t="s">
        <v>212</v>
      </c>
      <c r="I349" s="39" t="s">
        <v>212</v>
      </c>
      <c r="J349" s="39" t="s">
        <v>212</v>
      </c>
      <c r="K349" s="39" t="s">
        <v>212</v>
      </c>
      <c r="L349" s="39" t="s">
        <v>212</v>
      </c>
      <c r="M349" s="39" t="s">
        <v>212</v>
      </c>
      <c r="N349" s="39" t="s">
        <v>212</v>
      </c>
      <c r="O349" s="39" t="s">
        <v>212</v>
      </c>
      <c r="P349" s="39">
        <v>69102</v>
      </c>
    </row>
    <row r="350" spans="1:16">
      <c r="A350" s="38" t="s">
        <v>535</v>
      </c>
      <c r="B350" s="39" t="s">
        <v>560</v>
      </c>
      <c r="C350" s="39" t="s">
        <v>212</v>
      </c>
      <c r="D350" s="39">
        <v>1086000</v>
      </c>
      <c r="E350" s="39" t="s">
        <v>212</v>
      </c>
      <c r="F350" s="39" t="s">
        <v>212</v>
      </c>
      <c r="G350" s="39" t="s">
        <v>212</v>
      </c>
      <c r="H350" s="39" t="s">
        <v>212</v>
      </c>
      <c r="I350" s="39" t="s">
        <v>212</v>
      </c>
      <c r="J350" s="39" t="s">
        <v>212</v>
      </c>
      <c r="K350" s="39" t="s">
        <v>212</v>
      </c>
      <c r="L350" s="39" t="s">
        <v>212</v>
      </c>
      <c r="M350" s="39" t="s">
        <v>212</v>
      </c>
      <c r="N350" s="39" t="s">
        <v>212</v>
      </c>
      <c r="O350" s="39" t="s">
        <v>212</v>
      </c>
      <c r="P350" s="39">
        <v>1086000</v>
      </c>
    </row>
    <row r="351" spans="1:16" ht="24">
      <c r="A351" s="38" t="s">
        <v>535</v>
      </c>
      <c r="B351" s="39" t="s">
        <v>561</v>
      </c>
      <c r="C351" s="39" t="s">
        <v>212</v>
      </c>
      <c r="D351" s="39">
        <v>442000</v>
      </c>
      <c r="E351" s="39" t="s">
        <v>212</v>
      </c>
      <c r="F351" s="39" t="s">
        <v>212</v>
      </c>
      <c r="G351" s="39" t="s">
        <v>212</v>
      </c>
      <c r="H351" s="39" t="s">
        <v>212</v>
      </c>
      <c r="I351" s="39" t="s">
        <v>212</v>
      </c>
      <c r="J351" s="39" t="s">
        <v>212</v>
      </c>
      <c r="K351" s="39" t="s">
        <v>212</v>
      </c>
      <c r="L351" s="39" t="s">
        <v>212</v>
      </c>
      <c r="M351" s="39" t="s">
        <v>212</v>
      </c>
      <c r="N351" s="39" t="s">
        <v>212</v>
      </c>
      <c r="O351" s="39" t="s">
        <v>212</v>
      </c>
      <c r="P351" s="39">
        <v>442000</v>
      </c>
    </row>
    <row r="352" spans="1:16">
      <c r="A352" s="38" t="s">
        <v>535</v>
      </c>
      <c r="B352" s="39" t="s">
        <v>562</v>
      </c>
      <c r="C352" s="39" t="s">
        <v>212</v>
      </c>
      <c r="D352" s="39">
        <v>318961</v>
      </c>
      <c r="E352" s="39" t="s">
        <v>212</v>
      </c>
      <c r="F352" s="39" t="s">
        <v>212</v>
      </c>
      <c r="G352" s="39" t="s">
        <v>212</v>
      </c>
      <c r="H352" s="39" t="s">
        <v>212</v>
      </c>
      <c r="I352" s="39" t="s">
        <v>212</v>
      </c>
      <c r="J352" s="39" t="s">
        <v>212</v>
      </c>
      <c r="K352" s="39" t="s">
        <v>212</v>
      </c>
      <c r="L352" s="39" t="s">
        <v>212</v>
      </c>
      <c r="M352" s="39" t="s">
        <v>212</v>
      </c>
      <c r="N352" s="39" t="s">
        <v>212</v>
      </c>
      <c r="O352" s="39" t="s">
        <v>212</v>
      </c>
      <c r="P352" s="39">
        <v>318961</v>
      </c>
    </row>
    <row r="353" spans="1:16">
      <c r="A353" s="38" t="s">
        <v>12</v>
      </c>
      <c r="B353" s="39" t="s">
        <v>563</v>
      </c>
      <c r="C353" s="39" t="s">
        <v>212</v>
      </c>
      <c r="D353" s="39" t="s">
        <v>212</v>
      </c>
      <c r="E353" s="39" t="s">
        <v>212</v>
      </c>
      <c r="F353" s="39">
        <v>929364</v>
      </c>
      <c r="G353" s="39" t="s">
        <v>212</v>
      </c>
      <c r="H353" s="39">
        <v>622318</v>
      </c>
      <c r="I353" s="39" t="s">
        <v>212</v>
      </c>
      <c r="J353" s="39" t="s">
        <v>212</v>
      </c>
      <c r="K353" s="39" t="s">
        <v>212</v>
      </c>
      <c r="L353" s="39" t="s">
        <v>212</v>
      </c>
      <c r="M353" s="39" t="s">
        <v>212</v>
      </c>
      <c r="N353" s="39" t="s">
        <v>212</v>
      </c>
      <c r="O353" s="39" t="s">
        <v>212</v>
      </c>
      <c r="P353" s="39">
        <v>1551682</v>
      </c>
    </row>
    <row r="354" spans="1:16">
      <c r="A354" s="38" t="s">
        <v>13</v>
      </c>
      <c r="B354" s="39" t="s">
        <v>564</v>
      </c>
      <c r="C354" s="39" t="s">
        <v>212</v>
      </c>
      <c r="D354" s="39" t="s">
        <v>212</v>
      </c>
      <c r="E354" s="39" t="s">
        <v>212</v>
      </c>
      <c r="F354" s="39" t="s">
        <v>212</v>
      </c>
      <c r="G354" s="39">
        <v>52255500</v>
      </c>
      <c r="H354" s="39">
        <v>200000</v>
      </c>
      <c r="I354" s="39" t="s">
        <v>212</v>
      </c>
      <c r="J354" s="39">
        <v>76487</v>
      </c>
      <c r="K354" s="39" t="s">
        <v>212</v>
      </c>
      <c r="L354" s="39" t="s">
        <v>212</v>
      </c>
      <c r="M354" s="39" t="s">
        <v>212</v>
      </c>
      <c r="N354" s="39" t="s">
        <v>212</v>
      </c>
      <c r="O354" s="39">
        <v>52255500</v>
      </c>
      <c r="P354" s="39">
        <v>276487</v>
      </c>
    </row>
    <row r="355" spans="1:16">
      <c r="A355" s="38" t="s">
        <v>13</v>
      </c>
      <c r="B355" s="39" t="s">
        <v>565</v>
      </c>
      <c r="C355" s="39" t="s">
        <v>212</v>
      </c>
      <c r="D355" s="39" t="s">
        <v>212</v>
      </c>
      <c r="E355" s="39" t="s">
        <v>212</v>
      </c>
      <c r="F355" s="39">
        <v>6200000</v>
      </c>
      <c r="G355" s="39" t="s">
        <v>212</v>
      </c>
      <c r="H355" s="39">
        <v>885308</v>
      </c>
      <c r="I355" s="39" t="s">
        <v>212</v>
      </c>
      <c r="J355" s="39">
        <v>2607219</v>
      </c>
      <c r="K355" s="39" t="s">
        <v>212</v>
      </c>
      <c r="L355" s="39" t="s">
        <v>212</v>
      </c>
      <c r="M355" s="39" t="s">
        <v>212</v>
      </c>
      <c r="N355" s="39" t="s">
        <v>212</v>
      </c>
      <c r="O355" s="39" t="s">
        <v>212</v>
      </c>
      <c r="P355" s="39">
        <v>9692527</v>
      </c>
    </row>
    <row r="356" spans="1:16" ht="24">
      <c r="A356" s="38" t="s">
        <v>13</v>
      </c>
      <c r="B356" s="39" t="s">
        <v>566</v>
      </c>
      <c r="C356" s="39" t="s">
        <v>212</v>
      </c>
      <c r="D356" s="39" t="s">
        <v>212</v>
      </c>
      <c r="E356" s="39" t="s">
        <v>212</v>
      </c>
      <c r="F356" s="39" t="s">
        <v>212</v>
      </c>
      <c r="G356" s="39" t="s">
        <v>212</v>
      </c>
      <c r="H356" s="39" t="s">
        <v>212</v>
      </c>
      <c r="I356" s="39">
        <v>32800000</v>
      </c>
      <c r="J356" s="39">
        <v>5000000</v>
      </c>
      <c r="K356" s="39" t="s">
        <v>212</v>
      </c>
      <c r="L356" s="39" t="s">
        <v>212</v>
      </c>
      <c r="M356" s="39" t="s">
        <v>212</v>
      </c>
      <c r="N356" s="39" t="s">
        <v>212</v>
      </c>
      <c r="O356" s="39">
        <v>32800000</v>
      </c>
      <c r="P356" s="39">
        <v>5000000</v>
      </c>
    </row>
    <row r="357" spans="1:16">
      <c r="A357" s="38" t="s">
        <v>13</v>
      </c>
      <c r="B357" s="39" t="s">
        <v>211</v>
      </c>
      <c r="C357" s="39">
        <v>50000000</v>
      </c>
      <c r="D357" s="39" t="s">
        <v>212</v>
      </c>
      <c r="E357" s="39">
        <v>100000000</v>
      </c>
      <c r="F357" s="39">
        <v>100605184</v>
      </c>
      <c r="G357" s="39" t="s">
        <v>212</v>
      </c>
      <c r="H357" s="39" t="s">
        <v>212</v>
      </c>
      <c r="I357" s="39" t="s">
        <v>212</v>
      </c>
      <c r="J357" s="39" t="s">
        <v>212</v>
      </c>
      <c r="K357" s="39" t="s">
        <v>212</v>
      </c>
      <c r="L357" s="39" t="s">
        <v>212</v>
      </c>
      <c r="M357" s="39" t="s">
        <v>212</v>
      </c>
      <c r="N357" s="39" t="s">
        <v>212</v>
      </c>
      <c r="O357" s="39">
        <v>150000000</v>
      </c>
      <c r="P357" s="39">
        <v>100605184</v>
      </c>
    </row>
    <row r="358" spans="1:16">
      <c r="A358" s="38" t="s">
        <v>13</v>
      </c>
      <c r="B358" s="39" t="s">
        <v>567</v>
      </c>
      <c r="C358" s="39" t="s">
        <v>212</v>
      </c>
      <c r="D358" s="39">
        <v>1440750</v>
      </c>
      <c r="E358" s="39" t="s">
        <v>212</v>
      </c>
      <c r="F358" s="39">
        <v>4244050</v>
      </c>
      <c r="G358" s="39" t="s">
        <v>212</v>
      </c>
      <c r="H358" s="39">
        <v>5349370</v>
      </c>
      <c r="I358" s="39" t="s">
        <v>212</v>
      </c>
      <c r="J358" s="39">
        <v>2750000</v>
      </c>
      <c r="K358" s="39" t="s">
        <v>212</v>
      </c>
      <c r="L358" s="39" t="s">
        <v>212</v>
      </c>
      <c r="M358" s="39" t="s">
        <v>212</v>
      </c>
      <c r="N358" s="39" t="s">
        <v>212</v>
      </c>
      <c r="O358" s="39" t="s">
        <v>212</v>
      </c>
      <c r="P358" s="39">
        <v>13784170</v>
      </c>
    </row>
    <row r="359" spans="1:16">
      <c r="A359" s="38" t="s">
        <v>13</v>
      </c>
      <c r="B359" s="39" t="s">
        <v>279</v>
      </c>
      <c r="C359" s="39" t="s">
        <v>212</v>
      </c>
      <c r="D359" s="39">
        <v>36753</v>
      </c>
      <c r="E359" s="39" t="s">
        <v>212</v>
      </c>
      <c r="F359" s="39">
        <v>1815165</v>
      </c>
      <c r="G359" s="39" t="s">
        <v>212</v>
      </c>
      <c r="H359" s="39">
        <v>4422038</v>
      </c>
      <c r="I359" s="39" t="s">
        <v>212</v>
      </c>
      <c r="J359" s="39">
        <v>2125583</v>
      </c>
      <c r="K359" s="39" t="s">
        <v>212</v>
      </c>
      <c r="L359" s="39" t="s">
        <v>212</v>
      </c>
      <c r="M359" s="39" t="s">
        <v>212</v>
      </c>
      <c r="N359" s="39" t="s">
        <v>212</v>
      </c>
      <c r="O359" s="39" t="s">
        <v>212</v>
      </c>
      <c r="P359" s="39">
        <v>8399539</v>
      </c>
    </row>
    <row r="360" spans="1:16">
      <c r="A360" s="38" t="s">
        <v>13</v>
      </c>
      <c r="B360" s="39" t="s">
        <v>568</v>
      </c>
      <c r="C360" s="39" t="s">
        <v>212</v>
      </c>
      <c r="D360" s="39">
        <v>906453</v>
      </c>
      <c r="E360" s="39">
        <v>50000000</v>
      </c>
      <c r="F360" s="39">
        <v>25199001</v>
      </c>
      <c r="G360" s="39" t="s">
        <v>212</v>
      </c>
      <c r="H360" s="39">
        <v>18856595</v>
      </c>
      <c r="I360" s="39" t="s">
        <v>212</v>
      </c>
      <c r="J360" s="39">
        <v>3110177</v>
      </c>
      <c r="K360" s="39" t="s">
        <v>212</v>
      </c>
      <c r="L360" s="39" t="s">
        <v>212</v>
      </c>
      <c r="M360" s="39" t="s">
        <v>212</v>
      </c>
      <c r="N360" s="39" t="s">
        <v>212</v>
      </c>
      <c r="O360" s="39">
        <v>50000000</v>
      </c>
      <c r="P360" s="39">
        <v>48072226</v>
      </c>
    </row>
    <row r="361" spans="1:16" ht="24">
      <c r="A361" s="38" t="s">
        <v>13</v>
      </c>
      <c r="B361" s="39" t="s">
        <v>569</v>
      </c>
      <c r="C361" s="39" t="s">
        <v>212</v>
      </c>
      <c r="D361" s="39">
        <v>5830404.7829999998</v>
      </c>
      <c r="E361" s="39">
        <v>25000000</v>
      </c>
      <c r="F361" s="39">
        <v>17399402.752999999</v>
      </c>
      <c r="G361" s="39" t="s">
        <v>212</v>
      </c>
      <c r="H361" s="39">
        <v>17719881</v>
      </c>
      <c r="I361" s="39" t="s">
        <v>212</v>
      </c>
      <c r="J361" s="39">
        <v>15268188</v>
      </c>
      <c r="K361" s="39" t="s">
        <v>212</v>
      </c>
      <c r="L361" s="39" t="s">
        <v>212</v>
      </c>
      <c r="M361" s="39" t="s">
        <v>212</v>
      </c>
      <c r="N361" s="39" t="s">
        <v>212</v>
      </c>
      <c r="O361" s="39">
        <v>25000000</v>
      </c>
      <c r="P361" s="39">
        <v>56217876.535999998</v>
      </c>
    </row>
    <row r="362" spans="1:16" ht="24">
      <c r="A362" s="38" t="s">
        <v>13</v>
      </c>
      <c r="B362" s="39" t="s">
        <v>286</v>
      </c>
      <c r="C362" s="39" t="s">
        <v>212</v>
      </c>
      <c r="D362" s="39" t="s">
        <v>212</v>
      </c>
      <c r="E362" s="39">
        <v>30000000</v>
      </c>
      <c r="F362" s="39" t="s">
        <v>212</v>
      </c>
      <c r="G362" s="39">
        <v>20000000</v>
      </c>
      <c r="H362" s="39">
        <v>16000000</v>
      </c>
      <c r="I362" s="39" t="s">
        <v>212</v>
      </c>
      <c r="J362" s="39" t="s">
        <v>212</v>
      </c>
      <c r="K362" s="39" t="s">
        <v>212</v>
      </c>
      <c r="L362" s="39" t="s">
        <v>212</v>
      </c>
      <c r="M362" s="39" t="s">
        <v>212</v>
      </c>
      <c r="N362" s="39" t="s">
        <v>212</v>
      </c>
      <c r="O362" s="39">
        <v>50000000</v>
      </c>
      <c r="P362" s="39">
        <v>16000000</v>
      </c>
    </row>
    <row r="363" spans="1:16">
      <c r="A363" s="38" t="s">
        <v>13</v>
      </c>
      <c r="B363" s="39" t="s">
        <v>216</v>
      </c>
      <c r="C363" s="39" t="s">
        <v>212</v>
      </c>
      <c r="D363" s="39" t="s">
        <v>212</v>
      </c>
      <c r="E363" s="39" t="s">
        <v>212</v>
      </c>
      <c r="F363" s="39">
        <v>2000000</v>
      </c>
      <c r="G363" s="39" t="s">
        <v>212</v>
      </c>
      <c r="H363" s="39" t="s">
        <v>212</v>
      </c>
      <c r="I363" s="39" t="s">
        <v>212</v>
      </c>
      <c r="J363" s="39" t="s">
        <v>212</v>
      </c>
      <c r="K363" s="39" t="s">
        <v>212</v>
      </c>
      <c r="L363" s="39" t="s">
        <v>212</v>
      </c>
      <c r="M363" s="39" t="s">
        <v>212</v>
      </c>
      <c r="N363" s="39" t="s">
        <v>212</v>
      </c>
      <c r="O363" s="39" t="s">
        <v>212</v>
      </c>
      <c r="P363" s="39">
        <v>2000000</v>
      </c>
    </row>
    <row r="364" spans="1:16">
      <c r="A364" s="38" t="s">
        <v>13</v>
      </c>
      <c r="B364" s="39" t="s">
        <v>254</v>
      </c>
      <c r="C364" s="39" t="s">
        <v>212</v>
      </c>
      <c r="D364" s="39">
        <v>873000</v>
      </c>
      <c r="E364" s="39" t="s">
        <v>212</v>
      </c>
      <c r="F364" s="39" t="s">
        <v>212</v>
      </c>
      <c r="G364" s="39" t="s">
        <v>212</v>
      </c>
      <c r="H364" s="39" t="s">
        <v>212</v>
      </c>
      <c r="I364" s="39" t="s">
        <v>212</v>
      </c>
      <c r="J364" s="39" t="s">
        <v>212</v>
      </c>
      <c r="K364" s="39" t="s">
        <v>212</v>
      </c>
      <c r="L364" s="39" t="s">
        <v>212</v>
      </c>
      <c r="M364" s="39" t="s">
        <v>212</v>
      </c>
      <c r="N364" s="39" t="s">
        <v>212</v>
      </c>
      <c r="O364" s="39" t="s">
        <v>212</v>
      </c>
      <c r="P364" s="39">
        <v>873000</v>
      </c>
    </row>
    <row r="365" spans="1:16">
      <c r="A365" s="38" t="s">
        <v>13</v>
      </c>
      <c r="B365" s="39" t="s">
        <v>570</v>
      </c>
      <c r="C365" s="39" t="s">
        <v>212</v>
      </c>
      <c r="D365" s="39">
        <v>7849200</v>
      </c>
      <c r="E365" s="39" t="s">
        <v>212</v>
      </c>
      <c r="F365" s="39">
        <v>8186600</v>
      </c>
      <c r="G365" s="39" t="s">
        <v>212</v>
      </c>
      <c r="H365" s="39">
        <v>18288596</v>
      </c>
      <c r="I365" s="39" t="s">
        <v>212</v>
      </c>
      <c r="J365" s="39" t="s">
        <v>212</v>
      </c>
      <c r="K365" s="39" t="s">
        <v>212</v>
      </c>
      <c r="L365" s="39" t="s">
        <v>212</v>
      </c>
      <c r="M365" s="39" t="s">
        <v>212</v>
      </c>
      <c r="N365" s="39" t="s">
        <v>212</v>
      </c>
      <c r="O365" s="39" t="s">
        <v>212</v>
      </c>
      <c r="P365" s="39">
        <v>34324396</v>
      </c>
    </row>
    <row r="366" spans="1:16">
      <c r="A366" s="38" t="s">
        <v>13</v>
      </c>
      <c r="B366" s="39" t="s">
        <v>571</v>
      </c>
      <c r="C366" s="39" t="s">
        <v>212</v>
      </c>
      <c r="D366" s="39">
        <v>23208000</v>
      </c>
      <c r="E366" s="39" t="s">
        <v>212</v>
      </c>
      <c r="F366" s="39">
        <v>24047300</v>
      </c>
      <c r="G366" s="39" t="s">
        <v>212</v>
      </c>
      <c r="H366" s="39">
        <v>9310600</v>
      </c>
      <c r="I366" s="39" t="s">
        <v>212</v>
      </c>
      <c r="J366" s="39" t="s">
        <v>212</v>
      </c>
      <c r="K366" s="39" t="s">
        <v>212</v>
      </c>
      <c r="L366" s="39" t="s">
        <v>212</v>
      </c>
      <c r="M366" s="39" t="s">
        <v>212</v>
      </c>
      <c r="N366" s="39" t="s">
        <v>212</v>
      </c>
      <c r="O366" s="39" t="s">
        <v>212</v>
      </c>
      <c r="P366" s="39">
        <v>56565900</v>
      </c>
    </row>
    <row r="367" spans="1:16">
      <c r="A367" s="38" t="s">
        <v>13</v>
      </c>
      <c r="B367" s="39" t="s">
        <v>572</v>
      </c>
      <c r="C367" s="39">
        <v>130000000</v>
      </c>
      <c r="D367" s="39">
        <v>416869</v>
      </c>
      <c r="E367" s="39" t="s">
        <v>212</v>
      </c>
      <c r="F367" s="39">
        <v>4674904</v>
      </c>
      <c r="G367" s="39" t="s">
        <v>212</v>
      </c>
      <c r="H367" s="39">
        <v>15160025</v>
      </c>
      <c r="I367" s="39" t="s">
        <v>212</v>
      </c>
      <c r="J367" s="39">
        <v>6373896</v>
      </c>
      <c r="K367" s="39" t="s">
        <v>212</v>
      </c>
      <c r="L367" s="39" t="s">
        <v>212</v>
      </c>
      <c r="M367" s="39" t="s">
        <v>212</v>
      </c>
      <c r="N367" s="39" t="s">
        <v>212</v>
      </c>
      <c r="O367" s="39">
        <v>130000000</v>
      </c>
      <c r="P367" s="39">
        <v>26625694</v>
      </c>
    </row>
    <row r="368" spans="1:16">
      <c r="A368" s="38" t="s">
        <v>13</v>
      </c>
      <c r="B368" s="39" t="s">
        <v>573</v>
      </c>
      <c r="C368" s="39" t="s">
        <v>212</v>
      </c>
      <c r="D368" s="39">
        <v>17768035</v>
      </c>
      <c r="E368" s="39" t="s">
        <v>212</v>
      </c>
      <c r="F368" s="39">
        <v>43320011</v>
      </c>
      <c r="G368" s="39" t="s">
        <v>212</v>
      </c>
      <c r="H368" s="39">
        <v>41443281</v>
      </c>
      <c r="I368" s="39" t="s">
        <v>212</v>
      </c>
      <c r="J368" s="39">
        <v>11155871</v>
      </c>
      <c r="K368" s="39" t="s">
        <v>212</v>
      </c>
      <c r="L368" s="39" t="s">
        <v>212</v>
      </c>
      <c r="M368" s="39" t="s">
        <v>212</v>
      </c>
      <c r="N368" s="39" t="s">
        <v>212</v>
      </c>
      <c r="O368" s="39" t="s">
        <v>212</v>
      </c>
      <c r="P368" s="39">
        <v>113687198</v>
      </c>
    </row>
    <row r="369" spans="1:16">
      <c r="A369" s="38" t="s">
        <v>13</v>
      </c>
      <c r="B369" s="39" t="s">
        <v>574</v>
      </c>
      <c r="C369" s="39">
        <v>600000</v>
      </c>
      <c r="D369" s="39" t="s">
        <v>212</v>
      </c>
      <c r="E369" s="39">
        <v>80000000</v>
      </c>
      <c r="F369" s="39">
        <v>10920905</v>
      </c>
      <c r="G369" s="39" t="s">
        <v>212</v>
      </c>
      <c r="H369" s="39">
        <v>9254265</v>
      </c>
      <c r="I369" s="39" t="s">
        <v>212</v>
      </c>
      <c r="J369" s="39">
        <v>3415157</v>
      </c>
      <c r="K369" s="39" t="s">
        <v>212</v>
      </c>
      <c r="L369" s="39" t="s">
        <v>212</v>
      </c>
      <c r="M369" s="39" t="s">
        <v>212</v>
      </c>
      <c r="N369" s="39" t="s">
        <v>212</v>
      </c>
      <c r="O369" s="39">
        <v>80600000</v>
      </c>
      <c r="P369" s="39">
        <v>23590327</v>
      </c>
    </row>
    <row r="370" spans="1:16">
      <c r="A370" s="38" t="s">
        <v>13</v>
      </c>
      <c r="B370" s="39" t="s">
        <v>575</v>
      </c>
      <c r="C370" s="39" t="s">
        <v>212</v>
      </c>
      <c r="D370" s="39">
        <v>1340744</v>
      </c>
      <c r="E370" s="39" t="s">
        <v>212</v>
      </c>
      <c r="F370" s="39">
        <v>2522838</v>
      </c>
      <c r="G370" s="39" t="s">
        <v>212</v>
      </c>
      <c r="H370" s="39">
        <v>919389</v>
      </c>
      <c r="I370" s="39" t="s">
        <v>212</v>
      </c>
      <c r="J370" s="39">
        <v>259882</v>
      </c>
      <c r="K370" s="39" t="s">
        <v>212</v>
      </c>
      <c r="L370" s="39" t="s">
        <v>212</v>
      </c>
      <c r="M370" s="39" t="s">
        <v>212</v>
      </c>
      <c r="N370" s="39" t="s">
        <v>212</v>
      </c>
      <c r="O370" s="39" t="s">
        <v>212</v>
      </c>
      <c r="P370" s="39">
        <v>5042853</v>
      </c>
    </row>
    <row r="371" spans="1:16">
      <c r="A371" s="38" t="s">
        <v>13</v>
      </c>
      <c r="B371" s="39" t="s">
        <v>576</v>
      </c>
      <c r="C371" s="39" t="s">
        <v>212</v>
      </c>
      <c r="D371" s="39" t="s">
        <v>212</v>
      </c>
      <c r="E371" s="39" t="s">
        <v>212</v>
      </c>
      <c r="F371" s="39" t="s">
        <v>212</v>
      </c>
      <c r="G371" s="39">
        <v>29800000</v>
      </c>
      <c r="H371" s="39">
        <v>2500000</v>
      </c>
      <c r="I371" s="39" t="s">
        <v>212</v>
      </c>
      <c r="J371" s="39">
        <v>435937</v>
      </c>
      <c r="K371" s="39" t="s">
        <v>212</v>
      </c>
      <c r="L371" s="39" t="s">
        <v>212</v>
      </c>
      <c r="M371" s="39" t="s">
        <v>212</v>
      </c>
      <c r="N371" s="39" t="s">
        <v>212</v>
      </c>
      <c r="O371" s="39">
        <v>29800000</v>
      </c>
      <c r="P371" s="39">
        <v>2935937</v>
      </c>
    </row>
    <row r="372" spans="1:16">
      <c r="A372" s="38" t="s">
        <v>13</v>
      </c>
      <c r="B372" s="39" t="s">
        <v>577</v>
      </c>
      <c r="C372" s="39" t="s">
        <v>212</v>
      </c>
      <c r="D372" s="39" t="s">
        <v>212</v>
      </c>
      <c r="E372" s="39" t="s">
        <v>212</v>
      </c>
      <c r="F372" s="39" t="s">
        <v>212</v>
      </c>
      <c r="G372" s="39">
        <v>5000000</v>
      </c>
      <c r="H372" s="39" t="s">
        <v>212</v>
      </c>
      <c r="I372" s="39" t="s">
        <v>212</v>
      </c>
      <c r="J372" s="39">
        <v>600000</v>
      </c>
      <c r="K372" s="39" t="s">
        <v>212</v>
      </c>
      <c r="L372" s="39" t="s">
        <v>212</v>
      </c>
      <c r="M372" s="39" t="s">
        <v>212</v>
      </c>
      <c r="N372" s="39" t="s">
        <v>212</v>
      </c>
      <c r="O372" s="39">
        <v>5000000</v>
      </c>
      <c r="P372" s="39">
        <v>600000</v>
      </c>
    </row>
    <row r="373" spans="1:16">
      <c r="A373" s="38" t="s">
        <v>13</v>
      </c>
      <c r="B373" s="39" t="s">
        <v>578</v>
      </c>
      <c r="C373" s="39" t="s">
        <v>212</v>
      </c>
      <c r="D373" s="39">
        <v>4853802</v>
      </c>
      <c r="E373" s="39" t="s">
        <v>212</v>
      </c>
      <c r="F373" s="39">
        <v>5914842</v>
      </c>
      <c r="G373" s="39" t="s">
        <v>212</v>
      </c>
      <c r="H373" s="39" t="s">
        <v>212</v>
      </c>
      <c r="I373" s="39" t="s">
        <v>212</v>
      </c>
      <c r="J373" s="39" t="s">
        <v>212</v>
      </c>
      <c r="K373" s="39" t="s">
        <v>212</v>
      </c>
      <c r="L373" s="39" t="s">
        <v>212</v>
      </c>
      <c r="M373" s="39" t="s">
        <v>212</v>
      </c>
      <c r="N373" s="39" t="s">
        <v>212</v>
      </c>
      <c r="O373" s="39" t="s">
        <v>212</v>
      </c>
      <c r="P373" s="39">
        <v>10768644</v>
      </c>
    </row>
    <row r="374" spans="1:16">
      <c r="A374" s="38" t="s">
        <v>13</v>
      </c>
      <c r="B374" s="39" t="s">
        <v>579</v>
      </c>
      <c r="C374" s="39" t="s">
        <v>212</v>
      </c>
      <c r="D374" s="39">
        <v>1756137</v>
      </c>
      <c r="E374" s="39" t="s">
        <v>212</v>
      </c>
      <c r="F374" s="39">
        <v>10871128</v>
      </c>
      <c r="G374" s="39" t="s">
        <v>212</v>
      </c>
      <c r="H374" s="39">
        <v>8683517</v>
      </c>
      <c r="I374" s="39" t="s">
        <v>212</v>
      </c>
      <c r="J374" s="39" t="s">
        <v>212</v>
      </c>
      <c r="K374" s="39" t="s">
        <v>212</v>
      </c>
      <c r="L374" s="39" t="s">
        <v>212</v>
      </c>
      <c r="M374" s="39" t="s">
        <v>212</v>
      </c>
      <c r="N374" s="39" t="s">
        <v>212</v>
      </c>
      <c r="O374" s="39" t="s">
        <v>212</v>
      </c>
      <c r="P374" s="39">
        <v>21310782</v>
      </c>
    </row>
    <row r="375" spans="1:16">
      <c r="A375" s="38" t="s">
        <v>13</v>
      </c>
      <c r="B375" s="39" t="s">
        <v>580</v>
      </c>
      <c r="C375" s="39" t="s">
        <v>212</v>
      </c>
      <c r="D375" s="39">
        <v>10318994</v>
      </c>
      <c r="E375" s="39" t="s">
        <v>212</v>
      </c>
      <c r="F375" s="39">
        <v>7174975</v>
      </c>
      <c r="G375" s="39" t="s">
        <v>212</v>
      </c>
      <c r="H375" s="39" t="s">
        <v>212</v>
      </c>
      <c r="I375" s="39" t="s">
        <v>212</v>
      </c>
      <c r="J375" s="39" t="s">
        <v>212</v>
      </c>
      <c r="K375" s="39" t="s">
        <v>212</v>
      </c>
      <c r="L375" s="39" t="s">
        <v>212</v>
      </c>
      <c r="M375" s="39" t="s">
        <v>212</v>
      </c>
      <c r="N375" s="39" t="s">
        <v>212</v>
      </c>
      <c r="O375" s="39" t="s">
        <v>212</v>
      </c>
      <c r="P375" s="39">
        <v>17493969</v>
      </c>
    </row>
    <row r="376" spans="1:16" ht="24">
      <c r="A376" s="38" t="s">
        <v>14</v>
      </c>
      <c r="B376" s="39" t="s">
        <v>581</v>
      </c>
      <c r="C376" s="39" t="s">
        <v>212</v>
      </c>
      <c r="D376" s="39" t="s">
        <v>212</v>
      </c>
      <c r="E376" s="39" t="s">
        <v>212</v>
      </c>
      <c r="F376" s="39" t="s">
        <v>212</v>
      </c>
      <c r="G376" s="39">
        <v>92491537</v>
      </c>
      <c r="H376" s="39">
        <v>67196006</v>
      </c>
      <c r="I376" s="39" t="s">
        <v>212</v>
      </c>
      <c r="J376" s="39" t="s">
        <v>212</v>
      </c>
      <c r="K376" s="39" t="s">
        <v>212</v>
      </c>
      <c r="L376" s="39" t="s">
        <v>212</v>
      </c>
      <c r="M376" s="39" t="s">
        <v>212</v>
      </c>
      <c r="N376" s="39" t="s">
        <v>212</v>
      </c>
      <c r="O376" s="39">
        <v>92491537</v>
      </c>
      <c r="P376" s="39">
        <v>67196006</v>
      </c>
    </row>
    <row r="377" spans="1:16">
      <c r="A377" s="38" t="s">
        <v>14</v>
      </c>
      <c r="B377" s="39" t="s">
        <v>582</v>
      </c>
      <c r="C377" s="39" t="s">
        <v>212</v>
      </c>
      <c r="D377" s="39" t="s">
        <v>212</v>
      </c>
      <c r="E377" s="39">
        <v>5410434</v>
      </c>
      <c r="F377" s="39">
        <v>500000</v>
      </c>
      <c r="G377" s="39" t="s">
        <v>212</v>
      </c>
      <c r="H377" s="39">
        <v>3160763</v>
      </c>
      <c r="I377" s="39" t="s">
        <v>212</v>
      </c>
      <c r="J377" s="39" t="s">
        <v>212</v>
      </c>
      <c r="K377" s="39" t="s">
        <v>212</v>
      </c>
      <c r="L377" s="39" t="s">
        <v>212</v>
      </c>
      <c r="M377" s="39" t="s">
        <v>212</v>
      </c>
      <c r="N377" s="39" t="s">
        <v>212</v>
      </c>
      <c r="O377" s="39">
        <v>5410434</v>
      </c>
      <c r="P377" s="39">
        <v>3660763</v>
      </c>
    </row>
    <row r="378" spans="1:16">
      <c r="A378" s="38" t="s">
        <v>14</v>
      </c>
      <c r="B378" s="39" t="s">
        <v>583</v>
      </c>
      <c r="C378" s="39">
        <v>109893112</v>
      </c>
      <c r="D378" s="39">
        <v>9493414</v>
      </c>
      <c r="E378" s="39" t="s">
        <v>212</v>
      </c>
      <c r="F378" s="39">
        <v>17970027</v>
      </c>
      <c r="G378" s="39" t="s">
        <v>212</v>
      </c>
      <c r="H378" s="39">
        <v>10296513</v>
      </c>
      <c r="I378" s="39" t="s">
        <v>212</v>
      </c>
      <c r="J378" s="39" t="s">
        <v>212</v>
      </c>
      <c r="K378" s="39" t="s">
        <v>212</v>
      </c>
      <c r="L378" s="39" t="s">
        <v>212</v>
      </c>
      <c r="M378" s="39" t="s">
        <v>212</v>
      </c>
      <c r="N378" s="39" t="s">
        <v>212</v>
      </c>
      <c r="O378" s="39">
        <v>109893112</v>
      </c>
      <c r="P378" s="39">
        <v>37759954</v>
      </c>
    </row>
    <row r="379" spans="1:16">
      <c r="A379" s="38" t="s">
        <v>14</v>
      </c>
      <c r="B379" s="39" t="s">
        <v>584</v>
      </c>
      <c r="C379" s="39">
        <v>562569</v>
      </c>
      <c r="D379" s="39" t="s">
        <v>212</v>
      </c>
      <c r="E379" s="39">
        <v>137806</v>
      </c>
      <c r="F379" s="39" t="s">
        <v>212</v>
      </c>
      <c r="G379" s="39" t="s">
        <v>212</v>
      </c>
      <c r="H379" s="39" t="s">
        <v>212</v>
      </c>
      <c r="I379" s="39" t="s">
        <v>212</v>
      </c>
      <c r="J379" s="39" t="s">
        <v>212</v>
      </c>
      <c r="K379" s="39" t="s">
        <v>212</v>
      </c>
      <c r="L379" s="39" t="s">
        <v>212</v>
      </c>
      <c r="M379" s="39" t="s">
        <v>212</v>
      </c>
      <c r="N379" s="39" t="s">
        <v>212</v>
      </c>
      <c r="O379" s="39">
        <v>700375</v>
      </c>
      <c r="P379" s="39" t="s">
        <v>212</v>
      </c>
    </row>
    <row r="380" spans="1:16">
      <c r="A380" s="38" t="s">
        <v>14</v>
      </c>
      <c r="B380" s="39" t="s">
        <v>585</v>
      </c>
      <c r="C380" s="39" t="s">
        <v>212</v>
      </c>
      <c r="D380" s="39">
        <v>1284036</v>
      </c>
      <c r="E380" s="39" t="s">
        <v>212</v>
      </c>
      <c r="F380" s="39">
        <v>64750444</v>
      </c>
      <c r="G380" s="39" t="s">
        <v>212</v>
      </c>
      <c r="H380" s="39" t="s">
        <v>212</v>
      </c>
      <c r="I380" s="39" t="s">
        <v>212</v>
      </c>
      <c r="J380" s="39" t="s">
        <v>212</v>
      </c>
      <c r="K380" s="39" t="s">
        <v>212</v>
      </c>
      <c r="L380" s="39" t="s">
        <v>212</v>
      </c>
      <c r="M380" s="39" t="s">
        <v>212</v>
      </c>
      <c r="N380" s="39" t="s">
        <v>212</v>
      </c>
      <c r="O380" s="39" t="s">
        <v>212</v>
      </c>
      <c r="P380" s="39">
        <v>66034480</v>
      </c>
    </row>
    <row r="381" spans="1:16" ht="48">
      <c r="A381" s="38" t="s">
        <v>586</v>
      </c>
      <c r="B381" s="39" t="s">
        <v>587</v>
      </c>
      <c r="C381" s="39">
        <v>1118296</v>
      </c>
      <c r="D381" s="39">
        <v>479222</v>
      </c>
      <c r="E381" s="39">
        <v>1581209</v>
      </c>
      <c r="F381" s="39">
        <v>1140433</v>
      </c>
      <c r="G381" s="39" t="s">
        <v>212</v>
      </c>
      <c r="H381" s="39">
        <v>231333</v>
      </c>
      <c r="I381" s="39" t="s">
        <v>212</v>
      </c>
      <c r="J381" s="39" t="s">
        <v>212</v>
      </c>
      <c r="K381" s="39" t="s">
        <v>212</v>
      </c>
      <c r="L381" s="39" t="s">
        <v>212</v>
      </c>
      <c r="M381" s="39" t="s">
        <v>212</v>
      </c>
      <c r="N381" s="39" t="s">
        <v>212</v>
      </c>
      <c r="O381" s="39">
        <v>2699505</v>
      </c>
      <c r="P381" s="39">
        <v>1850988</v>
      </c>
    </row>
    <row r="382" spans="1:16">
      <c r="A382" s="38" t="s">
        <v>586</v>
      </c>
      <c r="B382" s="39" t="s">
        <v>588</v>
      </c>
      <c r="C382" s="39">
        <v>109715</v>
      </c>
      <c r="D382" s="39">
        <v>64171</v>
      </c>
      <c r="E382" s="39">
        <v>144000</v>
      </c>
      <c r="F382" s="39">
        <v>171987</v>
      </c>
      <c r="G382" s="39" t="s">
        <v>212</v>
      </c>
      <c r="H382" s="39" t="s">
        <v>212</v>
      </c>
      <c r="I382" s="39" t="s">
        <v>212</v>
      </c>
      <c r="J382" s="39" t="s">
        <v>212</v>
      </c>
      <c r="K382" s="39" t="s">
        <v>212</v>
      </c>
      <c r="L382" s="39" t="s">
        <v>212</v>
      </c>
      <c r="M382" s="39" t="s">
        <v>212</v>
      </c>
      <c r="N382" s="39" t="s">
        <v>212</v>
      </c>
      <c r="O382" s="39">
        <v>253715</v>
      </c>
      <c r="P382" s="39">
        <v>236158</v>
      </c>
    </row>
  </sheetData>
  <mergeCells count="16">
    <mergeCell ref="P7:P8"/>
    <mergeCell ref="A1:O1"/>
    <mergeCell ref="P2:AD2"/>
    <mergeCell ref="A3:O3"/>
    <mergeCell ref="A4:O4"/>
    <mergeCell ref="A6:A8"/>
    <mergeCell ref="B6:B8"/>
    <mergeCell ref="C6:N6"/>
    <mergeCell ref="O6:P6"/>
    <mergeCell ref="C7:D7"/>
    <mergeCell ref="E7:F7"/>
    <mergeCell ref="G7:H7"/>
    <mergeCell ref="I7:J7"/>
    <mergeCell ref="K7:L7"/>
    <mergeCell ref="M7:N7"/>
    <mergeCell ref="O7:O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A4" sqref="A4:XFD4"/>
    </sheetView>
  </sheetViews>
  <sheetFormatPr baseColWidth="10" defaultRowHeight="15" x14ac:dyDescent="0"/>
  <cols>
    <col min="1" max="1" width="36.1640625" customWidth="1"/>
    <col min="2" max="2" width="77.6640625" customWidth="1"/>
    <col min="3" max="3" width="12.83203125" customWidth="1"/>
    <col min="4" max="4" width="13" customWidth="1"/>
    <col min="5" max="5" width="12.6640625" customWidth="1"/>
    <col min="6" max="6" width="14" customWidth="1"/>
    <col min="7" max="7" width="13.1640625" customWidth="1"/>
    <col min="8" max="8" width="14" customWidth="1"/>
    <col min="9" max="9" width="12.6640625" customWidth="1"/>
    <col min="10" max="10" width="14.1640625" customWidth="1"/>
    <col min="11" max="11" width="13.83203125" customWidth="1"/>
    <col min="12" max="12" width="13.1640625" customWidth="1"/>
    <col min="13" max="14" width="13.33203125" customWidth="1"/>
    <col min="15" max="15" width="12.83203125" customWidth="1"/>
    <col min="16" max="16" width="14" customWidth="1"/>
  </cols>
  <sheetData>
    <row r="1" spans="1:16">
      <c r="A1" s="47" t="s">
        <v>198</v>
      </c>
      <c r="B1" s="47" t="s">
        <v>199</v>
      </c>
      <c r="C1" s="47" t="s">
        <v>200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2"/>
      <c r="O1" s="47" t="s">
        <v>201</v>
      </c>
      <c r="P1" s="52"/>
    </row>
    <row r="2" spans="1:16">
      <c r="A2" s="47" t="s">
        <v>202</v>
      </c>
      <c r="B2" s="50"/>
      <c r="C2" s="47" t="s">
        <v>203</v>
      </c>
      <c r="D2" s="52"/>
      <c r="E2" s="47" t="s">
        <v>204</v>
      </c>
      <c r="F2" s="52"/>
      <c r="G2" s="47" t="s">
        <v>205</v>
      </c>
      <c r="H2" s="52"/>
      <c r="I2" s="47" t="s">
        <v>206</v>
      </c>
      <c r="J2" s="52"/>
      <c r="K2" s="47" t="s">
        <v>207</v>
      </c>
      <c r="L2" s="52"/>
      <c r="M2" s="47" t="s">
        <v>208</v>
      </c>
      <c r="N2" s="52"/>
      <c r="O2" s="47" t="s">
        <v>209</v>
      </c>
      <c r="P2" s="47" t="s">
        <v>210</v>
      </c>
    </row>
    <row r="3" spans="1:16" ht="37">
      <c r="A3" s="47" t="s">
        <v>202</v>
      </c>
      <c r="B3" s="50"/>
      <c r="C3" s="37" t="s">
        <v>209</v>
      </c>
      <c r="D3" s="37" t="s">
        <v>210</v>
      </c>
      <c r="E3" s="37" t="s">
        <v>209</v>
      </c>
      <c r="F3" s="37" t="s">
        <v>210</v>
      </c>
      <c r="G3" s="37" t="s">
        <v>209</v>
      </c>
      <c r="H3" s="37" t="s">
        <v>210</v>
      </c>
      <c r="I3" s="37" t="s">
        <v>209</v>
      </c>
      <c r="J3" s="37" t="s">
        <v>210</v>
      </c>
      <c r="K3" s="37" t="s">
        <v>209</v>
      </c>
      <c r="L3" s="37" t="s">
        <v>210</v>
      </c>
      <c r="M3" s="37" t="s">
        <v>209</v>
      </c>
      <c r="N3" s="37" t="s">
        <v>210</v>
      </c>
      <c r="O3" s="47"/>
      <c r="P3" s="47"/>
    </row>
    <row r="4" spans="1:16">
      <c r="A4" s="38" t="s">
        <v>7</v>
      </c>
      <c r="B4" s="39" t="s">
        <v>251</v>
      </c>
      <c r="C4" s="39" t="s">
        <v>212</v>
      </c>
      <c r="D4" s="39">
        <v>15549994.272</v>
      </c>
      <c r="E4" s="39" t="s">
        <v>212</v>
      </c>
      <c r="F4" s="39">
        <v>29905179.995000001</v>
      </c>
      <c r="G4" s="39" t="s">
        <v>212</v>
      </c>
      <c r="H4" s="39">
        <v>12160791.129000001</v>
      </c>
      <c r="I4" s="39" t="s">
        <v>212</v>
      </c>
      <c r="J4" s="39" t="s">
        <v>212</v>
      </c>
      <c r="K4" s="39" t="s">
        <v>212</v>
      </c>
      <c r="L4" s="39" t="s">
        <v>212</v>
      </c>
      <c r="M4" s="39" t="s">
        <v>212</v>
      </c>
      <c r="N4" s="39" t="s">
        <v>212</v>
      </c>
      <c r="O4" s="39" t="s">
        <v>212</v>
      </c>
      <c r="P4" s="39">
        <v>57615965.397</v>
      </c>
    </row>
    <row r="5" spans="1:16" ht="24">
      <c r="A5" s="38" t="s">
        <v>7</v>
      </c>
      <c r="B5" s="39" t="s">
        <v>252</v>
      </c>
      <c r="C5" s="39" t="s">
        <v>212</v>
      </c>
      <c r="D5" s="39" t="s">
        <v>212</v>
      </c>
      <c r="E5" s="39" t="s">
        <v>212</v>
      </c>
      <c r="F5" s="39" t="s">
        <v>212</v>
      </c>
      <c r="G5" s="39" t="s">
        <v>212</v>
      </c>
      <c r="H5" s="39" t="s">
        <v>212</v>
      </c>
      <c r="I5" s="39">
        <v>601302</v>
      </c>
      <c r="J5" s="39">
        <v>601302</v>
      </c>
      <c r="K5" s="39" t="s">
        <v>212</v>
      </c>
      <c r="L5" s="39" t="s">
        <v>212</v>
      </c>
      <c r="M5" s="39" t="s">
        <v>212</v>
      </c>
      <c r="N5" s="39" t="s">
        <v>212</v>
      </c>
      <c r="O5" s="39">
        <v>601302</v>
      </c>
      <c r="P5" s="39">
        <v>601302</v>
      </c>
    </row>
    <row r="6" spans="1:16">
      <c r="A6" s="38" t="s">
        <v>7</v>
      </c>
      <c r="B6" s="39" t="s">
        <v>211</v>
      </c>
      <c r="C6" s="39" t="s">
        <v>212</v>
      </c>
      <c r="D6" s="39" t="s">
        <v>212</v>
      </c>
      <c r="E6" s="39">
        <v>32205871.213</v>
      </c>
      <c r="F6" s="39">
        <v>32147447.327</v>
      </c>
      <c r="G6" s="39" t="s">
        <v>212</v>
      </c>
      <c r="H6" s="39" t="s">
        <v>212</v>
      </c>
      <c r="I6" s="39" t="s">
        <v>212</v>
      </c>
      <c r="J6" s="39" t="s">
        <v>212</v>
      </c>
      <c r="K6" s="39" t="s">
        <v>212</v>
      </c>
      <c r="L6" s="39" t="s">
        <v>212</v>
      </c>
      <c r="M6" s="39" t="s">
        <v>212</v>
      </c>
      <c r="N6" s="39" t="s">
        <v>212</v>
      </c>
      <c r="O6" s="39">
        <v>32205871.213</v>
      </c>
      <c r="P6" s="39">
        <v>32147447.327</v>
      </c>
    </row>
    <row r="7" spans="1:16">
      <c r="A7" s="38" t="s">
        <v>7</v>
      </c>
      <c r="B7" s="39" t="s">
        <v>253</v>
      </c>
      <c r="C7" s="39" t="s">
        <v>212</v>
      </c>
      <c r="D7" s="39" t="s">
        <v>212</v>
      </c>
      <c r="E7" s="39" t="s">
        <v>212</v>
      </c>
      <c r="F7" s="39">
        <v>1696206.2760000001</v>
      </c>
      <c r="G7" s="39" t="s">
        <v>212</v>
      </c>
      <c r="H7" s="39">
        <v>398581.46899999998</v>
      </c>
      <c r="I7" s="39" t="s">
        <v>212</v>
      </c>
      <c r="J7" s="39" t="s">
        <v>212</v>
      </c>
      <c r="K7" s="39" t="s">
        <v>212</v>
      </c>
      <c r="L7" s="39" t="s">
        <v>212</v>
      </c>
      <c r="M7" s="39" t="s">
        <v>212</v>
      </c>
      <c r="N7" s="39" t="s">
        <v>212</v>
      </c>
      <c r="O7" s="39" t="s">
        <v>212</v>
      </c>
      <c r="P7" s="39">
        <v>2094787.746</v>
      </c>
    </row>
    <row r="8" spans="1:16">
      <c r="A8" s="38" t="s">
        <v>7</v>
      </c>
      <c r="B8" s="39" t="s">
        <v>216</v>
      </c>
      <c r="C8" s="39">
        <v>2339774.5219999999</v>
      </c>
      <c r="D8" s="39" t="s">
        <v>212</v>
      </c>
      <c r="E8" s="39" t="s">
        <v>212</v>
      </c>
      <c r="F8" s="39" t="s">
        <v>212</v>
      </c>
      <c r="G8" s="39" t="s">
        <v>212</v>
      </c>
      <c r="H8" s="39" t="s">
        <v>212</v>
      </c>
      <c r="I8" s="39" t="s">
        <v>212</v>
      </c>
      <c r="J8" s="39" t="s">
        <v>212</v>
      </c>
      <c r="K8" s="39" t="s">
        <v>212</v>
      </c>
      <c r="L8" s="39" t="s">
        <v>212</v>
      </c>
      <c r="M8" s="39" t="s">
        <v>212</v>
      </c>
      <c r="N8" s="39" t="s">
        <v>212</v>
      </c>
      <c r="O8" s="39">
        <v>2339774.5219999999</v>
      </c>
      <c r="P8" s="39" t="s">
        <v>212</v>
      </c>
    </row>
    <row r="9" spans="1:16">
      <c r="A9" s="38" t="s">
        <v>7</v>
      </c>
      <c r="B9" s="39" t="s">
        <v>254</v>
      </c>
      <c r="C9" s="39">
        <v>8003841.8439999996</v>
      </c>
      <c r="D9" s="39" t="s">
        <v>212</v>
      </c>
      <c r="E9" s="39" t="s">
        <v>212</v>
      </c>
      <c r="F9" s="39" t="s">
        <v>212</v>
      </c>
      <c r="G9" s="39" t="s">
        <v>212</v>
      </c>
      <c r="H9" s="39" t="s">
        <v>212</v>
      </c>
      <c r="I9" s="39" t="s">
        <v>212</v>
      </c>
      <c r="J9" s="39" t="s">
        <v>212</v>
      </c>
      <c r="K9" s="39" t="s">
        <v>212</v>
      </c>
      <c r="L9" s="39" t="s">
        <v>212</v>
      </c>
      <c r="M9" s="39" t="s">
        <v>212</v>
      </c>
      <c r="N9" s="39" t="s">
        <v>212</v>
      </c>
      <c r="O9" s="39">
        <v>8003841.8439999996</v>
      </c>
      <c r="P9" s="39" t="s">
        <v>212</v>
      </c>
    </row>
    <row r="10" spans="1:16">
      <c r="A10" s="38" t="s">
        <v>7</v>
      </c>
      <c r="B10" s="39" t="s">
        <v>255</v>
      </c>
      <c r="C10" s="39" t="s">
        <v>212</v>
      </c>
      <c r="D10" s="39">
        <v>8003841.8439999996</v>
      </c>
      <c r="E10" s="39" t="s">
        <v>212</v>
      </c>
      <c r="F10" s="39" t="s">
        <v>212</v>
      </c>
      <c r="G10" s="39" t="s">
        <v>212</v>
      </c>
      <c r="H10" s="39">
        <v>7241939.4170000004</v>
      </c>
      <c r="I10" s="39" t="s">
        <v>212</v>
      </c>
      <c r="J10" s="39" t="s">
        <v>212</v>
      </c>
      <c r="K10" s="39" t="s">
        <v>212</v>
      </c>
      <c r="L10" s="39" t="s">
        <v>212</v>
      </c>
      <c r="M10" s="39" t="s">
        <v>212</v>
      </c>
      <c r="N10" s="39" t="s">
        <v>212</v>
      </c>
      <c r="O10" s="39" t="s">
        <v>212</v>
      </c>
      <c r="P10" s="39">
        <v>15245781.261</v>
      </c>
    </row>
    <row r="11" spans="1:16">
      <c r="A11" s="38" t="s">
        <v>7</v>
      </c>
      <c r="B11" s="39" t="s">
        <v>256</v>
      </c>
      <c r="C11" s="39">
        <v>6190992.1059999997</v>
      </c>
      <c r="D11" s="39" t="s">
        <v>212</v>
      </c>
      <c r="E11" s="39" t="s">
        <v>212</v>
      </c>
      <c r="F11" s="39">
        <v>10374681.381999999</v>
      </c>
      <c r="G11" s="39" t="s">
        <v>212</v>
      </c>
      <c r="H11" s="39">
        <v>6418931.8640000001</v>
      </c>
      <c r="I11" s="39" t="s">
        <v>212</v>
      </c>
      <c r="J11" s="39" t="s">
        <v>212</v>
      </c>
      <c r="K11" s="39" t="s">
        <v>212</v>
      </c>
      <c r="L11" s="39" t="s">
        <v>212</v>
      </c>
      <c r="M11" s="39" t="s">
        <v>212</v>
      </c>
      <c r="N11" s="39" t="s">
        <v>212</v>
      </c>
      <c r="O11" s="39">
        <v>6190992.1059999997</v>
      </c>
      <c r="P11" s="39">
        <v>16793613.247000001</v>
      </c>
    </row>
    <row r="12" spans="1:16">
      <c r="A12" s="38" t="s">
        <v>7</v>
      </c>
      <c r="B12" s="39" t="s">
        <v>257</v>
      </c>
      <c r="C12" s="39" t="s">
        <v>212</v>
      </c>
      <c r="D12" s="39">
        <v>2861073.5989999999</v>
      </c>
      <c r="E12" s="39" t="s">
        <v>212</v>
      </c>
      <c r="F12" s="39">
        <v>22515829.609999999</v>
      </c>
      <c r="G12" s="39" t="s">
        <v>212</v>
      </c>
      <c r="H12" s="39" t="s">
        <v>212</v>
      </c>
      <c r="I12" s="39" t="s">
        <v>212</v>
      </c>
      <c r="J12" s="39" t="s">
        <v>212</v>
      </c>
      <c r="K12" s="39" t="s">
        <v>212</v>
      </c>
      <c r="L12" s="39" t="s">
        <v>212</v>
      </c>
      <c r="M12" s="39" t="s">
        <v>212</v>
      </c>
      <c r="N12" s="39" t="s">
        <v>212</v>
      </c>
      <c r="O12" s="39" t="s">
        <v>212</v>
      </c>
      <c r="P12" s="39">
        <v>25376903.210000001</v>
      </c>
    </row>
    <row r="13" spans="1:16">
      <c r="A13" s="38" t="s">
        <v>7</v>
      </c>
      <c r="B13" s="39" t="s">
        <v>258</v>
      </c>
      <c r="C13" s="39" t="s">
        <v>212</v>
      </c>
      <c r="D13" s="39">
        <v>614863.13399999996</v>
      </c>
      <c r="E13" s="39" t="s">
        <v>212</v>
      </c>
      <c r="F13" s="39">
        <v>190438.85200000001</v>
      </c>
      <c r="G13" s="39" t="s">
        <v>212</v>
      </c>
      <c r="H13" s="39" t="s">
        <v>212</v>
      </c>
      <c r="I13" s="39" t="s">
        <v>212</v>
      </c>
      <c r="J13" s="39" t="s">
        <v>212</v>
      </c>
      <c r="K13" s="39" t="s">
        <v>212</v>
      </c>
      <c r="L13" s="39" t="s">
        <v>212</v>
      </c>
      <c r="M13" s="39" t="s">
        <v>212</v>
      </c>
      <c r="N13" s="39" t="s">
        <v>212</v>
      </c>
      <c r="O13" s="39" t="s">
        <v>212</v>
      </c>
      <c r="P13" s="39">
        <v>805301.98600000003</v>
      </c>
    </row>
    <row r="14" spans="1:16">
      <c r="A14" s="38" t="s">
        <v>7</v>
      </c>
      <c r="B14" s="39" t="s">
        <v>259</v>
      </c>
      <c r="C14" s="39" t="s">
        <v>212</v>
      </c>
      <c r="D14" s="39">
        <v>1924124.223</v>
      </c>
      <c r="E14" s="39" t="s">
        <v>212</v>
      </c>
      <c r="F14" s="39" t="s">
        <v>212</v>
      </c>
      <c r="G14" s="39" t="s">
        <v>212</v>
      </c>
      <c r="H14" s="39" t="s">
        <v>212</v>
      </c>
      <c r="I14" s="39" t="s">
        <v>212</v>
      </c>
      <c r="J14" s="39" t="s">
        <v>212</v>
      </c>
      <c r="K14" s="39" t="s">
        <v>212</v>
      </c>
      <c r="L14" s="39" t="s">
        <v>212</v>
      </c>
      <c r="M14" s="39" t="s">
        <v>212</v>
      </c>
      <c r="N14" s="39" t="s">
        <v>212</v>
      </c>
      <c r="O14" s="39" t="s">
        <v>212</v>
      </c>
      <c r="P14" s="39">
        <v>1924124.223</v>
      </c>
    </row>
    <row r="15" spans="1:16">
      <c r="A15" s="38" t="s">
        <v>7</v>
      </c>
      <c r="B15" s="39" t="s">
        <v>260</v>
      </c>
      <c r="C15" s="39">
        <v>58040550.998000003</v>
      </c>
      <c r="D15" s="39" t="s">
        <v>212</v>
      </c>
      <c r="E15" s="39" t="s">
        <v>212</v>
      </c>
      <c r="F15" s="39" t="s">
        <v>212</v>
      </c>
      <c r="G15" s="39" t="s">
        <v>212</v>
      </c>
      <c r="H15" s="39" t="s">
        <v>212</v>
      </c>
      <c r="I15" s="39" t="s">
        <v>212</v>
      </c>
      <c r="J15" s="39" t="s">
        <v>212</v>
      </c>
      <c r="K15" s="39" t="s">
        <v>212</v>
      </c>
      <c r="L15" s="39" t="s">
        <v>212</v>
      </c>
      <c r="M15" s="39" t="s">
        <v>212</v>
      </c>
      <c r="N15" s="39" t="s">
        <v>212</v>
      </c>
      <c r="O15" s="39">
        <v>58040550.998000003</v>
      </c>
      <c r="P15" s="39" t="s">
        <v>212</v>
      </c>
    </row>
    <row r="16" spans="1:16">
      <c r="A16" s="38" t="s">
        <v>7</v>
      </c>
      <c r="B16" s="39" t="s">
        <v>261</v>
      </c>
      <c r="C16" s="39" t="s">
        <v>212</v>
      </c>
      <c r="D16" s="39">
        <v>40309.538</v>
      </c>
      <c r="E16" s="39" t="s">
        <v>212</v>
      </c>
      <c r="F16" s="39" t="s">
        <v>212</v>
      </c>
      <c r="G16" s="39" t="s">
        <v>212</v>
      </c>
      <c r="H16" s="39" t="s">
        <v>212</v>
      </c>
      <c r="I16" s="39" t="s">
        <v>212</v>
      </c>
      <c r="J16" s="39" t="s">
        <v>212</v>
      </c>
      <c r="K16" s="39" t="s">
        <v>212</v>
      </c>
      <c r="L16" s="39" t="s">
        <v>212</v>
      </c>
      <c r="M16" s="39" t="s">
        <v>212</v>
      </c>
      <c r="N16" s="39" t="s">
        <v>212</v>
      </c>
      <c r="O16" s="39" t="s">
        <v>212</v>
      </c>
      <c r="P16" s="39">
        <v>40309.538</v>
      </c>
    </row>
    <row r="17" spans="1:16">
      <c r="A17" s="38" t="s">
        <v>7</v>
      </c>
      <c r="B17" s="39" t="s">
        <v>262</v>
      </c>
      <c r="C17" s="39" t="s">
        <v>212</v>
      </c>
      <c r="D17" s="39">
        <v>230781.05499999999</v>
      </c>
      <c r="E17" s="39" t="s">
        <v>212</v>
      </c>
      <c r="F17" s="39" t="s">
        <v>212</v>
      </c>
      <c r="G17" s="39" t="s">
        <v>212</v>
      </c>
      <c r="H17" s="39" t="s">
        <v>212</v>
      </c>
      <c r="I17" s="39" t="s">
        <v>212</v>
      </c>
      <c r="J17" s="39" t="s">
        <v>212</v>
      </c>
      <c r="K17" s="39" t="s">
        <v>212</v>
      </c>
      <c r="L17" s="39" t="s">
        <v>212</v>
      </c>
      <c r="M17" s="39" t="s">
        <v>212</v>
      </c>
      <c r="N17" s="39" t="s">
        <v>212</v>
      </c>
      <c r="O17" s="39" t="s">
        <v>212</v>
      </c>
      <c r="P17" s="39">
        <v>230781.05499999999</v>
      </c>
    </row>
    <row r="18" spans="1:16">
      <c r="A18" s="38" t="s">
        <v>7</v>
      </c>
      <c r="B18" s="39" t="s">
        <v>263</v>
      </c>
      <c r="C18" s="39" t="s">
        <v>212</v>
      </c>
      <c r="D18" s="39" t="s">
        <v>212</v>
      </c>
      <c r="E18" s="39" t="s">
        <v>212</v>
      </c>
      <c r="F18" s="39">
        <v>7539393.5489999996</v>
      </c>
      <c r="G18" s="39" t="s">
        <v>212</v>
      </c>
      <c r="H18" s="39" t="s">
        <v>212</v>
      </c>
      <c r="I18" s="39" t="s">
        <v>212</v>
      </c>
      <c r="J18" s="39" t="s">
        <v>212</v>
      </c>
      <c r="K18" s="39" t="s">
        <v>212</v>
      </c>
      <c r="L18" s="39" t="s">
        <v>212</v>
      </c>
      <c r="M18" s="39" t="s">
        <v>212</v>
      </c>
      <c r="N18" s="39" t="s">
        <v>212</v>
      </c>
      <c r="O18" s="39" t="s">
        <v>212</v>
      </c>
      <c r="P18" s="39">
        <v>7539393.5489999996</v>
      </c>
    </row>
    <row r="19" spans="1:16">
      <c r="A19" s="38" t="s">
        <v>7</v>
      </c>
      <c r="B19" s="39" t="s">
        <v>264</v>
      </c>
      <c r="C19" s="39" t="s">
        <v>212</v>
      </c>
      <c r="D19" s="39">
        <v>3821987.57</v>
      </c>
      <c r="E19" s="39" t="s">
        <v>212</v>
      </c>
      <c r="F19" s="39" t="s">
        <v>212</v>
      </c>
      <c r="G19" s="39" t="s">
        <v>212</v>
      </c>
      <c r="H19" s="39" t="s">
        <v>212</v>
      </c>
      <c r="I19" s="39" t="s">
        <v>212</v>
      </c>
      <c r="J19" s="39" t="s">
        <v>212</v>
      </c>
      <c r="K19" s="39" t="s">
        <v>212</v>
      </c>
      <c r="L19" s="39" t="s">
        <v>212</v>
      </c>
      <c r="M19" s="39" t="s">
        <v>212</v>
      </c>
      <c r="N19" s="39" t="s">
        <v>212</v>
      </c>
      <c r="O19" s="39" t="s">
        <v>212</v>
      </c>
      <c r="P19" s="39">
        <v>3821987.57</v>
      </c>
    </row>
    <row r="20" spans="1:16">
      <c r="A20" s="38" t="s">
        <v>7</v>
      </c>
      <c r="B20" s="39" t="s">
        <v>265</v>
      </c>
      <c r="C20" s="39" t="s">
        <v>212</v>
      </c>
      <c r="D20" s="39">
        <v>2053633.922</v>
      </c>
      <c r="E20" s="39" t="s">
        <v>212</v>
      </c>
      <c r="F20" s="39">
        <v>1615902.169</v>
      </c>
      <c r="G20" s="39" t="s">
        <v>212</v>
      </c>
      <c r="H20" s="39" t="s">
        <v>212</v>
      </c>
      <c r="I20" s="39" t="s">
        <v>212</v>
      </c>
      <c r="J20" s="39">
        <v>2483.6930000000002</v>
      </c>
      <c r="K20" s="39" t="s">
        <v>212</v>
      </c>
      <c r="L20" s="39" t="s">
        <v>212</v>
      </c>
      <c r="M20" s="39" t="s">
        <v>212</v>
      </c>
      <c r="N20" s="39" t="s">
        <v>212</v>
      </c>
      <c r="O20" s="39" t="s">
        <v>212</v>
      </c>
      <c r="P20" s="39">
        <v>3672019.7859999998</v>
      </c>
    </row>
    <row r="21" spans="1:16">
      <c r="A21" s="38" t="s">
        <v>7</v>
      </c>
      <c r="B21" s="39" t="s">
        <v>266</v>
      </c>
      <c r="C21" s="39" t="s">
        <v>212</v>
      </c>
      <c r="D21" s="39" t="s">
        <v>212</v>
      </c>
      <c r="E21" s="39" t="s">
        <v>212</v>
      </c>
      <c r="F21" s="39" t="s">
        <v>212</v>
      </c>
      <c r="G21" s="39" t="s">
        <v>212</v>
      </c>
      <c r="H21" s="39">
        <v>460372.58500000002</v>
      </c>
      <c r="I21" s="39" t="s">
        <v>212</v>
      </c>
      <c r="J21" s="39" t="s">
        <v>212</v>
      </c>
      <c r="K21" s="39" t="s">
        <v>212</v>
      </c>
      <c r="L21" s="39" t="s">
        <v>212</v>
      </c>
      <c r="M21" s="39" t="s">
        <v>212</v>
      </c>
      <c r="N21" s="39" t="s">
        <v>212</v>
      </c>
      <c r="O21" s="39" t="s">
        <v>212</v>
      </c>
      <c r="P21" s="39">
        <v>460372.58500000002</v>
      </c>
    </row>
    <row r="22" spans="1:16">
      <c r="A22" s="38" t="s">
        <v>7</v>
      </c>
      <c r="B22" s="39" t="s">
        <v>267</v>
      </c>
      <c r="C22" s="39" t="s">
        <v>212</v>
      </c>
      <c r="D22" s="39">
        <v>152159.31</v>
      </c>
      <c r="E22" s="39" t="s">
        <v>212</v>
      </c>
      <c r="F22" s="39">
        <v>44134.101000000002</v>
      </c>
      <c r="G22" s="39" t="s">
        <v>212</v>
      </c>
      <c r="H22" s="39" t="s">
        <v>212</v>
      </c>
      <c r="I22" s="39" t="s">
        <v>212</v>
      </c>
      <c r="J22" s="39" t="s">
        <v>212</v>
      </c>
      <c r="K22" s="39" t="s">
        <v>212</v>
      </c>
      <c r="L22" s="39" t="s">
        <v>212</v>
      </c>
      <c r="M22" s="39" t="s">
        <v>212</v>
      </c>
      <c r="N22" s="39" t="s">
        <v>212</v>
      </c>
      <c r="O22" s="39" t="s">
        <v>212</v>
      </c>
      <c r="P22" s="39">
        <v>196293.41200000001</v>
      </c>
    </row>
    <row r="23" spans="1:16">
      <c r="A23" s="38" t="s">
        <v>7</v>
      </c>
      <c r="B23" s="39" t="s">
        <v>268</v>
      </c>
      <c r="C23" s="39" t="s">
        <v>212</v>
      </c>
      <c r="D23" s="39" t="s">
        <v>212</v>
      </c>
      <c r="E23" s="39" t="s">
        <v>212</v>
      </c>
      <c r="F23" s="39">
        <v>34754.652999999998</v>
      </c>
      <c r="G23" s="39" t="s">
        <v>212</v>
      </c>
      <c r="H23" s="39" t="s">
        <v>212</v>
      </c>
      <c r="I23" s="39" t="s">
        <v>212</v>
      </c>
      <c r="J23" s="39" t="s">
        <v>212</v>
      </c>
      <c r="K23" s="39" t="s">
        <v>212</v>
      </c>
      <c r="L23" s="39" t="s">
        <v>212</v>
      </c>
      <c r="M23" s="39" t="s">
        <v>212</v>
      </c>
      <c r="N23" s="39" t="s">
        <v>212</v>
      </c>
      <c r="O23" s="39" t="s">
        <v>212</v>
      </c>
      <c r="P23" s="39">
        <v>34754.652999999998</v>
      </c>
    </row>
    <row r="24" spans="1:16">
      <c r="A24" s="38" t="s">
        <v>7</v>
      </c>
      <c r="B24" s="39" t="s">
        <v>269</v>
      </c>
      <c r="C24" s="39">
        <v>467954.90399999998</v>
      </c>
      <c r="D24" s="39">
        <v>467954.90399999998</v>
      </c>
      <c r="E24" s="39" t="s">
        <v>212</v>
      </c>
      <c r="F24" s="39" t="s">
        <v>212</v>
      </c>
      <c r="G24" s="39" t="s">
        <v>212</v>
      </c>
      <c r="H24" s="39" t="s">
        <v>212</v>
      </c>
      <c r="I24" s="39" t="s">
        <v>212</v>
      </c>
      <c r="J24" s="39" t="s">
        <v>212</v>
      </c>
      <c r="K24" s="39" t="s">
        <v>212</v>
      </c>
      <c r="L24" s="39" t="s">
        <v>212</v>
      </c>
      <c r="M24" s="39" t="s">
        <v>212</v>
      </c>
      <c r="N24" s="39" t="s">
        <v>212</v>
      </c>
      <c r="O24" s="39">
        <v>467954.90399999998</v>
      </c>
      <c r="P24" s="39">
        <v>467954.90399999998</v>
      </c>
    </row>
    <row r="25" spans="1:16">
      <c r="A25" s="38" t="s">
        <v>7</v>
      </c>
      <c r="B25" s="39" t="s">
        <v>270</v>
      </c>
      <c r="C25" s="39" t="s">
        <v>212</v>
      </c>
      <c r="D25" s="39">
        <v>87621.335999999996</v>
      </c>
      <c r="E25" s="39" t="s">
        <v>212</v>
      </c>
      <c r="F25" s="39">
        <v>56701.667000000001</v>
      </c>
      <c r="G25" s="39" t="s">
        <v>212</v>
      </c>
      <c r="H25" s="39" t="s">
        <v>212</v>
      </c>
      <c r="I25" s="39" t="s">
        <v>212</v>
      </c>
      <c r="J25" s="39" t="s">
        <v>212</v>
      </c>
      <c r="K25" s="39" t="s">
        <v>212</v>
      </c>
      <c r="L25" s="39" t="s">
        <v>212</v>
      </c>
      <c r="M25" s="39" t="s">
        <v>212</v>
      </c>
      <c r="N25" s="39" t="s">
        <v>212</v>
      </c>
      <c r="O25" s="39" t="s">
        <v>212</v>
      </c>
      <c r="P25" s="39">
        <v>144323.00399999999</v>
      </c>
    </row>
    <row r="26" spans="1:16">
      <c r="A26" s="38" t="s">
        <v>7</v>
      </c>
      <c r="B26" s="39" t="s">
        <v>271</v>
      </c>
      <c r="C26" s="39" t="s">
        <v>212</v>
      </c>
      <c r="D26" s="39">
        <v>204104.11600000001</v>
      </c>
      <c r="E26" s="39" t="s">
        <v>212</v>
      </c>
      <c r="F26" s="39" t="s">
        <v>212</v>
      </c>
      <c r="G26" s="39" t="s">
        <v>212</v>
      </c>
      <c r="H26" s="39" t="s">
        <v>212</v>
      </c>
      <c r="I26" s="39" t="s">
        <v>212</v>
      </c>
      <c r="J26" s="39" t="s">
        <v>212</v>
      </c>
      <c r="K26" s="39" t="s">
        <v>212</v>
      </c>
      <c r="L26" s="39" t="s">
        <v>212</v>
      </c>
      <c r="M26" s="39" t="s">
        <v>212</v>
      </c>
      <c r="N26" s="39" t="s">
        <v>212</v>
      </c>
      <c r="O26" s="39" t="s">
        <v>212</v>
      </c>
      <c r="P26" s="39">
        <v>204104.11600000001</v>
      </c>
    </row>
    <row r="27" spans="1:16">
      <c r="A27" s="38" t="s">
        <v>7</v>
      </c>
      <c r="B27" s="39" t="s">
        <v>272</v>
      </c>
      <c r="C27" s="39" t="s">
        <v>212</v>
      </c>
      <c r="D27" s="39">
        <v>4545.223</v>
      </c>
      <c r="E27" s="39" t="s">
        <v>212</v>
      </c>
      <c r="F27" s="39" t="s">
        <v>212</v>
      </c>
      <c r="G27" s="39" t="s">
        <v>212</v>
      </c>
      <c r="H27" s="39" t="s">
        <v>212</v>
      </c>
      <c r="I27" s="39" t="s">
        <v>212</v>
      </c>
      <c r="J27" s="39" t="s">
        <v>212</v>
      </c>
      <c r="K27" s="39" t="s">
        <v>212</v>
      </c>
      <c r="L27" s="39" t="s">
        <v>212</v>
      </c>
      <c r="M27" s="39" t="s">
        <v>212</v>
      </c>
      <c r="N27" s="39" t="s">
        <v>212</v>
      </c>
      <c r="O27" s="39" t="s">
        <v>212</v>
      </c>
      <c r="P27" s="39">
        <v>4545.223</v>
      </c>
    </row>
    <row r="28" spans="1:16">
      <c r="A28" s="38" t="s">
        <v>7</v>
      </c>
      <c r="B28" s="39" t="s">
        <v>273</v>
      </c>
      <c r="C28" s="39" t="s">
        <v>212</v>
      </c>
      <c r="D28" s="39">
        <v>114987.577</v>
      </c>
      <c r="E28" s="39" t="s">
        <v>212</v>
      </c>
      <c r="F28" s="39" t="s">
        <v>212</v>
      </c>
      <c r="G28" s="39" t="s">
        <v>212</v>
      </c>
      <c r="H28" s="39" t="s">
        <v>212</v>
      </c>
      <c r="I28" s="39" t="s">
        <v>212</v>
      </c>
      <c r="J28" s="39" t="s">
        <v>212</v>
      </c>
      <c r="K28" s="39" t="s">
        <v>212</v>
      </c>
      <c r="L28" s="39" t="s">
        <v>212</v>
      </c>
      <c r="M28" s="39" t="s">
        <v>212</v>
      </c>
      <c r="N28" s="39" t="s">
        <v>212</v>
      </c>
      <c r="O28" s="39" t="s">
        <v>212</v>
      </c>
      <c r="P28" s="39">
        <v>114987.577</v>
      </c>
    </row>
  </sheetData>
  <mergeCells count="12">
    <mergeCell ref="O2:O3"/>
    <mergeCell ref="P2:P3"/>
    <mergeCell ref="A1:A3"/>
    <mergeCell ref="B1:B3"/>
    <mergeCell ref="C1:N1"/>
    <mergeCell ref="O1:P1"/>
    <mergeCell ref="C2:D2"/>
    <mergeCell ref="E2:F2"/>
    <mergeCell ref="G2:H2"/>
    <mergeCell ref="I2:J2"/>
    <mergeCell ref="K2:L2"/>
    <mergeCell ref="M2:N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7"/>
  <sheetViews>
    <sheetView tabSelected="1" workbookViewId="0">
      <pane ySplit="1" topLeftCell="A381" activePane="bottomLeft" state="frozen"/>
      <selection pane="bottomLeft" activeCell="E390" sqref="E390"/>
    </sheetView>
  </sheetViews>
  <sheetFormatPr baseColWidth="10" defaultRowHeight="15" x14ac:dyDescent="0"/>
  <cols>
    <col min="1" max="1" width="29.5" customWidth="1"/>
    <col min="2" max="2" width="15.83203125" customWidth="1"/>
    <col min="3" max="3" width="16" bestFit="1" customWidth="1"/>
    <col min="4" max="4" width="15" bestFit="1" customWidth="1"/>
    <col min="5" max="5" width="16" bestFit="1" customWidth="1"/>
    <col min="8" max="8" width="16.6640625" bestFit="1" customWidth="1"/>
    <col min="9" max="9" width="22.6640625" bestFit="1" customWidth="1"/>
    <col min="17" max="17" width="59.6640625" customWidth="1"/>
  </cols>
  <sheetData>
    <row r="1" spans="1:17">
      <c r="A1" s="27" t="s">
        <v>17</v>
      </c>
      <c r="B1" s="27" t="s">
        <v>18</v>
      </c>
      <c r="C1" s="27" t="s">
        <v>19</v>
      </c>
      <c r="D1" s="27" t="s">
        <v>20</v>
      </c>
      <c r="E1" s="27" t="s">
        <v>21</v>
      </c>
      <c r="F1" s="27" t="s">
        <v>22</v>
      </c>
      <c r="G1" s="27" t="s">
        <v>23</v>
      </c>
      <c r="H1" s="28" t="s">
        <v>61</v>
      </c>
      <c r="I1" s="29" t="s">
        <v>25</v>
      </c>
      <c r="J1" s="27" t="s">
        <v>26</v>
      </c>
      <c r="K1" s="27" t="s">
        <v>27</v>
      </c>
      <c r="L1" s="27" t="s">
        <v>28</v>
      </c>
      <c r="M1" s="27" t="s">
        <v>29</v>
      </c>
      <c r="N1" s="27" t="s">
        <v>30</v>
      </c>
      <c r="O1" s="27" t="s">
        <v>31</v>
      </c>
      <c r="P1" s="27" t="s">
        <v>32</v>
      </c>
      <c r="Q1" s="27" t="s">
        <v>33</v>
      </c>
    </row>
    <row r="2" spans="1:17">
      <c r="A2" t="s">
        <v>106</v>
      </c>
      <c r="B2" t="s">
        <v>35</v>
      </c>
      <c r="C2" t="s">
        <v>107</v>
      </c>
      <c r="D2" t="s">
        <v>195</v>
      </c>
      <c r="E2" s="16">
        <v>40928</v>
      </c>
      <c r="F2" s="17">
        <f t="shared" ref="F2:F65" si="0">YEAR(E2)</f>
        <v>2012</v>
      </c>
      <c r="G2" t="s">
        <v>108</v>
      </c>
      <c r="H2" s="18">
        <v>45651</v>
      </c>
      <c r="I2" s="19">
        <v>72566.829599999997</v>
      </c>
      <c r="J2" t="s">
        <v>108</v>
      </c>
      <c r="K2" s="16">
        <v>40928</v>
      </c>
      <c r="L2" t="s">
        <v>109</v>
      </c>
      <c r="M2" s="16">
        <v>40597</v>
      </c>
      <c r="N2" s="16">
        <v>42094</v>
      </c>
      <c r="O2" s="16">
        <v>40597</v>
      </c>
      <c r="Q2" t="s">
        <v>110</v>
      </c>
    </row>
    <row r="3" spans="1:17">
      <c r="A3" t="s">
        <v>106</v>
      </c>
      <c r="B3" t="s">
        <v>35</v>
      </c>
      <c r="C3" t="s">
        <v>94</v>
      </c>
      <c r="D3" t="s">
        <v>57</v>
      </c>
      <c r="E3" s="16">
        <v>40932</v>
      </c>
      <c r="F3" s="17">
        <f t="shared" si="0"/>
        <v>2012</v>
      </c>
      <c r="G3" t="s">
        <v>108</v>
      </c>
      <c r="H3" s="18">
        <v>424072</v>
      </c>
      <c r="I3" s="19">
        <v>674104.85119999992</v>
      </c>
      <c r="J3" t="s">
        <v>108</v>
      </c>
      <c r="K3" s="16">
        <v>40932</v>
      </c>
      <c r="L3" t="s">
        <v>111</v>
      </c>
      <c r="M3" s="16">
        <v>40896</v>
      </c>
      <c r="N3" s="16">
        <v>42704</v>
      </c>
      <c r="O3" s="16">
        <v>40896</v>
      </c>
      <c r="Q3" t="s">
        <v>112</v>
      </c>
    </row>
    <row r="4" spans="1:17">
      <c r="A4" t="s">
        <v>106</v>
      </c>
      <c r="B4" t="s">
        <v>35</v>
      </c>
      <c r="C4" t="s">
        <v>94</v>
      </c>
      <c r="D4" t="s">
        <v>57</v>
      </c>
      <c r="E4" s="16">
        <v>40933</v>
      </c>
      <c r="F4" s="17">
        <f t="shared" si="0"/>
        <v>2012</v>
      </c>
      <c r="G4" t="s">
        <v>108</v>
      </c>
      <c r="H4" s="18">
        <v>87927</v>
      </c>
      <c r="I4" s="19">
        <v>139768.7592</v>
      </c>
      <c r="J4" t="s">
        <v>108</v>
      </c>
      <c r="K4" s="16">
        <v>40933</v>
      </c>
      <c r="L4" t="s">
        <v>113</v>
      </c>
      <c r="M4" s="16">
        <v>40664</v>
      </c>
      <c r="N4" s="16">
        <v>41548</v>
      </c>
      <c r="O4" s="16">
        <v>40664</v>
      </c>
      <c r="P4" s="16">
        <v>41548</v>
      </c>
      <c r="Q4" t="s">
        <v>114</v>
      </c>
    </row>
    <row r="5" spans="1:17">
      <c r="A5" t="s">
        <v>106</v>
      </c>
      <c r="B5" t="s">
        <v>35</v>
      </c>
      <c r="C5" t="s">
        <v>94</v>
      </c>
      <c r="D5" t="s">
        <v>57</v>
      </c>
      <c r="E5" s="16">
        <v>40934</v>
      </c>
      <c r="F5" s="17">
        <f t="shared" si="0"/>
        <v>2012</v>
      </c>
      <c r="G5" t="s">
        <v>108</v>
      </c>
      <c r="H5" s="18">
        <v>300000</v>
      </c>
      <c r="I5" s="19">
        <v>476879.99999999994</v>
      </c>
      <c r="J5" t="s">
        <v>108</v>
      </c>
      <c r="K5" s="16">
        <v>40934</v>
      </c>
      <c r="L5" t="s">
        <v>115</v>
      </c>
      <c r="M5" s="16">
        <v>40911</v>
      </c>
      <c r="N5" s="16">
        <v>40999</v>
      </c>
      <c r="O5" s="16">
        <v>40911</v>
      </c>
      <c r="P5" s="16">
        <v>40999</v>
      </c>
      <c r="Q5" t="s">
        <v>116</v>
      </c>
    </row>
    <row r="6" spans="1:17">
      <c r="A6" t="s">
        <v>106</v>
      </c>
      <c r="B6" t="s">
        <v>35</v>
      </c>
      <c r="C6" t="s">
        <v>94</v>
      </c>
      <c r="D6" t="s">
        <v>57</v>
      </c>
      <c r="E6" s="16">
        <v>40942</v>
      </c>
      <c r="F6" s="17">
        <f t="shared" si="0"/>
        <v>2012</v>
      </c>
      <c r="G6" t="s">
        <v>108</v>
      </c>
      <c r="H6" s="18">
        <v>34293</v>
      </c>
      <c r="I6" s="19">
        <v>54512.152799999996</v>
      </c>
      <c r="J6" t="s">
        <v>108</v>
      </c>
      <c r="K6" s="16">
        <v>40942</v>
      </c>
      <c r="L6" t="s">
        <v>117</v>
      </c>
      <c r="M6" s="16">
        <v>40634</v>
      </c>
      <c r="N6" s="16">
        <v>41729</v>
      </c>
      <c r="O6" s="16">
        <v>40634</v>
      </c>
      <c r="P6" s="16">
        <v>41729</v>
      </c>
      <c r="Q6" t="s">
        <v>118</v>
      </c>
    </row>
    <row r="7" spans="1:17">
      <c r="A7" t="s">
        <v>106</v>
      </c>
      <c r="B7" t="s">
        <v>35</v>
      </c>
      <c r="C7" t="s">
        <v>94</v>
      </c>
      <c r="D7" t="s">
        <v>57</v>
      </c>
      <c r="E7" s="16">
        <v>40947</v>
      </c>
      <c r="F7" s="17">
        <f t="shared" si="0"/>
        <v>2012</v>
      </c>
      <c r="G7" t="s">
        <v>108</v>
      </c>
      <c r="H7" s="18">
        <v>31444</v>
      </c>
      <c r="I7" s="19">
        <v>49983.382399999995</v>
      </c>
      <c r="J7" t="s">
        <v>108</v>
      </c>
      <c r="K7" s="16">
        <v>40947</v>
      </c>
      <c r="L7" t="s">
        <v>119</v>
      </c>
      <c r="M7" s="16">
        <v>40483</v>
      </c>
      <c r="N7" s="16">
        <v>40847</v>
      </c>
      <c r="O7" s="16">
        <v>40483</v>
      </c>
      <c r="P7" s="16">
        <v>40847</v>
      </c>
    </row>
    <row r="8" spans="1:17">
      <c r="A8" t="s">
        <v>106</v>
      </c>
      <c r="B8" t="s">
        <v>35</v>
      </c>
      <c r="C8" t="s">
        <v>107</v>
      </c>
      <c r="D8" t="s">
        <v>195</v>
      </c>
      <c r="E8" s="16">
        <v>40947</v>
      </c>
      <c r="F8" s="17">
        <f t="shared" si="0"/>
        <v>2012</v>
      </c>
      <c r="G8" t="s">
        <v>108</v>
      </c>
      <c r="H8" s="18">
        <v>96128</v>
      </c>
      <c r="I8" s="19">
        <v>152805.06879999998</v>
      </c>
      <c r="J8" t="s">
        <v>108</v>
      </c>
      <c r="K8" s="16">
        <v>40947</v>
      </c>
      <c r="L8" t="s">
        <v>120</v>
      </c>
      <c r="M8" s="16">
        <v>40813</v>
      </c>
      <c r="N8" s="16">
        <v>41274</v>
      </c>
      <c r="O8" s="16">
        <v>40813</v>
      </c>
      <c r="P8" s="16">
        <v>41274</v>
      </c>
      <c r="Q8" t="s">
        <v>44</v>
      </c>
    </row>
    <row r="9" spans="1:17">
      <c r="A9" t="s">
        <v>106</v>
      </c>
      <c r="B9" t="s">
        <v>35</v>
      </c>
      <c r="C9" t="s">
        <v>94</v>
      </c>
      <c r="D9" t="s">
        <v>57</v>
      </c>
      <c r="E9" s="16">
        <v>40956</v>
      </c>
      <c r="F9" s="17">
        <f t="shared" si="0"/>
        <v>2012</v>
      </c>
      <c r="G9" t="s">
        <v>108</v>
      </c>
      <c r="H9" s="18">
        <v>600000</v>
      </c>
      <c r="I9" s="19">
        <v>953759.99999999988</v>
      </c>
      <c r="J9" t="s">
        <v>108</v>
      </c>
      <c r="K9" s="16">
        <v>40956</v>
      </c>
      <c r="L9" t="s">
        <v>121</v>
      </c>
      <c r="M9" s="16">
        <v>40878</v>
      </c>
      <c r="N9" s="16">
        <v>41060</v>
      </c>
      <c r="O9" s="16">
        <v>40878</v>
      </c>
      <c r="P9" s="16">
        <v>41060</v>
      </c>
      <c r="Q9" t="s">
        <v>122</v>
      </c>
    </row>
    <row r="10" spans="1:17">
      <c r="A10" t="s">
        <v>106</v>
      </c>
      <c r="B10" t="s">
        <v>35</v>
      </c>
      <c r="C10" t="s">
        <v>107</v>
      </c>
      <c r="D10" t="s">
        <v>195</v>
      </c>
      <c r="E10" s="16">
        <v>40963</v>
      </c>
      <c r="F10" s="17">
        <f t="shared" si="0"/>
        <v>2012</v>
      </c>
      <c r="G10" t="s">
        <v>108</v>
      </c>
      <c r="H10" s="18">
        <v>-35177</v>
      </c>
      <c r="I10" s="19">
        <v>-55917.359199999999</v>
      </c>
      <c r="J10" t="s">
        <v>108</v>
      </c>
      <c r="K10" s="16">
        <v>40963</v>
      </c>
      <c r="L10" t="s">
        <v>109</v>
      </c>
      <c r="M10" s="16">
        <v>40597</v>
      </c>
      <c r="N10" s="16">
        <v>42094</v>
      </c>
      <c r="O10" s="16">
        <v>40597</v>
      </c>
      <c r="Q10" t="s">
        <v>110</v>
      </c>
    </row>
    <row r="11" spans="1:17">
      <c r="A11" t="s">
        <v>106</v>
      </c>
      <c r="B11" t="s">
        <v>35</v>
      </c>
      <c r="C11" t="s">
        <v>107</v>
      </c>
      <c r="D11" t="s">
        <v>195</v>
      </c>
      <c r="E11" s="16">
        <v>40963</v>
      </c>
      <c r="F11" s="17">
        <f t="shared" si="0"/>
        <v>2012</v>
      </c>
      <c r="G11" t="s">
        <v>108</v>
      </c>
      <c r="H11" s="18">
        <v>70820</v>
      </c>
      <c r="I11" s="19">
        <v>112575.47199999999</v>
      </c>
      <c r="J11" t="s">
        <v>108</v>
      </c>
      <c r="K11" s="16">
        <v>40963</v>
      </c>
      <c r="L11" t="s">
        <v>109</v>
      </c>
      <c r="M11" s="16">
        <v>40597</v>
      </c>
      <c r="N11" s="16">
        <v>42094</v>
      </c>
      <c r="O11" s="16">
        <v>40597</v>
      </c>
      <c r="Q11" t="s">
        <v>110</v>
      </c>
    </row>
    <row r="12" spans="1:17">
      <c r="A12" t="s">
        <v>106</v>
      </c>
      <c r="B12" t="s">
        <v>35</v>
      </c>
      <c r="C12" t="s">
        <v>94</v>
      </c>
      <c r="D12" t="s">
        <v>57</v>
      </c>
      <c r="E12" s="16">
        <v>40974</v>
      </c>
      <c r="F12" s="17">
        <f t="shared" si="0"/>
        <v>2012</v>
      </c>
      <c r="G12" t="s">
        <v>108</v>
      </c>
      <c r="H12" s="18">
        <v>9020</v>
      </c>
      <c r="I12" s="19">
        <v>14338.191999999999</v>
      </c>
      <c r="J12" t="s">
        <v>108</v>
      </c>
      <c r="K12" s="16">
        <v>40974</v>
      </c>
      <c r="L12" t="s">
        <v>123</v>
      </c>
      <c r="M12" s="16">
        <v>40868</v>
      </c>
      <c r="N12" s="16">
        <v>41049</v>
      </c>
      <c r="O12" s="16">
        <v>40868</v>
      </c>
      <c r="P12" s="16">
        <v>41049</v>
      </c>
      <c r="Q12" t="s">
        <v>50</v>
      </c>
    </row>
    <row r="13" spans="1:17">
      <c r="A13" t="s">
        <v>106</v>
      </c>
      <c r="B13" t="s">
        <v>35</v>
      </c>
      <c r="C13" t="s">
        <v>107</v>
      </c>
      <c r="D13" t="s">
        <v>195</v>
      </c>
      <c r="E13" s="16">
        <v>40987</v>
      </c>
      <c r="F13" s="17">
        <f t="shared" si="0"/>
        <v>2012</v>
      </c>
      <c r="G13" t="s">
        <v>108</v>
      </c>
      <c r="H13" s="18">
        <v>506579</v>
      </c>
      <c r="I13" s="19">
        <v>805257.97839999991</v>
      </c>
      <c r="J13" t="s">
        <v>108</v>
      </c>
      <c r="K13" s="16">
        <v>40987</v>
      </c>
      <c r="L13" t="s">
        <v>109</v>
      </c>
      <c r="M13" s="16">
        <v>40597</v>
      </c>
      <c r="N13" s="16">
        <v>42094</v>
      </c>
      <c r="O13" s="16">
        <v>40597</v>
      </c>
      <c r="Q13" t="s">
        <v>110</v>
      </c>
    </row>
    <row r="14" spans="1:17">
      <c r="A14" t="s">
        <v>106</v>
      </c>
      <c r="B14" t="s">
        <v>35</v>
      </c>
      <c r="C14" t="s">
        <v>107</v>
      </c>
      <c r="D14" t="s">
        <v>195</v>
      </c>
      <c r="E14" s="16">
        <v>40987</v>
      </c>
      <c r="F14" s="17">
        <f t="shared" si="0"/>
        <v>2012</v>
      </c>
      <c r="G14" t="s">
        <v>108</v>
      </c>
      <c r="H14" s="18">
        <v>46185</v>
      </c>
      <c r="I14" s="19">
        <v>73415.675999999992</v>
      </c>
      <c r="J14" t="s">
        <v>108</v>
      </c>
      <c r="K14" s="16">
        <v>40987</v>
      </c>
      <c r="L14" t="s">
        <v>109</v>
      </c>
      <c r="M14" s="16">
        <v>40597</v>
      </c>
      <c r="N14" s="16">
        <v>42094</v>
      </c>
      <c r="O14" s="16">
        <v>40597</v>
      </c>
      <c r="Q14" t="s">
        <v>110</v>
      </c>
    </row>
    <row r="15" spans="1:17">
      <c r="A15" t="s">
        <v>106</v>
      </c>
      <c r="B15" t="s">
        <v>35</v>
      </c>
      <c r="C15" t="s">
        <v>94</v>
      </c>
      <c r="D15" t="s">
        <v>57</v>
      </c>
      <c r="E15" s="16">
        <v>40987</v>
      </c>
      <c r="F15" s="17">
        <f t="shared" si="0"/>
        <v>2012</v>
      </c>
      <c r="G15" t="s">
        <v>108</v>
      </c>
      <c r="H15" s="18">
        <v>250000</v>
      </c>
      <c r="I15" s="19">
        <v>397400</v>
      </c>
      <c r="J15" t="s">
        <v>108</v>
      </c>
      <c r="K15" s="16">
        <v>40987</v>
      </c>
      <c r="L15" t="s">
        <v>124</v>
      </c>
      <c r="M15" s="16">
        <v>40909</v>
      </c>
      <c r="N15" s="16">
        <v>42369</v>
      </c>
      <c r="O15" s="16">
        <v>40909</v>
      </c>
      <c r="Q15" t="s">
        <v>114</v>
      </c>
    </row>
    <row r="16" spans="1:17">
      <c r="A16" t="s">
        <v>106</v>
      </c>
      <c r="B16" t="s">
        <v>35</v>
      </c>
      <c r="C16" t="s">
        <v>107</v>
      </c>
      <c r="D16" t="s">
        <v>195</v>
      </c>
      <c r="E16" s="16">
        <v>40989</v>
      </c>
      <c r="F16" s="17">
        <f t="shared" si="0"/>
        <v>2012</v>
      </c>
      <c r="G16" t="s">
        <v>108</v>
      </c>
      <c r="H16" s="18">
        <v>38451</v>
      </c>
      <c r="I16" s="19">
        <v>61121.709599999995</v>
      </c>
      <c r="J16" t="s">
        <v>108</v>
      </c>
      <c r="K16" s="16">
        <v>40989</v>
      </c>
      <c r="L16" t="s">
        <v>125</v>
      </c>
      <c r="M16" s="16">
        <v>40756</v>
      </c>
      <c r="N16" s="16">
        <v>42643</v>
      </c>
      <c r="O16" s="16">
        <v>40756</v>
      </c>
      <c r="Q16" t="s">
        <v>110</v>
      </c>
    </row>
    <row r="17" spans="1:17">
      <c r="A17" t="s">
        <v>106</v>
      </c>
      <c r="B17" t="s">
        <v>35</v>
      </c>
      <c r="C17" t="s">
        <v>94</v>
      </c>
      <c r="D17" t="s">
        <v>57</v>
      </c>
      <c r="E17" s="16">
        <v>40996</v>
      </c>
      <c r="F17" s="17">
        <f t="shared" si="0"/>
        <v>2012</v>
      </c>
      <c r="G17" t="s">
        <v>108</v>
      </c>
      <c r="H17" s="18">
        <v>22442</v>
      </c>
      <c r="I17" s="19">
        <v>35673.803199999995</v>
      </c>
      <c r="J17" t="s">
        <v>108</v>
      </c>
      <c r="K17" s="16">
        <v>40996</v>
      </c>
      <c r="L17" t="s">
        <v>117</v>
      </c>
      <c r="M17" s="16">
        <v>40634</v>
      </c>
      <c r="N17" s="16">
        <v>41729</v>
      </c>
      <c r="O17" s="16">
        <v>40634</v>
      </c>
      <c r="P17" s="16">
        <v>41729</v>
      </c>
      <c r="Q17" t="s">
        <v>118</v>
      </c>
    </row>
    <row r="18" spans="1:17">
      <c r="A18" t="s">
        <v>106</v>
      </c>
      <c r="B18" t="s">
        <v>35</v>
      </c>
      <c r="C18" t="s">
        <v>94</v>
      </c>
      <c r="D18" t="s">
        <v>57</v>
      </c>
      <c r="E18" s="16">
        <v>40996</v>
      </c>
      <c r="F18" s="17">
        <f t="shared" si="0"/>
        <v>2012</v>
      </c>
      <c r="G18" t="s">
        <v>108</v>
      </c>
      <c r="H18" s="18">
        <v>-429105</v>
      </c>
      <c r="I18" s="19">
        <v>-682105.30799999996</v>
      </c>
      <c r="J18" t="s">
        <v>108</v>
      </c>
      <c r="K18" s="16">
        <v>40996</v>
      </c>
      <c r="L18" t="s">
        <v>126</v>
      </c>
      <c r="M18" s="16">
        <v>40878</v>
      </c>
      <c r="N18" s="16">
        <v>42704</v>
      </c>
      <c r="O18" s="16">
        <v>40878</v>
      </c>
      <c r="Q18" t="s">
        <v>127</v>
      </c>
    </row>
    <row r="19" spans="1:17">
      <c r="A19" t="s">
        <v>106</v>
      </c>
      <c r="B19" t="s">
        <v>35</v>
      </c>
      <c r="C19" t="s">
        <v>94</v>
      </c>
      <c r="D19" t="s">
        <v>57</v>
      </c>
      <c r="E19" s="16">
        <v>40996</v>
      </c>
      <c r="F19" s="17">
        <f t="shared" si="0"/>
        <v>2012</v>
      </c>
      <c r="G19" t="s">
        <v>108</v>
      </c>
      <c r="H19" s="18">
        <v>813210</v>
      </c>
      <c r="I19" s="19">
        <v>1292678.6159999999</v>
      </c>
      <c r="J19" t="s">
        <v>108</v>
      </c>
      <c r="K19" s="16">
        <v>40996</v>
      </c>
      <c r="L19" t="s">
        <v>126</v>
      </c>
      <c r="M19" s="16">
        <v>40878</v>
      </c>
      <c r="N19" s="16">
        <v>42704</v>
      </c>
      <c r="O19" s="16">
        <v>40878</v>
      </c>
      <c r="Q19" t="s">
        <v>127</v>
      </c>
    </row>
    <row r="20" spans="1:17">
      <c r="A20" t="s">
        <v>106</v>
      </c>
      <c r="B20" t="s">
        <v>35</v>
      </c>
      <c r="C20" t="s">
        <v>94</v>
      </c>
      <c r="D20" t="s">
        <v>57</v>
      </c>
      <c r="E20" s="16">
        <v>40998</v>
      </c>
      <c r="F20" s="17">
        <f t="shared" si="0"/>
        <v>2012</v>
      </c>
      <c r="G20" t="s">
        <v>108</v>
      </c>
      <c r="H20" s="18">
        <v>-26930</v>
      </c>
      <c r="I20" s="19">
        <v>-42807.928</v>
      </c>
      <c r="J20" t="s">
        <v>108</v>
      </c>
      <c r="K20" s="16">
        <v>40998</v>
      </c>
      <c r="L20" t="s">
        <v>117</v>
      </c>
      <c r="M20" s="16">
        <v>40634</v>
      </c>
      <c r="N20" s="16">
        <v>41729</v>
      </c>
      <c r="O20" s="16">
        <v>40634</v>
      </c>
      <c r="P20" s="16">
        <v>41729</v>
      </c>
      <c r="Q20" t="s">
        <v>118</v>
      </c>
    </row>
    <row r="21" spans="1:17">
      <c r="A21" t="s">
        <v>106</v>
      </c>
      <c r="B21" t="s">
        <v>35</v>
      </c>
      <c r="C21" t="s">
        <v>107</v>
      </c>
      <c r="D21" t="s">
        <v>195</v>
      </c>
      <c r="E21" s="16">
        <v>40999</v>
      </c>
      <c r="F21" s="17">
        <f t="shared" si="0"/>
        <v>2012</v>
      </c>
      <c r="G21" t="s">
        <v>108</v>
      </c>
      <c r="H21" s="18">
        <v>188</v>
      </c>
      <c r="I21" s="19">
        <v>298.84479999999996</v>
      </c>
      <c r="J21" t="s">
        <v>108</v>
      </c>
      <c r="K21" s="16">
        <v>40999</v>
      </c>
      <c r="L21" t="s">
        <v>128</v>
      </c>
      <c r="M21" s="16">
        <v>40399</v>
      </c>
      <c r="N21" s="16">
        <v>41152</v>
      </c>
      <c r="O21" s="16">
        <v>40399</v>
      </c>
      <c r="P21" s="16">
        <v>41152</v>
      </c>
      <c r="Q21" t="s">
        <v>129</v>
      </c>
    </row>
    <row r="22" spans="1:17">
      <c r="A22" t="s">
        <v>106</v>
      </c>
      <c r="B22" t="s">
        <v>35</v>
      </c>
      <c r="C22" t="s">
        <v>94</v>
      </c>
      <c r="D22" t="s">
        <v>57</v>
      </c>
      <c r="E22" s="16">
        <v>41015</v>
      </c>
      <c r="F22" s="17">
        <f t="shared" si="0"/>
        <v>2012</v>
      </c>
      <c r="G22" t="s">
        <v>108</v>
      </c>
      <c r="H22" s="18">
        <v>57584</v>
      </c>
      <c r="I22" s="19">
        <v>91535.526399999988</v>
      </c>
      <c r="J22" t="s">
        <v>108</v>
      </c>
      <c r="K22" s="16">
        <v>41015</v>
      </c>
      <c r="L22" t="s">
        <v>130</v>
      </c>
      <c r="M22" s="16">
        <v>39539</v>
      </c>
      <c r="N22" s="16">
        <v>40878</v>
      </c>
      <c r="O22" s="16">
        <v>39539</v>
      </c>
      <c r="P22" s="16">
        <v>40878</v>
      </c>
      <c r="Q22" t="s">
        <v>131</v>
      </c>
    </row>
    <row r="23" spans="1:17">
      <c r="A23" t="s">
        <v>106</v>
      </c>
      <c r="B23" t="s">
        <v>35</v>
      </c>
      <c r="C23" t="s">
        <v>107</v>
      </c>
      <c r="D23" t="s">
        <v>195</v>
      </c>
      <c r="E23" s="16">
        <v>41025</v>
      </c>
      <c r="F23" s="17">
        <f t="shared" si="0"/>
        <v>2012</v>
      </c>
      <c r="G23" t="s">
        <v>108</v>
      </c>
      <c r="H23" s="18">
        <v>779</v>
      </c>
      <c r="I23" s="19">
        <v>1238.2983999999999</v>
      </c>
      <c r="J23" t="s">
        <v>108</v>
      </c>
      <c r="K23" s="16">
        <v>41025</v>
      </c>
      <c r="L23" t="s">
        <v>109</v>
      </c>
      <c r="M23" s="16">
        <v>40597</v>
      </c>
      <c r="N23" s="16">
        <v>42094</v>
      </c>
      <c r="O23" s="16">
        <v>40597</v>
      </c>
      <c r="Q23" t="s">
        <v>110</v>
      </c>
    </row>
    <row r="24" spans="1:17">
      <c r="A24" t="s">
        <v>106</v>
      </c>
      <c r="B24" t="s">
        <v>35</v>
      </c>
      <c r="C24" t="s">
        <v>107</v>
      </c>
      <c r="D24" t="s">
        <v>195</v>
      </c>
      <c r="E24" s="16">
        <v>41025</v>
      </c>
      <c r="F24" s="17">
        <f t="shared" si="0"/>
        <v>2012</v>
      </c>
      <c r="G24" t="s">
        <v>108</v>
      </c>
      <c r="H24" s="18">
        <v>649</v>
      </c>
      <c r="I24" s="19">
        <v>1031.6504</v>
      </c>
      <c r="J24" t="s">
        <v>108</v>
      </c>
      <c r="K24" s="16">
        <v>41025</v>
      </c>
      <c r="L24" t="s">
        <v>109</v>
      </c>
      <c r="M24" s="16">
        <v>40597</v>
      </c>
      <c r="N24" s="16">
        <v>42094</v>
      </c>
      <c r="O24" s="16">
        <v>40597</v>
      </c>
      <c r="Q24" t="s">
        <v>110</v>
      </c>
    </row>
    <row r="25" spans="1:17">
      <c r="A25" t="s">
        <v>106</v>
      </c>
      <c r="B25" t="s">
        <v>35</v>
      </c>
      <c r="C25" t="s">
        <v>94</v>
      </c>
      <c r="D25" t="s">
        <v>57</v>
      </c>
      <c r="E25" s="16">
        <v>41029</v>
      </c>
      <c r="F25" s="17">
        <f t="shared" si="0"/>
        <v>2012</v>
      </c>
      <c r="G25" t="s">
        <v>108</v>
      </c>
      <c r="H25" s="18">
        <v>84182</v>
      </c>
      <c r="I25" s="19">
        <v>133815.7072</v>
      </c>
      <c r="J25" t="s">
        <v>108</v>
      </c>
      <c r="K25" s="16">
        <v>41029</v>
      </c>
      <c r="L25" t="s">
        <v>132</v>
      </c>
      <c r="M25" s="16">
        <v>40896</v>
      </c>
      <c r="N25" s="16">
        <v>42704</v>
      </c>
      <c r="O25" s="16">
        <v>40896</v>
      </c>
      <c r="Q25" t="s">
        <v>112</v>
      </c>
    </row>
    <row r="26" spans="1:17">
      <c r="A26" t="s">
        <v>106</v>
      </c>
      <c r="B26" t="s">
        <v>35</v>
      </c>
      <c r="C26" t="s">
        <v>94</v>
      </c>
      <c r="D26" t="s">
        <v>57</v>
      </c>
      <c r="E26" s="16">
        <v>41033</v>
      </c>
      <c r="F26" s="17">
        <f t="shared" si="0"/>
        <v>2012</v>
      </c>
      <c r="G26" t="s">
        <v>108</v>
      </c>
      <c r="H26" s="18">
        <v>362216</v>
      </c>
      <c r="I26" s="19">
        <v>575778.55359999998</v>
      </c>
      <c r="J26" t="s">
        <v>108</v>
      </c>
      <c r="K26" s="16">
        <v>41033</v>
      </c>
      <c r="L26" t="s">
        <v>111</v>
      </c>
      <c r="M26" s="16">
        <v>40896</v>
      </c>
      <c r="N26" s="16">
        <v>42704</v>
      </c>
      <c r="O26" s="16">
        <v>40896</v>
      </c>
      <c r="Q26" t="s">
        <v>112</v>
      </c>
    </row>
    <row r="27" spans="1:17">
      <c r="A27" t="s">
        <v>106</v>
      </c>
      <c r="B27" t="s">
        <v>35</v>
      </c>
      <c r="C27" t="s">
        <v>107</v>
      </c>
      <c r="D27" t="s">
        <v>195</v>
      </c>
      <c r="E27" s="16">
        <v>41033</v>
      </c>
      <c r="F27" s="17">
        <f t="shared" si="0"/>
        <v>2012</v>
      </c>
      <c r="G27" t="s">
        <v>108</v>
      </c>
      <c r="H27" s="18">
        <v>6946</v>
      </c>
      <c r="I27" s="19">
        <v>11041.3616</v>
      </c>
      <c r="J27" t="s">
        <v>108</v>
      </c>
      <c r="K27" s="16">
        <v>41033</v>
      </c>
      <c r="L27" t="s">
        <v>109</v>
      </c>
      <c r="M27" s="16">
        <v>40597</v>
      </c>
      <c r="N27" s="16">
        <v>42094</v>
      </c>
      <c r="O27" s="16">
        <v>40597</v>
      </c>
      <c r="Q27" t="s">
        <v>110</v>
      </c>
    </row>
    <row r="28" spans="1:17">
      <c r="A28" t="s">
        <v>106</v>
      </c>
      <c r="B28" t="s">
        <v>35</v>
      </c>
      <c r="C28" t="s">
        <v>107</v>
      </c>
      <c r="D28" t="s">
        <v>195</v>
      </c>
      <c r="E28" s="16">
        <v>41033</v>
      </c>
      <c r="F28" s="17">
        <f t="shared" si="0"/>
        <v>2012</v>
      </c>
      <c r="G28" t="s">
        <v>108</v>
      </c>
      <c r="H28" s="18">
        <v>96381</v>
      </c>
      <c r="I28" s="19">
        <v>153207.23759999999</v>
      </c>
      <c r="J28" t="s">
        <v>108</v>
      </c>
      <c r="K28" s="16">
        <v>41033</v>
      </c>
      <c r="L28" t="s">
        <v>109</v>
      </c>
      <c r="M28" s="16">
        <v>40597</v>
      </c>
      <c r="N28" s="16">
        <v>42094</v>
      </c>
      <c r="O28" s="16">
        <v>40597</v>
      </c>
      <c r="Q28" t="s">
        <v>110</v>
      </c>
    </row>
    <row r="29" spans="1:17">
      <c r="A29" t="s">
        <v>106</v>
      </c>
      <c r="B29" t="s">
        <v>35</v>
      </c>
      <c r="C29" t="s">
        <v>94</v>
      </c>
      <c r="D29" t="s">
        <v>57</v>
      </c>
      <c r="E29" s="16">
        <v>41040</v>
      </c>
      <c r="F29" s="17">
        <f t="shared" si="0"/>
        <v>2012</v>
      </c>
      <c r="G29" t="s">
        <v>108</v>
      </c>
      <c r="H29" s="18">
        <v>161149</v>
      </c>
      <c r="I29" s="19">
        <v>256162.45039999997</v>
      </c>
      <c r="J29" t="s">
        <v>108</v>
      </c>
      <c r="K29" s="16">
        <v>41040</v>
      </c>
      <c r="L29" t="s">
        <v>130</v>
      </c>
      <c r="M29" s="16">
        <v>39539</v>
      </c>
      <c r="N29" s="16">
        <v>40878</v>
      </c>
      <c r="O29" s="16">
        <v>39539</v>
      </c>
      <c r="P29" s="16">
        <v>40878</v>
      </c>
      <c r="Q29" t="s">
        <v>131</v>
      </c>
    </row>
    <row r="30" spans="1:17">
      <c r="A30" t="s">
        <v>106</v>
      </c>
      <c r="B30" t="s">
        <v>35</v>
      </c>
      <c r="C30" t="s">
        <v>94</v>
      </c>
      <c r="D30" t="s">
        <v>57</v>
      </c>
      <c r="E30" s="16">
        <v>41053</v>
      </c>
      <c r="F30" s="17">
        <f t="shared" si="0"/>
        <v>2012</v>
      </c>
      <c r="G30" t="s">
        <v>108</v>
      </c>
      <c r="H30" s="18">
        <v>19296</v>
      </c>
      <c r="I30" s="19">
        <v>30672.921599999998</v>
      </c>
      <c r="J30" t="s">
        <v>108</v>
      </c>
      <c r="K30" s="16">
        <v>41053</v>
      </c>
      <c r="L30" t="s">
        <v>133</v>
      </c>
      <c r="M30" s="16">
        <v>41030</v>
      </c>
      <c r="N30" s="16">
        <v>41060</v>
      </c>
      <c r="O30" s="16">
        <v>41030</v>
      </c>
      <c r="P30" s="16">
        <v>41060</v>
      </c>
      <c r="Q30" t="s">
        <v>134</v>
      </c>
    </row>
    <row r="31" spans="1:17">
      <c r="A31" t="s">
        <v>106</v>
      </c>
      <c r="B31" t="s">
        <v>35</v>
      </c>
      <c r="C31" t="s">
        <v>94</v>
      </c>
      <c r="D31" t="s">
        <v>57</v>
      </c>
      <c r="E31" s="16">
        <v>41066</v>
      </c>
      <c r="F31" s="17">
        <f t="shared" si="0"/>
        <v>2012</v>
      </c>
      <c r="G31" t="s">
        <v>108</v>
      </c>
      <c r="H31" s="18">
        <v>15000000</v>
      </c>
      <c r="I31" s="19">
        <v>23844000</v>
      </c>
      <c r="J31" t="s">
        <v>108</v>
      </c>
      <c r="K31" s="16">
        <v>41066</v>
      </c>
      <c r="L31" t="s">
        <v>135</v>
      </c>
      <c r="M31" s="16">
        <v>40714</v>
      </c>
      <c r="N31" s="16">
        <v>42460</v>
      </c>
      <c r="O31" s="16">
        <v>40714</v>
      </c>
      <c r="Q31" t="s">
        <v>136</v>
      </c>
    </row>
    <row r="32" spans="1:17">
      <c r="A32" t="s">
        <v>106</v>
      </c>
      <c r="B32" t="s">
        <v>35</v>
      </c>
      <c r="C32" t="s">
        <v>94</v>
      </c>
      <c r="D32" t="s">
        <v>57</v>
      </c>
      <c r="E32" s="16">
        <v>41066</v>
      </c>
      <c r="F32" s="17">
        <f t="shared" si="0"/>
        <v>2012</v>
      </c>
      <c r="G32" t="s">
        <v>108</v>
      </c>
      <c r="H32" s="18">
        <v>4000000</v>
      </c>
      <c r="I32" s="19">
        <v>6358400</v>
      </c>
      <c r="J32" t="s">
        <v>108</v>
      </c>
      <c r="K32" s="16">
        <v>41066</v>
      </c>
      <c r="L32" t="s">
        <v>137</v>
      </c>
      <c r="M32" s="16">
        <v>40813</v>
      </c>
      <c r="N32" s="16">
        <v>42369</v>
      </c>
      <c r="O32" s="16">
        <v>40813</v>
      </c>
      <c r="Q32" t="s">
        <v>138</v>
      </c>
    </row>
    <row r="33" spans="1:17">
      <c r="A33" t="s">
        <v>106</v>
      </c>
      <c r="B33" t="s">
        <v>35</v>
      </c>
      <c r="C33" t="s">
        <v>94</v>
      </c>
      <c r="D33" t="s">
        <v>57</v>
      </c>
      <c r="E33" s="16">
        <v>41073</v>
      </c>
      <c r="F33" s="17">
        <f t="shared" si="0"/>
        <v>2012</v>
      </c>
      <c r="G33" t="s">
        <v>108</v>
      </c>
      <c r="H33" s="18">
        <v>87481</v>
      </c>
      <c r="I33" s="19">
        <v>139059.79759999999</v>
      </c>
      <c r="J33" t="s">
        <v>108</v>
      </c>
      <c r="K33" s="16">
        <v>41073</v>
      </c>
      <c r="L33" t="s">
        <v>117</v>
      </c>
      <c r="M33" s="16">
        <v>40634</v>
      </c>
      <c r="N33" s="16">
        <v>41729</v>
      </c>
      <c r="O33" s="16">
        <v>40634</v>
      </c>
      <c r="P33" s="16">
        <v>41729</v>
      </c>
      <c r="Q33" t="s">
        <v>118</v>
      </c>
    </row>
    <row r="34" spans="1:17">
      <c r="A34" t="s">
        <v>106</v>
      </c>
      <c r="B34" t="s">
        <v>35</v>
      </c>
      <c r="C34" t="s">
        <v>94</v>
      </c>
      <c r="D34" t="s">
        <v>57</v>
      </c>
      <c r="E34" s="16">
        <v>41073</v>
      </c>
      <c r="F34" s="17">
        <f t="shared" si="0"/>
        <v>2012</v>
      </c>
      <c r="G34" t="s">
        <v>108</v>
      </c>
      <c r="H34" s="18">
        <v>17147</v>
      </c>
      <c r="I34" s="19">
        <v>27256.871199999998</v>
      </c>
      <c r="J34" t="s">
        <v>108</v>
      </c>
      <c r="K34" s="16">
        <v>41073</v>
      </c>
      <c r="L34" t="s">
        <v>117</v>
      </c>
      <c r="M34" s="16">
        <v>40634</v>
      </c>
      <c r="N34" s="16">
        <v>41729</v>
      </c>
      <c r="O34" s="16">
        <v>40634</v>
      </c>
      <c r="P34" s="16">
        <v>41729</v>
      </c>
      <c r="Q34" t="s">
        <v>118</v>
      </c>
    </row>
    <row r="35" spans="1:17">
      <c r="A35" t="s">
        <v>106</v>
      </c>
      <c r="B35" t="s">
        <v>35</v>
      </c>
      <c r="C35" t="s">
        <v>107</v>
      </c>
      <c r="D35" t="s">
        <v>195</v>
      </c>
      <c r="E35" s="16">
        <v>41078</v>
      </c>
      <c r="F35" s="17">
        <f t="shared" si="0"/>
        <v>2012</v>
      </c>
      <c r="G35" t="s">
        <v>108</v>
      </c>
      <c r="H35" s="18">
        <v>35636</v>
      </c>
      <c r="I35" s="19">
        <v>56646.9856</v>
      </c>
      <c r="J35" t="s">
        <v>108</v>
      </c>
      <c r="K35" s="16">
        <v>41078</v>
      </c>
      <c r="L35" t="s">
        <v>109</v>
      </c>
      <c r="M35" s="16">
        <v>40597</v>
      </c>
      <c r="N35" s="16">
        <v>42094</v>
      </c>
      <c r="O35" s="16">
        <v>40597</v>
      </c>
      <c r="Q35" t="s">
        <v>110</v>
      </c>
    </row>
    <row r="36" spans="1:17">
      <c r="A36" t="s">
        <v>106</v>
      </c>
      <c r="B36" t="s">
        <v>35</v>
      </c>
      <c r="C36" t="s">
        <v>107</v>
      </c>
      <c r="D36" t="s">
        <v>195</v>
      </c>
      <c r="E36" s="16">
        <v>41078</v>
      </c>
      <c r="F36" s="17">
        <f t="shared" si="0"/>
        <v>2012</v>
      </c>
      <c r="G36" t="s">
        <v>108</v>
      </c>
      <c r="H36" s="18">
        <v>2707</v>
      </c>
      <c r="I36" s="19">
        <v>4303.0472</v>
      </c>
      <c r="J36" t="s">
        <v>108</v>
      </c>
      <c r="K36" s="16">
        <v>41078</v>
      </c>
      <c r="L36" t="s">
        <v>109</v>
      </c>
      <c r="M36" s="16">
        <v>40597</v>
      </c>
      <c r="N36" s="16">
        <v>42094</v>
      </c>
      <c r="O36" s="16">
        <v>40597</v>
      </c>
      <c r="Q36" t="s">
        <v>110</v>
      </c>
    </row>
    <row r="37" spans="1:17">
      <c r="A37" t="s">
        <v>106</v>
      </c>
      <c r="B37" t="s">
        <v>35</v>
      </c>
      <c r="C37" t="s">
        <v>107</v>
      </c>
      <c r="D37" t="s">
        <v>195</v>
      </c>
      <c r="E37" s="16">
        <v>41090</v>
      </c>
      <c r="F37" s="17">
        <f t="shared" si="0"/>
        <v>2012</v>
      </c>
      <c r="G37" t="s">
        <v>108</v>
      </c>
      <c r="H37" s="18">
        <v>106</v>
      </c>
      <c r="I37" s="19">
        <v>168.49759999999998</v>
      </c>
      <c r="J37" t="s">
        <v>108</v>
      </c>
      <c r="K37" s="16">
        <v>41090</v>
      </c>
      <c r="L37" t="s">
        <v>109</v>
      </c>
      <c r="M37" s="16">
        <v>40597</v>
      </c>
      <c r="N37" s="16">
        <v>42094</v>
      </c>
      <c r="O37" s="16">
        <v>40597</v>
      </c>
      <c r="Q37" t="s">
        <v>110</v>
      </c>
    </row>
    <row r="38" spans="1:17">
      <c r="A38" t="s">
        <v>106</v>
      </c>
      <c r="B38" t="s">
        <v>35</v>
      </c>
      <c r="C38" t="s">
        <v>94</v>
      </c>
      <c r="D38" t="s">
        <v>57</v>
      </c>
      <c r="E38" s="16">
        <v>41100</v>
      </c>
      <c r="F38" s="17">
        <f t="shared" si="0"/>
        <v>2012</v>
      </c>
      <c r="G38" t="s">
        <v>108</v>
      </c>
      <c r="H38" s="18">
        <v>71971</v>
      </c>
      <c r="I38" s="19">
        <v>114405.10159999999</v>
      </c>
      <c r="J38" t="s">
        <v>108</v>
      </c>
      <c r="K38" s="16">
        <v>41100</v>
      </c>
      <c r="L38" t="s">
        <v>132</v>
      </c>
      <c r="M38" s="16">
        <v>40896</v>
      </c>
      <c r="N38" s="16">
        <v>42704</v>
      </c>
      <c r="O38" s="16">
        <v>40896</v>
      </c>
      <c r="Q38" t="s">
        <v>112</v>
      </c>
    </row>
    <row r="39" spans="1:17">
      <c r="A39" t="s">
        <v>106</v>
      </c>
      <c r="B39" t="s">
        <v>35</v>
      </c>
      <c r="C39" t="s">
        <v>94</v>
      </c>
      <c r="D39" t="s">
        <v>57</v>
      </c>
      <c r="E39" s="16">
        <v>41117</v>
      </c>
      <c r="F39" s="17">
        <f t="shared" si="0"/>
        <v>2012</v>
      </c>
      <c r="G39" t="s">
        <v>108</v>
      </c>
      <c r="H39" s="18">
        <v>10000000</v>
      </c>
      <c r="I39" s="19">
        <v>15895999.999999998</v>
      </c>
      <c r="J39" t="s">
        <v>108</v>
      </c>
      <c r="K39" s="16">
        <v>41117</v>
      </c>
      <c r="L39" t="s">
        <v>135</v>
      </c>
      <c r="M39" s="16">
        <v>40714</v>
      </c>
      <c r="N39" s="16">
        <v>42460</v>
      </c>
      <c r="O39" s="16">
        <v>40714</v>
      </c>
      <c r="Q39" t="s">
        <v>136</v>
      </c>
    </row>
    <row r="40" spans="1:17">
      <c r="A40" t="s">
        <v>106</v>
      </c>
      <c r="B40" t="s">
        <v>35</v>
      </c>
      <c r="C40" t="s">
        <v>94</v>
      </c>
      <c r="D40" t="s">
        <v>57</v>
      </c>
      <c r="E40" s="16">
        <v>41127</v>
      </c>
      <c r="F40" s="17">
        <f t="shared" si="0"/>
        <v>2012</v>
      </c>
      <c r="G40" t="s">
        <v>108</v>
      </c>
      <c r="H40" s="18">
        <v>107354</v>
      </c>
      <c r="I40" s="19">
        <v>170649.9184</v>
      </c>
      <c r="J40" t="s">
        <v>108</v>
      </c>
      <c r="K40" s="16">
        <v>41127</v>
      </c>
      <c r="L40" t="s">
        <v>139</v>
      </c>
      <c r="M40" s="16">
        <v>40813</v>
      </c>
      <c r="N40" s="16">
        <v>42369</v>
      </c>
      <c r="O40" s="16">
        <v>40813</v>
      </c>
      <c r="Q40" t="s">
        <v>138</v>
      </c>
    </row>
    <row r="41" spans="1:17">
      <c r="A41" t="s">
        <v>106</v>
      </c>
      <c r="B41" t="s">
        <v>35</v>
      </c>
      <c r="C41" t="s">
        <v>94</v>
      </c>
      <c r="D41" t="s">
        <v>57</v>
      </c>
      <c r="E41" s="16">
        <v>41138</v>
      </c>
      <c r="F41" s="17">
        <f t="shared" si="0"/>
        <v>2012</v>
      </c>
      <c r="G41" t="s">
        <v>108</v>
      </c>
      <c r="H41" s="18">
        <v>287035</v>
      </c>
      <c r="I41" s="19">
        <v>456270.83599999995</v>
      </c>
      <c r="J41" t="s">
        <v>108</v>
      </c>
      <c r="K41" s="16">
        <v>41138</v>
      </c>
      <c r="L41" t="s">
        <v>140</v>
      </c>
      <c r="M41" s="16">
        <v>40777</v>
      </c>
      <c r="N41" s="16">
        <v>42551</v>
      </c>
      <c r="O41" s="16">
        <v>40777</v>
      </c>
      <c r="Q41" t="s">
        <v>138</v>
      </c>
    </row>
    <row r="42" spans="1:17">
      <c r="A42" t="s">
        <v>106</v>
      </c>
      <c r="B42" t="s">
        <v>35</v>
      </c>
      <c r="C42" t="s">
        <v>107</v>
      </c>
      <c r="D42" t="s">
        <v>195</v>
      </c>
      <c r="E42" s="16">
        <v>41138</v>
      </c>
      <c r="F42" s="17">
        <f t="shared" si="0"/>
        <v>2012</v>
      </c>
      <c r="G42" t="s">
        <v>108</v>
      </c>
      <c r="H42" s="18">
        <v>61560</v>
      </c>
      <c r="I42" s="19">
        <v>97855.775999999998</v>
      </c>
      <c r="J42" t="s">
        <v>108</v>
      </c>
      <c r="K42" s="16">
        <v>41138</v>
      </c>
      <c r="L42" t="s">
        <v>109</v>
      </c>
      <c r="M42" s="16">
        <v>40597</v>
      </c>
      <c r="N42" s="16">
        <v>42094</v>
      </c>
      <c r="O42" s="16">
        <v>40597</v>
      </c>
      <c r="Q42" t="s">
        <v>110</v>
      </c>
    </row>
    <row r="43" spans="1:17">
      <c r="A43" t="s">
        <v>106</v>
      </c>
      <c r="B43" t="s">
        <v>35</v>
      </c>
      <c r="C43" t="s">
        <v>107</v>
      </c>
      <c r="D43" t="s">
        <v>195</v>
      </c>
      <c r="E43" s="16">
        <v>41138</v>
      </c>
      <c r="F43" s="17">
        <f t="shared" si="0"/>
        <v>2012</v>
      </c>
      <c r="G43" t="s">
        <v>108</v>
      </c>
      <c r="H43" s="18">
        <v>17000</v>
      </c>
      <c r="I43" s="19">
        <v>27023.199999999997</v>
      </c>
      <c r="J43" t="s">
        <v>108</v>
      </c>
      <c r="K43" s="16">
        <v>41138</v>
      </c>
      <c r="L43" t="s">
        <v>109</v>
      </c>
      <c r="M43" s="16">
        <v>40597</v>
      </c>
      <c r="N43" s="16">
        <v>42094</v>
      </c>
      <c r="O43" s="16">
        <v>40597</v>
      </c>
      <c r="Q43" t="s">
        <v>110</v>
      </c>
    </row>
    <row r="44" spans="1:17">
      <c r="A44" t="s">
        <v>106</v>
      </c>
      <c r="B44" t="s">
        <v>35</v>
      </c>
      <c r="C44" t="s">
        <v>94</v>
      </c>
      <c r="D44" t="s">
        <v>57</v>
      </c>
      <c r="E44" s="16">
        <v>41142</v>
      </c>
      <c r="F44" s="17">
        <f t="shared" si="0"/>
        <v>2012</v>
      </c>
      <c r="G44" t="s">
        <v>108</v>
      </c>
      <c r="H44" s="18">
        <v>104272</v>
      </c>
      <c r="I44" s="19">
        <v>165750.77119999999</v>
      </c>
      <c r="J44" t="s">
        <v>108</v>
      </c>
      <c r="K44" s="16">
        <v>41142</v>
      </c>
      <c r="L44" t="s">
        <v>113</v>
      </c>
      <c r="M44" s="16">
        <v>40664</v>
      </c>
      <c r="N44" s="16">
        <v>41548</v>
      </c>
      <c r="O44" s="16">
        <v>40664</v>
      </c>
      <c r="P44" s="16">
        <v>41548</v>
      </c>
      <c r="Q44" t="s">
        <v>114</v>
      </c>
    </row>
    <row r="45" spans="1:17">
      <c r="A45" t="s">
        <v>106</v>
      </c>
      <c r="B45" t="s">
        <v>35</v>
      </c>
      <c r="C45" t="s">
        <v>107</v>
      </c>
      <c r="D45" t="s">
        <v>195</v>
      </c>
      <c r="E45" s="16">
        <v>41151</v>
      </c>
      <c r="F45" s="17">
        <f t="shared" si="0"/>
        <v>2012</v>
      </c>
      <c r="G45" t="s">
        <v>108</v>
      </c>
      <c r="H45" s="18">
        <v>50120</v>
      </c>
      <c r="I45" s="19">
        <v>79670.751999999993</v>
      </c>
      <c r="J45" t="s">
        <v>108</v>
      </c>
      <c r="K45" s="16">
        <v>41151</v>
      </c>
      <c r="L45" t="s">
        <v>141</v>
      </c>
      <c r="M45" s="16">
        <v>40347</v>
      </c>
      <c r="N45" s="16">
        <v>41442</v>
      </c>
      <c r="O45" s="16">
        <v>40347</v>
      </c>
      <c r="P45" s="16">
        <v>41442</v>
      </c>
      <c r="Q45" t="s">
        <v>142</v>
      </c>
    </row>
    <row r="46" spans="1:17">
      <c r="A46" t="s">
        <v>106</v>
      </c>
      <c r="B46" t="s">
        <v>35</v>
      </c>
      <c r="C46" t="s">
        <v>107</v>
      </c>
      <c r="D46" t="s">
        <v>195</v>
      </c>
      <c r="E46" s="16">
        <v>41157</v>
      </c>
      <c r="F46" s="17">
        <f t="shared" si="0"/>
        <v>2012</v>
      </c>
      <c r="G46" t="s">
        <v>108</v>
      </c>
      <c r="H46" s="18">
        <v>15343</v>
      </c>
      <c r="I46" s="19">
        <v>24389.232799999998</v>
      </c>
      <c r="J46" t="s">
        <v>108</v>
      </c>
      <c r="K46" s="16">
        <v>41157</v>
      </c>
      <c r="L46" t="s">
        <v>109</v>
      </c>
      <c r="M46" s="16">
        <v>40597</v>
      </c>
      <c r="N46" s="16">
        <v>42094</v>
      </c>
      <c r="O46" s="16">
        <v>40597</v>
      </c>
      <c r="Q46" t="s">
        <v>110</v>
      </c>
    </row>
    <row r="47" spans="1:17">
      <c r="A47" t="s">
        <v>106</v>
      </c>
      <c r="B47" t="s">
        <v>35</v>
      </c>
      <c r="C47" t="s">
        <v>107</v>
      </c>
      <c r="D47" t="s">
        <v>195</v>
      </c>
      <c r="E47" s="16">
        <v>41157</v>
      </c>
      <c r="F47" s="17">
        <f t="shared" si="0"/>
        <v>2012</v>
      </c>
      <c r="G47" t="s">
        <v>108</v>
      </c>
      <c r="H47" s="18">
        <v>10207</v>
      </c>
      <c r="I47" s="19">
        <v>16225.047199999999</v>
      </c>
      <c r="J47" t="s">
        <v>108</v>
      </c>
      <c r="K47" s="16">
        <v>41157</v>
      </c>
      <c r="L47" t="s">
        <v>109</v>
      </c>
      <c r="M47" s="16">
        <v>40597</v>
      </c>
      <c r="N47" s="16">
        <v>42094</v>
      </c>
      <c r="O47" s="16">
        <v>40597</v>
      </c>
      <c r="Q47" t="s">
        <v>110</v>
      </c>
    </row>
    <row r="48" spans="1:17">
      <c r="A48" t="s">
        <v>106</v>
      </c>
      <c r="B48" t="s">
        <v>35</v>
      </c>
      <c r="C48" t="s">
        <v>94</v>
      </c>
      <c r="D48" t="s">
        <v>57</v>
      </c>
      <c r="E48" s="16">
        <v>41158</v>
      </c>
      <c r="F48" s="17">
        <f t="shared" si="0"/>
        <v>2012</v>
      </c>
      <c r="G48" t="s">
        <v>108</v>
      </c>
      <c r="H48" s="18">
        <v>750500</v>
      </c>
      <c r="I48" s="19">
        <v>1192994.7999999998</v>
      </c>
      <c r="J48" t="s">
        <v>108</v>
      </c>
      <c r="K48" s="16">
        <v>41158</v>
      </c>
      <c r="L48" t="s">
        <v>143</v>
      </c>
      <c r="M48" s="16">
        <v>40896</v>
      </c>
      <c r="N48" s="16">
        <v>42704</v>
      </c>
      <c r="O48" s="16">
        <v>40896</v>
      </c>
      <c r="Q48" t="s">
        <v>112</v>
      </c>
    </row>
    <row r="49" spans="1:17">
      <c r="A49" t="s">
        <v>106</v>
      </c>
      <c r="B49" t="s">
        <v>35</v>
      </c>
      <c r="C49" t="s">
        <v>107</v>
      </c>
      <c r="D49" t="s">
        <v>195</v>
      </c>
      <c r="E49" s="16">
        <v>41159</v>
      </c>
      <c r="F49" s="17">
        <f t="shared" si="0"/>
        <v>2012</v>
      </c>
      <c r="G49" t="s">
        <v>108</v>
      </c>
      <c r="H49" s="18">
        <v>25818</v>
      </c>
      <c r="I49" s="19">
        <v>41040.292799999996</v>
      </c>
      <c r="J49" t="s">
        <v>108</v>
      </c>
      <c r="K49" s="16">
        <v>41159</v>
      </c>
      <c r="L49" t="s">
        <v>125</v>
      </c>
      <c r="M49" s="16">
        <v>40756</v>
      </c>
      <c r="N49" s="16">
        <v>42643</v>
      </c>
      <c r="O49" s="16">
        <v>40756</v>
      </c>
      <c r="Q49" t="s">
        <v>110</v>
      </c>
    </row>
    <row r="50" spans="1:17">
      <c r="A50" t="s">
        <v>106</v>
      </c>
      <c r="B50" t="s">
        <v>35</v>
      </c>
      <c r="C50" t="s">
        <v>107</v>
      </c>
      <c r="D50" t="s">
        <v>195</v>
      </c>
      <c r="E50" s="16">
        <v>41169</v>
      </c>
      <c r="F50" s="17">
        <f t="shared" si="0"/>
        <v>2012</v>
      </c>
      <c r="G50" t="s">
        <v>108</v>
      </c>
      <c r="H50" s="18">
        <v>28410</v>
      </c>
      <c r="I50" s="19">
        <v>45160.536</v>
      </c>
      <c r="J50" t="s">
        <v>108</v>
      </c>
      <c r="K50" s="16">
        <v>41169</v>
      </c>
      <c r="L50" t="s">
        <v>109</v>
      </c>
      <c r="M50" s="16">
        <v>40597</v>
      </c>
      <c r="N50" s="16">
        <v>42094</v>
      </c>
      <c r="O50" s="16">
        <v>40597</v>
      </c>
      <c r="Q50" t="s">
        <v>110</v>
      </c>
    </row>
    <row r="51" spans="1:17">
      <c r="A51" t="s">
        <v>106</v>
      </c>
      <c r="B51" t="s">
        <v>35</v>
      </c>
      <c r="C51" t="s">
        <v>107</v>
      </c>
      <c r="D51" t="s">
        <v>195</v>
      </c>
      <c r="E51" s="16">
        <v>41169</v>
      </c>
      <c r="F51" s="17">
        <f t="shared" si="0"/>
        <v>2012</v>
      </c>
      <c r="G51" t="s">
        <v>108</v>
      </c>
      <c r="H51" s="18">
        <v>123165</v>
      </c>
      <c r="I51" s="19">
        <v>195783.08399999997</v>
      </c>
      <c r="J51" t="s">
        <v>108</v>
      </c>
      <c r="K51" s="16">
        <v>41169</v>
      </c>
      <c r="L51" t="s">
        <v>109</v>
      </c>
      <c r="M51" s="16">
        <v>40597</v>
      </c>
      <c r="N51" s="16">
        <v>42094</v>
      </c>
      <c r="O51" s="16">
        <v>40597</v>
      </c>
      <c r="Q51" t="s">
        <v>110</v>
      </c>
    </row>
    <row r="52" spans="1:17">
      <c r="A52" t="s">
        <v>106</v>
      </c>
      <c r="B52" t="s">
        <v>35</v>
      </c>
      <c r="C52" t="s">
        <v>107</v>
      </c>
      <c r="D52" t="s">
        <v>195</v>
      </c>
      <c r="E52" s="16">
        <v>41182</v>
      </c>
      <c r="F52" s="17">
        <f t="shared" si="0"/>
        <v>2012</v>
      </c>
      <c r="G52" t="s">
        <v>108</v>
      </c>
      <c r="H52" s="18">
        <v>309</v>
      </c>
      <c r="I52" s="19">
        <v>491.18639999999999</v>
      </c>
      <c r="J52" t="s">
        <v>108</v>
      </c>
      <c r="K52" s="16">
        <v>41182</v>
      </c>
      <c r="L52" t="s">
        <v>144</v>
      </c>
      <c r="M52" s="16">
        <v>40715</v>
      </c>
      <c r="N52" s="16">
        <v>42521</v>
      </c>
      <c r="O52" s="16">
        <v>40715</v>
      </c>
      <c r="Q52" t="s">
        <v>145</v>
      </c>
    </row>
    <row r="53" spans="1:17">
      <c r="A53" t="s">
        <v>106</v>
      </c>
      <c r="B53" t="s">
        <v>35</v>
      </c>
      <c r="C53" t="s">
        <v>94</v>
      </c>
      <c r="D53" t="s">
        <v>57</v>
      </c>
      <c r="E53" s="16">
        <v>41185</v>
      </c>
      <c r="F53" s="17">
        <f t="shared" si="0"/>
        <v>2012</v>
      </c>
      <c r="G53" t="s">
        <v>108</v>
      </c>
      <c r="H53" s="18">
        <v>10750</v>
      </c>
      <c r="I53" s="19">
        <v>17088.2</v>
      </c>
      <c r="J53" t="s">
        <v>108</v>
      </c>
      <c r="K53" s="16">
        <v>41185</v>
      </c>
      <c r="L53" t="s">
        <v>146</v>
      </c>
      <c r="M53" s="16">
        <v>41107</v>
      </c>
      <c r="N53" s="16">
        <v>41425</v>
      </c>
      <c r="O53" s="16">
        <v>41107</v>
      </c>
      <c r="P53" s="16">
        <v>41425</v>
      </c>
      <c r="Q53" t="s">
        <v>138</v>
      </c>
    </row>
    <row r="54" spans="1:17">
      <c r="A54" t="s">
        <v>106</v>
      </c>
      <c r="B54" t="s">
        <v>35</v>
      </c>
      <c r="C54" t="s">
        <v>94</v>
      </c>
      <c r="D54" t="s">
        <v>57</v>
      </c>
      <c r="E54" s="16">
        <v>41187</v>
      </c>
      <c r="F54" s="17">
        <f t="shared" si="0"/>
        <v>2012</v>
      </c>
      <c r="G54" t="s">
        <v>108</v>
      </c>
      <c r="H54" s="18">
        <v>520399</v>
      </c>
      <c r="I54" s="19">
        <v>827226.2503999999</v>
      </c>
      <c r="J54" t="s">
        <v>108</v>
      </c>
      <c r="K54" s="16">
        <v>41187</v>
      </c>
      <c r="L54" t="s">
        <v>111</v>
      </c>
      <c r="M54" s="16">
        <v>40896</v>
      </c>
      <c r="N54" s="16">
        <v>42704</v>
      </c>
      <c r="O54" s="16">
        <v>40896</v>
      </c>
      <c r="Q54" t="s">
        <v>112</v>
      </c>
    </row>
    <row r="55" spans="1:17">
      <c r="A55" t="s">
        <v>106</v>
      </c>
      <c r="B55" t="s">
        <v>35</v>
      </c>
      <c r="C55" t="s">
        <v>94</v>
      </c>
      <c r="D55" t="s">
        <v>57</v>
      </c>
      <c r="E55" s="16">
        <v>41201</v>
      </c>
      <c r="F55" s="17">
        <f t="shared" si="0"/>
        <v>2012</v>
      </c>
      <c r="G55" t="s">
        <v>108</v>
      </c>
      <c r="H55" s="18">
        <v>71359</v>
      </c>
      <c r="I55" s="19">
        <v>113432.26639999999</v>
      </c>
      <c r="J55" t="s">
        <v>108</v>
      </c>
      <c r="K55" s="16">
        <v>41201</v>
      </c>
      <c r="L55" t="s">
        <v>132</v>
      </c>
      <c r="M55" s="16">
        <v>40896</v>
      </c>
      <c r="N55" s="16">
        <v>42704</v>
      </c>
      <c r="O55" s="16">
        <v>40896</v>
      </c>
      <c r="Q55" t="s">
        <v>112</v>
      </c>
    </row>
    <row r="56" spans="1:17">
      <c r="A56" t="s">
        <v>106</v>
      </c>
      <c r="B56" t="s">
        <v>35</v>
      </c>
      <c r="C56" t="s">
        <v>107</v>
      </c>
      <c r="D56" t="s">
        <v>195</v>
      </c>
      <c r="E56" s="16">
        <v>41205</v>
      </c>
      <c r="F56" s="17">
        <f t="shared" si="0"/>
        <v>2012</v>
      </c>
      <c r="G56" t="s">
        <v>108</v>
      </c>
      <c r="H56" s="18">
        <v>8852</v>
      </c>
      <c r="I56" s="19">
        <v>14071.1392</v>
      </c>
      <c r="J56" t="s">
        <v>108</v>
      </c>
      <c r="K56" s="16">
        <v>41205</v>
      </c>
      <c r="L56" t="s">
        <v>147</v>
      </c>
      <c r="M56" s="16">
        <v>40497</v>
      </c>
      <c r="N56" s="16">
        <v>42460</v>
      </c>
      <c r="O56" s="16">
        <v>40497</v>
      </c>
      <c r="Q56" t="s">
        <v>136</v>
      </c>
    </row>
    <row r="57" spans="1:17">
      <c r="A57" t="s">
        <v>106</v>
      </c>
      <c r="B57" t="s">
        <v>35</v>
      </c>
      <c r="C57" t="s">
        <v>107</v>
      </c>
      <c r="D57" t="s">
        <v>195</v>
      </c>
      <c r="E57" s="16">
        <v>41207</v>
      </c>
      <c r="F57" s="17">
        <f t="shared" si="0"/>
        <v>2012</v>
      </c>
      <c r="G57" t="s">
        <v>108</v>
      </c>
      <c r="H57" s="18">
        <v>49259</v>
      </c>
      <c r="I57" s="19">
        <v>78302.10639999999</v>
      </c>
      <c r="J57" t="s">
        <v>108</v>
      </c>
      <c r="K57" s="16">
        <v>41207</v>
      </c>
      <c r="L57" t="s">
        <v>148</v>
      </c>
      <c r="M57" s="16">
        <v>41164</v>
      </c>
      <c r="N57" s="16">
        <v>42369</v>
      </c>
      <c r="O57" s="16">
        <v>41164</v>
      </c>
      <c r="Q57" t="s">
        <v>138</v>
      </c>
    </row>
    <row r="58" spans="1:17">
      <c r="A58" t="s">
        <v>106</v>
      </c>
      <c r="B58" t="s">
        <v>35</v>
      </c>
      <c r="C58" t="s">
        <v>107</v>
      </c>
      <c r="D58" t="s">
        <v>195</v>
      </c>
      <c r="E58" s="16">
        <v>41207</v>
      </c>
      <c r="F58" s="17">
        <f t="shared" si="0"/>
        <v>2012</v>
      </c>
      <c r="G58" t="s">
        <v>108</v>
      </c>
      <c r="H58" s="18">
        <v>2462</v>
      </c>
      <c r="I58" s="19">
        <v>3913.5951999999997</v>
      </c>
      <c r="J58" t="s">
        <v>108</v>
      </c>
      <c r="K58" s="16">
        <v>41207</v>
      </c>
      <c r="L58" t="s">
        <v>149</v>
      </c>
      <c r="M58" s="16">
        <v>41164</v>
      </c>
      <c r="N58" s="16">
        <v>42369</v>
      </c>
      <c r="O58" s="16">
        <v>41164</v>
      </c>
      <c r="Q58" t="s">
        <v>138</v>
      </c>
    </row>
    <row r="59" spans="1:17">
      <c r="A59" t="s">
        <v>106</v>
      </c>
      <c r="B59" t="s">
        <v>35</v>
      </c>
      <c r="C59" t="s">
        <v>94</v>
      </c>
      <c r="D59" t="s">
        <v>57</v>
      </c>
      <c r="E59" s="16">
        <v>41213</v>
      </c>
      <c r="F59" s="17">
        <f t="shared" si="0"/>
        <v>2012</v>
      </c>
      <c r="G59" t="s">
        <v>108</v>
      </c>
      <c r="H59" s="18">
        <v>6200000</v>
      </c>
      <c r="I59" s="19">
        <v>9855520</v>
      </c>
      <c r="J59" t="s">
        <v>108</v>
      </c>
      <c r="K59" s="16">
        <v>41213</v>
      </c>
      <c r="L59" t="s">
        <v>150</v>
      </c>
      <c r="M59" s="16">
        <v>41214</v>
      </c>
      <c r="N59" s="16">
        <v>41364</v>
      </c>
      <c r="O59" s="16">
        <v>41214</v>
      </c>
      <c r="P59" s="16">
        <v>41364</v>
      </c>
      <c r="Q59" t="s">
        <v>151</v>
      </c>
    </row>
    <row r="60" spans="1:17">
      <c r="A60" t="s">
        <v>106</v>
      </c>
      <c r="B60" t="s">
        <v>35</v>
      </c>
      <c r="C60" t="s">
        <v>107</v>
      </c>
      <c r="D60" t="s">
        <v>195</v>
      </c>
      <c r="E60" s="16">
        <v>41213</v>
      </c>
      <c r="F60" s="17">
        <f t="shared" si="0"/>
        <v>2012</v>
      </c>
      <c r="G60" t="s">
        <v>108</v>
      </c>
      <c r="H60" s="18">
        <v>-3111</v>
      </c>
      <c r="I60" s="19">
        <v>-4945.2455999999993</v>
      </c>
      <c r="J60" t="s">
        <v>108</v>
      </c>
      <c r="K60" s="16">
        <v>41213</v>
      </c>
      <c r="L60" t="s">
        <v>147</v>
      </c>
      <c r="M60" s="16">
        <v>40497</v>
      </c>
      <c r="N60" s="16">
        <v>42460</v>
      </c>
      <c r="O60" s="16">
        <v>40497</v>
      </c>
      <c r="Q60" t="s">
        <v>136</v>
      </c>
    </row>
    <row r="61" spans="1:17">
      <c r="A61" t="s">
        <v>106</v>
      </c>
      <c r="B61" t="s">
        <v>35</v>
      </c>
      <c r="C61" t="s">
        <v>107</v>
      </c>
      <c r="D61" t="s">
        <v>195</v>
      </c>
      <c r="E61" s="16">
        <v>41213</v>
      </c>
      <c r="F61" s="17">
        <f t="shared" si="0"/>
        <v>2012</v>
      </c>
      <c r="G61" t="s">
        <v>108</v>
      </c>
      <c r="H61" s="18">
        <v>4667</v>
      </c>
      <c r="I61" s="19">
        <v>7418.6632</v>
      </c>
      <c r="J61" t="s">
        <v>108</v>
      </c>
      <c r="K61" s="16">
        <v>41213</v>
      </c>
      <c r="L61" t="s">
        <v>147</v>
      </c>
      <c r="M61" s="16">
        <v>40497</v>
      </c>
      <c r="N61" s="16">
        <v>42460</v>
      </c>
      <c r="O61" s="16">
        <v>40497</v>
      </c>
      <c r="Q61" t="s">
        <v>136</v>
      </c>
    </row>
    <row r="62" spans="1:17">
      <c r="A62" t="s">
        <v>106</v>
      </c>
      <c r="B62" t="s">
        <v>35</v>
      </c>
      <c r="C62" t="s">
        <v>107</v>
      </c>
      <c r="D62" t="s">
        <v>195</v>
      </c>
      <c r="E62" s="16">
        <v>41214</v>
      </c>
      <c r="F62" s="17">
        <f t="shared" si="0"/>
        <v>2012</v>
      </c>
      <c r="G62" t="s">
        <v>108</v>
      </c>
      <c r="H62" s="18">
        <v>484875</v>
      </c>
      <c r="I62" s="19">
        <v>770757.29999999993</v>
      </c>
      <c r="J62" t="s">
        <v>108</v>
      </c>
      <c r="K62" s="16">
        <v>41214</v>
      </c>
      <c r="L62" t="s">
        <v>109</v>
      </c>
      <c r="M62" s="16">
        <v>40597</v>
      </c>
      <c r="N62" s="16">
        <v>42094</v>
      </c>
      <c r="O62" s="16">
        <v>40597</v>
      </c>
      <c r="Q62" t="s">
        <v>110</v>
      </c>
    </row>
    <row r="63" spans="1:17">
      <c r="A63" t="s">
        <v>106</v>
      </c>
      <c r="B63" t="s">
        <v>35</v>
      </c>
      <c r="C63" t="s">
        <v>107</v>
      </c>
      <c r="D63" t="s">
        <v>195</v>
      </c>
      <c r="E63" s="16">
        <v>41214</v>
      </c>
      <c r="F63" s="17">
        <f t="shared" si="0"/>
        <v>2012</v>
      </c>
      <c r="G63" t="s">
        <v>108</v>
      </c>
      <c r="H63" s="18">
        <v>50518</v>
      </c>
      <c r="I63" s="19">
        <v>80303.412799999991</v>
      </c>
      <c r="J63" t="s">
        <v>108</v>
      </c>
      <c r="K63" s="16">
        <v>41214</v>
      </c>
      <c r="L63" t="s">
        <v>109</v>
      </c>
      <c r="M63" s="16">
        <v>40597</v>
      </c>
      <c r="N63" s="16">
        <v>42094</v>
      </c>
      <c r="O63" s="16">
        <v>40597</v>
      </c>
      <c r="Q63" t="s">
        <v>110</v>
      </c>
    </row>
    <row r="64" spans="1:17">
      <c r="A64" t="s">
        <v>106</v>
      </c>
      <c r="B64" t="s">
        <v>35</v>
      </c>
      <c r="C64" t="s">
        <v>107</v>
      </c>
      <c r="D64" t="s">
        <v>195</v>
      </c>
      <c r="E64" s="16">
        <v>41215</v>
      </c>
      <c r="F64" s="17">
        <f t="shared" si="0"/>
        <v>2012</v>
      </c>
      <c r="G64" t="s">
        <v>108</v>
      </c>
      <c r="H64" s="18">
        <v>5205</v>
      </c>
      <c r="I64" s="19">
        <v>8273.8680000000004</v>
      </c>
      <c r="J64" t="s">
        <v>108</v>
      </c>
      <c r="K64" s="16">
        <v>41215</v>
      </c>
      <c r="L64" t="s">
        <v>148</v>
      </c>
      <c r="M64" s="16">
        <v>41164</v>
      </c>
      <c r="N64" s="16">
        <v>42369</v>
      </c>
      <c r="O64" s="16">
        <v>41164</v>
      </c>
      <c r="Q64" t="s">
        <v>138</v>
      </c>
    </row>
    <row r="65" spans="1:17">
      <c r="A65" t="s">
        <v>106</v>
      </c>
      <c r="B65" t="s">
        <v>35</v>
      </c>
      <c r="C65" t="s">
        <v>107</v>
      </c>
      <c r="D65" t="s">
        <v>195</v>
      </c>
      <c r="E65" s="16">
        <v>41222</v>
      </c>
      <c r="F65" s="17">
        <f t="shared" si="0"/>
        <v>2012</v>
      </c>
      <c r="G65" t="s">
        <v>108</v>
      </c>
      <c r="H65" s="18">
        <v>7111</v>
      </c>
      <c r="I65" s="19">
        <v>11303.6456</v>
      </c>
      <c r="J65" t="s">
        <v>108</v>
      </c>
      <c r="K65" s="16">
        <v>41222</v>
      </c>
      <c r="L65" t="s">
        <v>147</v>
      </c>
      <c r="M65" s="16">
        <v>40497</v>
      </c>
      <c r="N65" s="16">
        <v>42460</v>
      </c>
      <c r="O65" s="16">
        <v>40497</v>
      </c>
      <c r="Q65" t="s">
        <v>136</v>
      </c>
    </row>
    <row r="66" spans="1:17">
      <c r="A66" t="s">
        <v>106</v>
      </c>
      <c r="B66" t="s">
        <v>35</v>
      </c>
      <c r="C66" t="s">
        <v>107</v>
      </c>
      <c r="D66" t="s">
        <v>195</v>
      </c>
      <c r="E66" s="16">
        <v>41222</v>
      </c>
      <c r="F66" s="17">
        <f t="shared" ref="F66:F129" si="1">YEAR(E66)</f>
        <v>2012</v>
      </c>
      <c r="G66" t="s">
        <v>108</v>
      </c>
      <c r="H66" s="18">
        <v>3102</v>
      </c>
      <c r="I66" s="19">
        <v>4930.9391999999998</v>
      </c>
      <c r="J66" t="s">
        <v>108</v>
      </c>
      <c r="K66" s="16">
        <v>41222</v>
      </c>
      <c r="L66" t="s">
        <v>147</v>
      </c>
      <c r="M66" s="16">
        <v>40497</v>
      </c>
      <c r="N66" s="16">
        <v>42460</v>
      </c>
      <c r="O66" s="16">
        <v>40497</v>
      </c>
      <c r="Q66" t="s">
        <v>136</v>
      </c>
    </row>
    <row r="67" spans="1:17">
      <c r="A67" t="s">
        <v>106</v>
      </c>
      <c r="B67" t="s">
        <v>35</v>
      </c>
      <c r="C67" t="s">
        <v>107</v>
      </c>
      <c r="D67" t="s">
        <v>195</v>
      </c>
      <c r="E67" s="16">
        <v>41225</v>
      </c>
      <c r="F67" s="17">
        <f t="shared" si="1"/>
        <v>2012</v>
      </c>
      <c r="G67" t="s">
        <v>108</v>
      </c>
      <c r="H67" s="18">
        <v>106200</v>
      </c>
      <c r="I67" s="19">
        <v>168815.52</v>
      </c>
      <c r="J67" t="s">
        <v>108</v>
      </c>
      <c r="K67" s="16">
        <v>41225</v>
      </c>
      <c r="L67" t="s">
        <v>147</v>
      </c>
      <c r="M67" s="16">
        <v>40497</v>
      </c>
      <c r="N67" s="16">
        <v>42460</v>
      </c>
      <c r="O67" s="16">
        <v>40497</v>
      </c>
      <c r="Q67" t="s">
        <v>136</v>
      </c>
    </row>
    <row r="68" spans="1:17">
      <c r="A68" t="s">
        <v>106</v>
      </c>
      <c r="B68" t="s">
        <v>35</v>
      </c>
      <c r="C68" t="s">
        <v>107</v>
      </c>
      <c r="D68" t="s">
        <v>195</v>
      </c>
      <c r="E68" s="16">
        <v>41226</v>
      </c>
      <c r="F68" s="17">
        <f t="shared" si="1"/>
        <v>2012</v>
      </c>
      <c r="G68" t="s">
        <v>108</v>
      </c>
      <c r="H68" s="18">
        <v>45106</v>
      </c>
      <c r="I68" s="19">
        <v>71700.497600000002</v>
      </c>
      <c r="J68" t="s">
        <v>108</v>
      </c>
      <c r="K68" s="16">
        <v>41226</v>
      </c>
      <c r="L68" t="s">
        <v>147</v>
      </c>
      <c r="M68" s="16">
        <v>40497</v>
      </c>
      <c r="N68" s="16">
        <v>42460</v>
      </c>
      <c r="O68" s="16">
        <v>40497</v>
      </c>
      <c r="Q68" t="s">
        <v>136</v>
      </c>
    </row>
    <row r="69" spans="1:17">
      <c r="A69" t="s">
        <v>106</v>
      </c>
      <c r="B69" t="s">
        <v>35</v>
      </c>
      <c r="C69" t="s">
        <v>107</v>
      </c>
      <c r="D69" t="s">
        <v>195</v>
      </c>
      <c r="E69" s="16">
        <v>41236</v>
      </c>
      <c r="F69" s="17">
        <f t="shared" si="1"/>
        <v>2012</v>
      </c>
      <c r="G69" t="s">
        <v>108</v>
      </c>
      <c r="H69" s="18">
        <v>14155</v>
      </c>
      <c r="I69" s="19">
        <v>22500.787999999997</v>
      </c>
      <c r="J69" t="s">
        <v>108</v>
      </c>
      <c r="K69" s="16">
        <v>41236</v>
      </c>
      <c r="L69" t="s">
        <v>147</v>
      </c>
      <c r="M69" s="16">
        <v>40497</v>
      </c>
      <c r="N69" s="16">
        <v>42460</v>
      </c>
      <c r="O69" s="16">
        <v>40497</v>
      </c>
      <c r="Q69" t="s">
        <v>136</v>
      </c>
    </row>
    <row r="70" spans="1:17">
      <c r="A70" t="s">
        <v>106</v>
      </c>
      <c r="B70" t="s">
        <v>35</v>
      </c>
      <c r="C70" t="s">
        <v>107</v>
      </c>
      <c r="D70" t="s">
        <v>195</v>
      </c>
      <c r="E70" s="16">
        <v>41241</v>
      </c>
      <c r="F70" s="17">
        <f t="shared" si="1"/>
        <v>2012</v>
      </c>
      <c r="G70" t="s">
        <v>108</v>
      </c>
      <c r="H70" s="18">
        <v>9250</v>
      </c>
      <c r="I70" s="19">
        <v>14703.8</v>
      </c>
      <c r="J70" t="s">
        <v>108</v>
      </c>
      <c r="K70" s="16">
        <v>41241</v>
      </c>
      <c r="L70" t="s">
        <v>141</v>
      </c>
      <c r="M70" s="16">
        <v>40347</v>
      </c>
      <c r="N70" s="16">
        <v>41442</v>
      </c>
      <c r="O70" s="16">
        <v>40347</v>
      </c>
      <c r="P70" s="16">
        <v>41442</v>
      </c>
      <c r="Q70" t="s">
        <v>142</v>
      </c>
    </row>
    <row r="71" spans="1:17">
      <c r="A71" t="s">
        <v>106</v>
      </c>
      <c r="B71" t="s">
        <v>35</v>
      </c>
      <c r="C71" t="s">
        <v>94</v>
      </c>
      <c r="D71" t="s">
        <v>57</v>
      </c>
      <c r="E71" s="16">
        <v>41241</v>
      </c>
      <c r="F71" s="17">
        <f t="shared" si="1"/>
        <v>2012</v>
      </c>
      <c r="G71" t="s">
        <v>108</v>
      </c>
      <c r="H71" s="18">
        <v>-1050</v>
      </c>
      <c r="I71" s="19">
        <v>-1669.08</v>
      </c>
      <c r="J71" t="s">
        <v>108</v>
      </c>
      <c r="K71" s="16">
        <v>41241</v>
      </c>
      <c r="L71" t="s">
        <v>132</v>
      </c>
      <c r="M71" s="16">
        <v>40896</v>
      </c>
      <c r="N71" s="16">
        <v>42704</v>
      </c>
      <c r="O71" s="16">
        <v>40896</v>
      </c>
      <c r="Q71" t="s">
        <v>112</v>
      </c>
    </row>
    <row r="72" spans="1:17">
      <c r="A72" t="s">
        <v>106</v>
      </c>
      <c r="B72" t="s">
        <v>35</v>
      </c>
      <c r="C72" t="s">
        <v>94</v>
      </c>
      <c r="D72" t="s">
        <v>57</v>
      </c>
      <c r="E72" s="16">
        <v>41246</v>
      </c>
      <c r="F72" s="17">
        <f t="shared" si="1"/>
        <v>2012</v>
      </c>
      <c r="G72" t="s">
        <v>108</v>
      </c>
      <c r="H72" s="18">
        <v>58849</v>
      </c>
      <c r="I72" s="19">
        <v>93546.3704</v>
      </c>
      <c r="J72" t="s">
        <v>108</v>
      </c>
      <c r="K72" s="16">
        <v>41246</v>
      </c>
      <c r="L72" t="s">
        <v>137</v>
      </c>
      <c r="M72" s="16">
        <v>40813</v>
      </c>
      <c r="N72" s="16">
        <v>42369</v>
      </c>
      <c r="O72" s="16">
        <v>40813</v>
      </c>
      <c r="Q72" t="s">
        <v>138</v>
      </c>
    </row>
    <row r="73" spans="1:17">
      <c r="A73" t="s">
        <v>106</v>
      </c>
      <c r="B73" t="s">
        <v>35</v>
      </c>
      <c r="C73" t="s">
        <v>107</v>
      </c>
      <c r="D73" t="s">
        <v>195</v>
      </c>
      <c r="E73" s="16">
        <v>41246</v>
      </c>
      <c r="F73" s="17">
        <f t="shared" si="1"/>
        <v>2012</v>
      </c>
      <c r="G73" t="s">
        <v>108</v>
      </c>
      <c r="H73" s="18">
        <v>55641</v>
      </c>
      <c r="I73" s="19">
        <v>88446.933599999989</v>
      </c>
      <c r="J73" t="s">
        <v>108</v>
      </c>
      <c r="K73" s="16">
        <v>41246</v>
      </c>
      <c r="L73" t="s">
        <v>125</v>
      </c>
      <c r="M73" s="16">
        <v>40756</v>
      </c>
      <c r="N73" s="16">
        <v>42643</v>
      </c>
      <c r="O73" s="16">
        <v>40756</v>
      </c>
      <c r="Q73" t="s">
        <v>110</v>
      </c>
    </row>
    <row r="74" spans="1:17">
      <c r="A74" t="s">
        <v>106</v>
      </c>
      <c r="B74" t="s">
        <v>35</v>
      </c>
      <c r="C74" t="s">
        <v>107</v>
      </c>
      <c r="D74" t="s">
        <v>195</v>
      </c>
      <c r="E74" s="16">
        <v>41253</v>
      </c>
      <c r="F74" s="17">
        <f t="shared" si="1"/>
        <v>2012</v>
      </c>
      <c r="G74" t="s">
        <v>108</v>
      </c>
      <c r="H74" s="18">
        <v>43630</v>
      </c>
      <c r="I74" s="19">
        <v>69354.247999999992</v>
      </c>
      <c r="J74" t="s">
        <v>108</v>
      </c>
      <c r="K74" s="16">
        <v>41253</v>
      </c>
      <c r="L74" t="s">
        <v>109</v>
      </c>
      <c r="M74" s="16">
        <v>40597</v>
      </c>
      <c r="N74" s="16">
        <v>42094</v>
      </c>
      <c r="O74" s="16">
        <v>40597</v>
      </c>
      <c r="Q74" t="s">
        <v>110</v>
      </c>
    </row>
    <row r="75" spans="1:17">
      <c r="A75" t="s">
        <v>106</v>
      </c>
      <c r="B75" t="s">
        <v>35</v>
      </c>
      <c r="C75" t="s">
        <v>107</v>
      </c>
      <c r="D75" t="s">
        <v>195</v>
      </c>
      <c r="E75" s="16">
        <v>41253</v>
      </c>
      <c r="F75" s="17">
        <f t="shared" si="1"/>
        <v>2012</v>
      </c>
      <c r="G75" t="s">
        <v>108</v>
      </c>
      <c r="H75" s="18">
        <v>30198</v>
      </c>
      <c r="I75" s="19">
        <v>48002.7408</v>
      </c>
      <c r="J75" t="s">
        <v>108</v>
      </c>
      <c r="K75" s="16">
        <v>41253</v>
      </c>
      <c r="L75" t="s">
        <v>109</v>
      </c>
      <c r="M75" s="16">
        <v>40597</v>
      </c>
      <c r="N75" s="16">
        <v>42094</v>
      </c>
      <c r="O75" s="16">
        <v>40597</v>
      </c>
      <c r="Q75" t="s">
        <v>110</v>
      </c>
    </row>
    <row r="76" spans="1:17">
      <c r="A76" t="s">
        <v>106</v>
      </c>
      <c r="B76" t="s">
        <v>35</v>
      </c>
      <c r="C76" t="s">
        <v>107</v>
      </c>
      <c r="D76" t="s">
        <v>195</v>
      </c>
      <c r="E76" s="16">
        <v>41256</v>
      </c>
      <c r="F76" s="17">
        <f t="shared" si="1"/>
        <v>2012</v>
      </c>
      <c r="G76" t="s">
        <v>108</v>
      </c>
      <c r="H76" s="18">
        <v>65187</v>
      </c>
      <c r="I76" s="19">
        <v>103621.2552</v>
      </c>
      <c r="J76" t="s">
        <v>108</v>
      </c>
      <c r="K76" s="16">
        <v>41256</v>
      </c>
      <c r="L76" t="s">
        <v>148</v>
      </c>
      <c r="M76" s="16">
        <v>41164</v>
      </c>
      <c r="N76" s="16">
        <v>42369</v>
      </c>
      <c r="O76" s="16">
        <v>41164</v>
      </c>
      <c r="Q76" t="s">
        <v>138</v>
      </c>
    </row>
    <row r="77" spans="1:17">
      <c r="A77" t="s">
        <v>106</v>
      </c>
      <c r="B77" t="s">
        <v>35</v>
      </c>
      <c r="C77" t="s">
        <v>107</v>
      </c>
      <c r="D77" t="s">
        <v>195</v>
      </c>
      <c r="E77" s="16">
        <v>41256</v>
      </c>
      <c r="F77" s="17">
        <f t="shared" si="1"/>
        <v>2012</v>
      </c>
      <c r="G77" t="s">
        <v>108</v>
      </c>
      <c r="H77" s="18">
        <v>3259</v>
      </c>
      <c r="I77" s="19">
        <v>5180.5063999999993</v>
      </c>
      <c r="J77" t="s">
        <v>108</v>
      </c>
      <c r="K77" s="16">
        <v>41256</v>
      </c>
      <c r="L77" t="s">
        <v>149</v>
      </c>
      <c r="M77" s="16">
        <v>41164</v>
      </c>
      <c r="N77" s="16">
        <v>42369</v>
      </c>
      <c r="O77" s="16">
        <v>41164</v>
      </c>
      <c r="Q77" t="s">
        <v>138</v>
      </c>
    </row>
    <row r="78" spans="1:17">
      <c r="A78" t="s">
        <v>106</v>
      </c>
      <c r="B78" t="s">
        <v>35</v>
      </c>
      <c r="C78" t="s">
        <v>94</v>
      </c>
      <c r="D78" t="s">
        <v>57</v>
      </c>
      <c r="E78" s="16">
        <v>41256</v>
      </c>
      <c r="F78" s="17">
        <f t="shared" si="1"/>
        <v>2012</v>
      </c>
      <c r="G78" t="s">
        <v>108</v>
      </c>
      <c r="H78" s="18">
        <v>103245</v>
      </c>
      <c r="I78" s="19">
        <v>164118.25199999998</v>
      </c>
      <c r="J78" t="s">
        <v>108</v>
      </c>
      <c r="K78" s="16">
        <v>41256</v>
      </c>
      <c r="L78" t="s">
        <v>139</v>
      </c>
      <c r="M78" s="16">
        <v>40813</v>
      </c>
      <c r="N78" s="16">
        <v>42369</v>
      </c>
      <c r="O78" s="16">
        <v>40813</v>
      </c>
      <c r="Q78" t="s">
        <v>138</v>
      </c>
    </row>
    <row r="79" spans="1:17">
      <c r="A79" t="s">
        <v>106</v>
      </c>
      <c r="B79" t="s">
        <v>35</v>
      </c>
      <c r="C79" t="s">
        <v>94</v>
      </c>
      <c r="D79" t="s">
        <v>57</v>
      </c>
      <c r="E79" s="16">
        <v>41256</v>
      </c>
      <c r="F79" s="17">
        <f t="shared" si="1"/>
        <v>2012</v>
      </c>
      <c r="G79" t="s">
        <v>108</v>
      </c>
      <c r="H79" s="18">
        <v>5871</v>
      </c>
      <c r="I79" s="19">
        <v>9332.5415999999987</v>
      </c>
      <c r="J79" t="s">
        <v>108</v>
      </c>
      <c r="K79" s="16">
        <v>41256</v>
      </c>
      <c r="L79" t="s">
        <v>137</v>
      </c>
      <c r="M79" s="16">
        <v>40813</v>
      </c>
      <c r="N79" s="16">
        <v>42369</v>
      </c>
      <c r="O79" s="16">
        <v>40813</v>
      </c>
      <c r="Q79" t="s">
        <v>138</v>
      </c>
    </row>
    <row r="80" spans="1:17">
      <c r="A80" t="s">
        <v>106</v>
      </c>
      <c r="B80" t="s">
        <v>35</v>
      </c>
      <c r="C80" t="s">
        <v>107</v>
      </c>
      <c r="D80" t="s">
        <v>195</v>
      </c>
      <c r="E80" s="16">
        <v>41257</v>
      </c>
      <c r="F80" s="17">
        <f t="shared" si="1"/>
        <v>2012</v>
      </c>
      <c r="G80" t="s">
        <v>108</v>
      </c>
      <c r="H80" s="18">
        <v>20738</v>
      </c>
      <c r="I80" s="19">
        <v>32965.124799999998</v>
      </c>
      <c r="J80" t="s">
        <v>108</v>
      </c>
      <c r="K80" s="16">
        <v>41257</v>
      </c>
      <c r="L80" t="s">
        <v>147</v>
      </c>
      <c r="M80" s="16">
        <v>40497</v>
      </c>
      <c r="N80" s="16">
        <v>42460</v>
      </c>
      <c r="O80" s="16">
        <v>40497</v>
      </c>
      <c r="Q80" t="s">
        <v>136</v>
      </c>
    </row>
    <row r="81" spans="1:17">
      <c r="A81" t="s">
        <v>106</v>
      </c>
      <c r="B81" t="s">
        <v>35</v>
      </c>
      <c r="C81" t="s">
        <v>107</v>
      </c>
      <c r="D81" t="s">
        <v>195</v>
      </c>
      <c r="E81" s="16">
        <v>41261</v>
      </c>
      <c r="F81" s="17">
        <f t="shared" si="1"/>
        <v>2012</v>
      </c>
      <c r="G81" t="s">
        <v>108</v>
      </c>
      <c r="H81" s="18">
        <v>48073</v>
      </c>
      <c r="I81" s="19">
        <v>76416.840799999991</v>
      </c>
      <c r="J81" t="s">
        <v>108</v>
      </c>
      <c r="K81" s="16">
        <v>41261</v>
      </c>
      <c r="L81" t="s">
        <v>148</v>
      </c>
      <c r="M81" s="16">
        <v>41164</v>
      </c>
      <c r="N81" s="16">
        <v>42369</v>
      </c>
      <c r="O81" s="16">
        <v>41164</v>
      </c>
      <c r="Q81" t="s">
        <v>138</v>
      </c>
    </row>
    <row r="82" spans="1:17">
      <c r="A82" t="s">
        <v>106</v>
      </c>
      <c r="B82" t="s">
        <v>35</v>
      </c>
      <c r="C82" t="s">
        <v>107</v>
      </c>
      <c r="D82" t="s">
        <v>195</v>
      </c>
      <c r="E82" s="16">
        <v>41261</v>
      </c>
      <c r="F82" s="17">
        <f t="shared" si="1"/>
        <v>2012</v>
      </c>
      <c r="G82" t="s">
        <v>108</v>
      </c>
      <c r="H82" s="18">
        <v>2403</v>
      </c>
      <c r="I82" s="19">
        <v>3819.8087999999998</v>
      </c>
      <c r="J82" t="s">
        <v>108</v>
      </c>
      <c r="K82" s="16">
        <v>41261</v>
      </c>
      <c r="L82" t="s">
        <v>149</v>
      </c>
      <c r="M82" s="16">
        <v>41164</v>
      </c>
      <c r="N82" s="16">
        <v>42369</v>
      </c>
      <c r="O82" s="16">
        <v>41164</v>
      </c>
      <c r="Q82" t="s">
        <v>138</v>
      </c>
    </row>
    <row r="83" spans="1:17">
      <c r="A83" t="s">
        <v>106</v>
      </c>
      <c r="B83" t="s">
        <v>35</v>
      </c>
      <c r="C83" t="s">
        <v>107</v>
      </c>
      <c r="D83" t="s">
        <v>195</v>
      </c>
      <c r="E83" s="16">
        <v>41261</v>
      </c>
      <c r="F83" s="17">
        <f t="shared" si="1"/>
        <v>2012</v>
      </c>
      <c r="G83" t="s">
        <v>108</v>
      </c>
      <c r="H83" s="18">
        <v>168285</v>
      </c>
      <c r="I83" s="19">
        <v>267505.83600000001</v>
      </c>
      <c r="J83" t="s">
        <v>108</v>
      </c>
      <c r="K83" s="16">
        <v>41261</v>
      </c>
      <c r="L83" t="s">
        <v>109</v>
      </c>
      <c r="M83" s="16">
        <v>40597</v>
      </c>
      <c r="N83" s="16">
        <v>42094</v>
      </c>
      <c r="O83" s="16">
        <v>40597</v>
      </c>
      <c r="Q83" t="s">
        <v>110</v>
      </c>
    </row>
    <row r="84" spans="1:17">
      <c r="A84" t="s">
        <v>106</v>
      </c>
      <c r="B84" t="s">
        <v>35</v>
      </c>
      <c r="C84" t="s">
        <v>107</v>
      </c>
      <c r="D84" t="s">
        <v>195</v>
      </c>
      <c r="E84" s="16">
        <v>41261</v>
      </c>
      <c r="F84" s="17">
        <f t="shared" si="1"/>
        <v>2012</v>
      </c>
      <c r="G84" t="s">
        <v>108</v>
      </c>
      <c r="H84" s="18">
        <v>30951</v>
      </c>
      <c r="I84" s="19">
        <v>49199.709599999995</v>
      </c>
      <c r="J84" t="s">
        <v>108</v>
      </c>
      <c r="K84" s="16">
        <v>41261</v>
      </c>
      <c r="L84" t="s">
        <v>109</v>
      </c>
      <c r="M84" s="16">
        <v>40597</v>
      </c>
      <c r="N84" s="16">
        <v>42094</v>
      </c>
      <c r="O84" s="16">
        <v>40597</v>
      </c>
      <c r="Q84" t="s">
        <v>110</v>
      </c>
    </row>
    <row r="85" spans="1:17">
      <c r="A85" t="s">
        <v>106</v>
      </c>
      <c r="B85" t="s">
        <v>35</v>
      </c>
      <c r="C85" t="s">
        <v>107</v>
      </c>
      <c r="D85" t="s">
        <v>195</v>
      </c>
      <c r="E85" s="16">
        <v>41262</v>
      </c>
      <c r="F85" s="17">
        <f t="shared" si="1"/>
        <v>2012</v>
      </c>
      <c r="G85" t="s">
        <v>108</v>
      </c>
      <c r="H85" s="18">
        <v>12282</v>
      </c>
      <c r="I85" s="19">
        <v>19523.467199999999</v>
      </c>
      <c r="J85" t="s">
        <v>108</v>
      </c>
      <c r="K85" s="16">
        <v>41262</v>
      </c>
      <c r="L85" t="s">
        <v>147</v>
      </c>
      <c r="M85" s="16">
        <v>40497</v>
      </c>
      <c r="N85" s="16">
        <v>42460</v>
      </c>
      <c r="O85" s="16">
        <v>40497</v>
      </c>
      <c r="Q85" t="s">
        <v>136</v>
      </c>
    </row>
    <row r="86" spans="1:17">
      <c r="A86" t="s">
        <v>106</v>
      </c>
      <c r="B86" t="s">
        <v>35</v>
      </c>
      <c r="C86" t="s">
        <v>94</v>
      </c>
      <c r="D86" t="s">
        <v>57</v>
      </c>
      <c r="E86" s="16">
        <v>41263</v>
      </c>
      <c r="F86" s="17">
        <f t="shared" si="1"/>
        <v>2012</v>
      </c>
      <c r="G86" t="s">
        <v>108</v>
      </c>
      <c r="H86" s="18">
        <v>205722</v>
      </c>
      <c r="I86" s="19">
        <v>327015.6912</v>
      </c>
      <c r="J86" t="s">
        <v>108</v>
      </c>
      <c r="K86" s="16">
        <v>41263</v>
      </c>
      <c r="L86" t="s">
        <v>111</v>
      </c>
      <c r="M86" s="16">
        <v>40896</v>
      </c>
      <c r="N86" s="16">
        <v>42704</v>
      </c>
      <c r="O86" s="16">
        <v>40896</v>
      </c>
      <c r="Q86" t="s">
        <v>112</v>
      </c>
    </row>
    <row r="87" spans="1:17">
      <c r="A87" t="s">
        <v>106</v>
      </c>
      <c r="B87" t="s">
        <v>35</v>
      </c>
      <c r="C87" t="s">
        <v>94</v>
      </c>
      <c r="D87" t="s">
        <v>57</v>
      </c>
      <c r="E87" s="16">
        <v>41263</v>
      </c>
      <c r="F87" s="17">
        <f t="shared" si="1"/>
        <v>2012</v>
      </c>
      <c r="G87" t="s">
        <v>108</v>
      </c>
      <c r="H87" s="18">
        <v>20599</v>
      </c>
      <c r="I87" s="19">
        <v>32744.170399999999</v>
      </c>
      <c r="J87" t="s">
        <v>108</v>
      </c>
      <c r="K87" s="16">
        <v>41263</v>
      </c>
      <c r="L87" t="s">
        <v>117</v>
      </c>
      <c r="M87" s="16">
        <v>40634</v>
      </c>
      <c r="N87" s="16">
        <v>41729</v>
      </c>
      <c r="O87" s="16">
        <v>40634</v>
      </c>
      <c r="P87" s="16">
        <v>41729</v>
      </c>
      <c r="Q87" t="s">
        <v>118</v>
      </c>
    </row>
    <row r="88" spans="1:17">
      <c r="A88" t="s">
        <v>106</v>
      </c>
      <c r="B88" t="s">
        <v>35</v>
      </c>
      <c r="C88" t="s">
        <v>94</v>
      </c>
      <c r="D88" t="s">
        <v>57</v>
      </c>
      <c r="E88" s="16">
        <v>41263</v>
      </c>
      <c r="F88" s="17">
        <f t="shared" si="1"/>
        <v>2012</v>
      </c>
      <c r="G88" t="s">
        <v>108</v>
      </c>
      <c r="H88" s="18">
        <v>67782</v>
      </c>
      <c r="I88" s="19">
        <v>107746.26719999999</v>
      </c>
      <c r="J88" t="s">
        <v>108</v>
      </c>
      <c r="K88" s="16">
        <v>41263</v>
      </c>
      <c r="L88" t="s">
        <v>132</v>
      </c>
      <c r="M88" s="16">
        <v>40896</v>
      </c>
      <c r="N88" s="16">
        <v>42704</v>
      </c>
      <c r="O88" s="16">
        <v>40896</v>
      </c>
      <c r="Q88" t="s">
        <v>112</v>
      </c>
    </row>
    <row r="89" spans="1:17">
      <c r="A89" t="s">
        <v>106</v>
      </c>
      <c r="B89" t="s">
        <v>35</v>
      </c>
      <c r="C89" t="s">
        <v>94</v>
      </c>
      <c r="D89" t="s">
        <v>57</v>
      </c>
      <c r="E89" s="16">
        <v>41263</v>
      </c>
      <c r="F89" s="17">
        <f t="shared" si="1"/>
        <v>2012</v>
      </c>
      <c r="G89" t="s">
        <v>108</v>
      </c>
      <c r="H89" s="18">
        <v>18048</v>
      </c>
      <c r="I89" s="19">
        <v>28689.100799999997</v>
      </c>
      <c r="J89" t="s">
        <v>108</v>
      </c>
      <c r="K89" s="16">
        <v>41263</v>
      </c>
      <c r="L89" t="s">
        <v>113</v>
      </c>
      <c r="M89" s="16">
        <v>40664</v>
      </c>
      <c r="N89" s="16">
        <v>41548</v>
      </c>
      <c r="O89" s="16">
        <v>40664</v>
      </c>
      <c r="P89" s="16">
        <v>41548</v>
      </c>
      <c r="Q89" t="s">
        <v>114</v>
      </c>
    </row>
    <row r="90" spans="1:17">
      <c r="A90" t="s">
        <v>106</v>
      </c>
      <c r="B90" t="s">
        <v>35</v>
      </c>
      <c r="C90" t="s">
        <v>94</v>
      </c>
      <c r="D90" t="s">
        <v>57</v>
      </c>
      <c r="E90" s="16">
        <v>41264</v>
      </c>
      <c r="F90" s="17">
        <f t="shared" si="1"/>
        <v>2012</v>
      </c>
      <c r="G90" t="s">
        <v>108</v>
      </c>
      <c r="H90" s="18">
        <v>2350000</v>
      </c>
      <c r="I90" s="19">
        <v>3735560</v>
      </c>
      <c r="J90" t="s">
        <v>108</v>
      </c>
      <c r="K90" s="16">
        <v>41264</v>
      </c>
      <c r="L90" t="s">
        <v>137</v>
      </c>
      <c r="M90" s="16">
        <v>40813</v>
      </c>
      <c r="N90" s="16">
        <v>42369</v>
      </c>
      <c r="O90" s="16">
        <v>40813</v>
      </c>
      <c r="Q90" t="s">
        <v>138</v>
      </c>
    </row>
    <row r="91" spans="1:17">
      <c r="A91" t="s">
        <v>106</v>
      </c>
      <c r="B91" t="s">
        <v>35</v>
      </c>
      <c r="C91" t="s">
        <v>107</v>
      </c>
      <c r="D91" t="s">
        <v>195</v>
      </c>
      <c r="E91" s="16">
        <v>41274</v>
      </c>
      <c r="F91" s="17">
        <f t="shared" si="1"/>
        <v>2012</v>
      </c>
      <c r="G91" t="s">
        <v>108</v>
      </c>
      <c r="H91" s="18">
        <v>260</v>
      </c>
      <c r="I91" s="19">
        <v>413.29599999999999</v>
      </c>
      <c r="J91" t="s">
        <v>108</v>
      </c>
      <c r="K91" s="16">
        <v>41274</v>
      </c>
      <c r="L91" t="s">
        <v>149</v>
      </c>
      <c r="M91" s="16">
        <v>41164</v>
      </c>
      <c r="N91" s="16">
        <v>42369</v>
      </c>
      <c r="O91" s="16">
        <v>41164</v>
      </c>
      <c r="Q91" t="s">
        <v>138</v>
      </c>
    </row>
    <row r="92" spans="1:17">
      <c r="A92" t="s">
        <v>106</v>
      </c>
      <c r="B92" t="s">
        <v>35</v>
      </c>
      <c r="C92" t="s">
        <v>90</v>
      </c>
      <c r="D92" t="s">
        <v>56</v>
      </c>
      <c r="E92" s="16">
        <v>40909</v>
      </c>
      <c r="F92" s="17">
        <f t="shared" si="1"/>
        <v>2012</v>
      </c>
      <c r="G92" t="s">
        <v>108</v>
      </c>
      <c r="H92" s="18">
        <v>550000</v>
      </c>
      <c r="I92" s="19">
        <v>874280</v>
      </c>
      <c r="K92" s="16">
        <v>40909</v>
      </c>
      <c r="L92" t="s">
        <v>124</v>
      </c>
      <c r="M92" s="16">
        <v>40909</v>
      </c>
      <c r="N92" s="16">
        <v>42369</v>
      </c>
      <c r="O92" s="16">
        <v>40909</v>
      </c>
      <c r="Q92" t="s">
        <v>114</v>
      </c>
    </row>
    <row r="93" spans="1:17">
      <c r="A93" t="s">
        <v>106</v>
      </c>
      <c r="B93" t="s">
        <v>35</v>
      </c>
      <c r="C93" t="s">
        <v>90</v>
      </c>
      <c r="D93" t="s">
        <v>56</v>
      </c>
      <c r="E93" s="16">
        <v>40911</v>
      </c>
      <c r="F93" s="17">
        <f t="shared" si="1"/>
        <v>2012</v>
      </c>
      <c r="G93" t="s">
        <v>108</v>
      </c>
      <c r="H93" s="18">
        <v>300000</v>
      </c>
      <c r="I93" s="19">
        <v>476879.99999999994</v>
      </c>
      <c r="K93" s="16">
        <v>40911</v>
      </c>
      <c r="L93" t="s">
        <v>115</v>
      </c>
      <c r="M93" s="16">
        <v>40911</v>
      </c>
      <c r="N93" s="16">
        <v>40999</v>
      </c>
      <c r="O93" s="16">
        <v>40911</v>
      </c>
      <c r="P93" s="16">
        <v>40999</v>
      </c>
      <c r="Q93" t="s">
        <v>116</v>
      </c>
    </row>
    <row r="94" spans="1:17">
      <c r="A94" t="s">
        <v>106</v>
      </c>
      <c r="B94" t="s">
        <v>35</v>
      </c>
      <c r="C94" t="s">
        <v>90</v>
      </c>
      <c r="D94" t="s">
        <v>56</v>
      </c>
      <c r="E94" s="16">
        <v>41030</v>
      </c>
      <c r="F94" s="17">
        <f t="shared" si="1"/>
        <v>2012</v>
      </c>
      <c r="G94" t="s">
        <v>108</v>
      </c>
      <c r="H94" s="18">
        <v>20000</v>
      </c>
      <c r="I94" s="19">
        <v>31791.999999999996</v>
      </c>
      <c r="K94" s="16">
        <v>41030</v>
      </c>
      <c r="L94" t="s">
        <v>133</v>
      </c>
      <c r="M94" s="16">
        <v>41030</v>
      </c>
      <c r="N94" s="16">
        <v>41060</v>
      </c>
      <c r="O94" s="16">
        <v>41030</v>
      </c>
      <c r="P94" s="16">
        <v>41060</v>
      </c>
      <c r="Q94" t="s">
        <v>134</v>
      </c>
    </row>
    <row r="95" spans="1:17">
      <c r="A95" t="s">
        <v>106</v>
      </c>
      <c r="B95" t="s">
        <v>35</v>
      </c>
      <c r="C95" t="s">
        <v>90</v>
      </c>
      <c r="D95" t="s">
        <v>56</v>
      </c>
      <c r="E95" s="16">
        <v>41064</v>
      </c>
      <c r="F95" s="17">
        <f t="shared" si="1"/>
        <v>2012</v>
      </c>
      <c r="G95" t="s">
        <v>108</v>
      </c>
      <c r="H95" s="18">
        <v>2000000</v>
      </c>
      <c r="I95" s="19">
        <v>3179200</v>
      </c>
      <c r="K95" s="16">
        <v>41064</v>
      </c>
      <c r="L95" t="s">
        <v>152</v>
      </c>
      <c r="M95" s="16">
        <v>41064</v>
      </c>
      <c r="N95" s="16">
        <v>42369</v>
      </c>
      <c r="O95" s="16">
        <v>41064</v>
      </c>
      <c r="Q95" t="s">
        <v>153</v>
      </c>
    </row>
    <row r="96" spans="1:17">
      <c r="A96" t="s">
        <v>106</v>
      </c>
      <c r="B96" t="s">
        <v>35</v>
      </c>
      <c r="C96" t="s">
        <v>90</v>
      </c>
      <c r="D96" t="s">
        <v>56</v>
      </c>
      <c r="E96" s="16">
        <v>41107</v>
      </c>
      <c r="F96" s="17">
        <f t="shared" si="1"/>
        <v>2012</v>
      </c>
      <c r="G96" t="s">
        <v>108</v>
      </c>
      <c r="H96" s="18">
        <v>10750</v>
      </c>
      <c r="I96" s="19">
        <v>17088.2</v>
      </c>
      <c r="K96" s="16">
        <v>41107</v>
      </c>
      <c r="L96" t="s">
        <v>146</v>
      </c>
      <c r="M96" s="16">
        <v>41107</v>
      </c>
      <c r="N96" s="16">
        <v>41425</v>
      </c>
      <c r="O96" s="16">
        <v>41107</v>
      </c>
      <c r="P96" s="16">
        <v>41425</v>
      </c>
      <c r="Q96" t="s">
        <v>138</v>
      </c>
    </row>
    <row r="97" spans="1:17">
      <c r="A97" t="s">
        <v>106</v>
      </c>
      <c r="B97" t="s">
        <v>35</v>
      </c>
      <c r="C97" t="s">
        <v>90</v>
      </c>
      <c r="D97" t="s">
        <v>56</v>
      </c>
      <c r="E97" s="16">
        <v>41122</v>
      </c>
      <c r="F97" s="17">
        <f t="shared" si="1"/>
        <v>2012</v>
      </c>
      <c r="G97" t="s">
        <v>108</v>
      </c>
      <c r="H97" s="18">
        <v>3100000</v>
      </c>
      <c r="I97" s="19">
        <v>4927760</v>
      </c>
      <c r="K97" s="16">
        <v>41122</v>
      </c>
      <c r="L97" t="s">
        <v>154</v>
      </c>
      <c r="M97" s="16">
        <v>41122</v>
      </c>
      <c r="N97" s="16">
        <v>42582</v>
      </c>
      <c r="O97" s="16">
        <v>41122</v>
      </c>
      <c r="Q97" t="s">
        <v>155</v>
      </c>
    </row>
    <row r="98" spans="1:17">
      <c r="A98" t="s">
        <v>106</v>
      </c>
      <c r="B98" t="s">
        <v>35</v>
      </c>
      <c r="C98" t="s">
        <v>90</v>
      </c>
      <c r="D98" t="s">
        <v>56</v>
      </c>
      <c r="E98" s="16">
        <v>41164</v>
      </c>
      <c r="F98" s="17">
        <f t="shared" si="1"/>
        <v>2012</v>
      </c>
      <c r="G98" t="s">
        <v>108</v>
      </c>
      <c r="H98" s="18">
        <v>2119170</v>
      </c>
      <c r="I98" s="19">
        <v>3368632.6319999998</v>
      </c>
      <c r="K98" s="16">
        <v>41164</v>
      </c>
      <c r="L98" t="s">
        <v>148</v>
      </c>
      <c r="M98" s="16">
        <v>41164</v>
      </c>
      <c r="N98" s="16">
        <v>42369</v>
      </c>
      <c r="O98" s="16">
        <v>41164</v>
      </c>
      <c r="Q98" t="s">
        <v>138</v>
      </c>
    </row>
    <row r="99" spans="1:17">
      <c r="A99" t="s">
        <v>106</v>
      </c>
      <c r="B99" t="s">
        <v>35</v>
      </c>
      <c r="C99" t="s">
        <v>90</v>
      </c>
      <c r="D99" t="s">
        <v>56</v>
      </c>
      <c r="E99" s="16">
        <v>41164</v>
      </c>
      <c r="F99" s="17">
        <f t="shared" si="1"/>
        <v>2012</v>
      </c>
      <c r="G99" t="s">
        <v>108</v>
      </c>
      <c r="H99" s="18">
        <v>110801</v>
      </c>
      <c r="I99" s="19">
        <v>176129.2696</v>
      </c>
      <c r="K99" s="16">
        <v>41164</v>
      </c>
      <c r="L99" t="s">
        <v>149</v>
      </c>
      <c r="M99" s="16">
        <v>41164</v>
      </c>
      <c r="N99" s="16">
        <v>42369</v>
      </c>
      <c r="O99" s="16">
        <v>41164</v>
      </c>
      <c r="Q99" t="s">
        <v>138</v>
      </c>
    </row>
    <row r="100" spans="1:17">
      <c r="A100" t="s">
        <v>106</v>
      </c>
      <c r="B100" t="s">
        <v>35</v>
      </c>
      <c r="C100" t="s">
        <v>90</v>
      </c>
      <c r="D100" t="s">
        <v>56</v>
      </c>
      <c r="E100" s="16">
        <v>41214</v>
      </c>
      <c r="F100" s="17">
        <f t="shared" si="1"/>
        <v>2012</v>
      </c>
      <c r="G100" t="s">
        <v>108</v>
      </c>
      <c r="H100" s="18">
        <v>6200000</v>
      </c>
      <c r="I100" s="19">
        <v>9855520</v>
      </c>
      <c r="K100" s="16">
        <v>41214</v>
      </c>
      <c r="L100" t="s">
        <v>150</v>
      </c>
      <c r="M100" s="16">
        <v>41214</v>
      </c>
      <c r="N100" s="16">
        <v>41364</v>
      </c>
      <c r="O100" s="16">
        <v>41214</v>
      </c>
      <c r="P100" s="16">
        <v>41364</v>
      </c>
      <c r="Q100" t="s">
        <v>151</v>
      </c>
    </row>
    <row r="101" spans="1:17">
      <c r="A101" t="s">
        <v>106</v>
      </c>
      <c r="B101" t="s">
        <v>35</v>
      </c>
      <c r="C101" t="s">
        <v>107</v>
      </c>
      <c r="D101" t="s">
        <v>195</v>
      </c>
      <c r="E101" s="16">
        <v>41282</v>
      </c>
      <c r="F101" s="17">
        <f t="shared" si="1"/>
        <v>2013</v>
      </c>
      <c r="G101" t="s">
        <v>108</v>
      </c>
      <c r="H101" s="18">
        <v>5780</v>
      </c>
      <c r="I101" s="19">
        <v>9187.887999999999</v>
      </c>
      <c r="J101" t="s">
        <v>108</v>
      </c>
      <c r="K101" s="16">
        <v>41282</v>
      </c>
      <c r="L101" t="s">
        <v>147</v>
      </c>
      <c r="M101" s="16">
        <v>40497</v>
      </c>
      <c r="N101" s="16">
        <v>42460</v>
      </c>
      <c r="O101" s="16">
        <v>40497</v>
      </c>
      <c r="Q101" t="s">
        <v>136</v>
      </c>
    </row>
    <row r="102" spans="1:17">
      <c r="A102" t="s">
        <v>106</v>
      </c>
      <c r="B102" t="s">
        <v>35</v>
      </c>
      <c r="C102" t="s">
        <v>94</v>
      </c>
      <c r="D102" t="s">
        <v>57</v>
      </c>
      <c r="E102" s="16">
        <v>41282</v>
      </c>
      <c r="F102" s="17">
        <f t="shared" si="1"/>
        <v>2013</v>
      </c>
      <c r="G102" t="s">
        <v>108</v>
      </c>
      <c r="H102" s="18">
        <v>43869</v>
      </c>
      <c r="I102" s="19">
        <v>69734.162400000001</v>
      </c>
      <c r="J102" t="s">
        <v>108</v>
      </c>
      <c r="K102" s="16">
        <v>41282</v>
      </c>
      <c r="L102" t="s">
        <v>137</v>
      </c>
      <c r="M102" s="16">
        <v>40813</v>
      </c>
      <c r="N102" s="16">
        <v>42369</v>
      </c>
      <c r="O102" s="16">
        <v>40813</v>
      </c>
      <c r="Q102" t="s">
        <v>138</v>
      </c>
    </row>
    <row r="103" spans="1:17">
      <c r="A103" t="s">
        <v>106</v>
      </c>
      <c r="B103" t="s">
        <v>35</v>
      </c>
      <c r="C103" t="s">
        <v>107</v>
      </c>
      <c r="D103" t="s">
        <v>195</v>
      </c>
      <c r="E103" s="16">
        <v>41283</v>
      </c>
      <c r="F103" s="17">
        <f t="shared" si="1"/>
        <v>2013</v>
      </c>
      <c r="G103" t="s">
        <v>108</v>
      </c>
      <c r="H103" s="18">
        <v>14746</v>
      </c>
      <c r="I103" s="19">
        <v>23440.241599999998</v>
      </c>
      <c r="J103" t="s">
        <v>108</v>
      </c>
      <c r="K103" s="16">
        <v>41283</v>
      </c>
      <c r="L103" t="s">
        <v>147</v>
      </c>
      <c r="M103" s="16">
        <v>40497</v>
      </c>
      <c r="N103" s="16">
        <v>42460</v>
      </c>
      <c r="O103" s="16">
        <v>40497</v>
      </c>
      <c r="Q103" t="s">
        <v>136</v>
      </c>
    </row>
    <row r="104" spans="1:17">
      <c r="A104" t="s">
        <v>106</v>
      </c>
      <c r="B104" t="s">
        <v>35</v>
      </c>
      <c r="C104" t="s">
        <v>94</v>
      </c>
      <c r="D104" t="s">
        <v>57</v>
      </c>
      <c r="E104" s="16">
        <v>41285</v>
      </c>
      <c r="F104" s="17">
        <f t="shared" si="1"/>
        <v>2013</v>
      </c>
      <c r="G104" t="s">
        <v>108</v>
      </c>
      <c r="H104" s="18">
        <v>4000000</v>
      </c>
      <c r="I104" s="19">
        <v>6358400</v>
      </c>
      <c r="J104" t="s">
        <v>108</v>
      </c>
      <c r="K104" s="16">
        <v>41285</v>
      </c>
      <c r="L104" t="s">
        <v>135</v>
      </c>
      <c r="M104" s="16">
        <v>40714</v>
      </c>
      <c r="N104" s="16">
        <v>42460</v>
      </c>
      <c r="O104" s="16">
        <v>40714</v>
      </c>
      <c r="Q104" t="s">
        <v>136</v>
      </c>
    </row>
    <row r="105" spans="1:17">
      <c r="A105" t="s">
        <v>106</v>
      </c>
      <c r="B105" t="s">
        <v>35</v>
      </c>
      <c r="C105" t="s">
        <v>107</v>
      </c>
      <c r="D105" t="s">
        <v>195</v>
      </c>
      <c r="E105" s="16">
        <v>41295</v>
      </c>
      <c r="F105" s="17">
        <f t="shared" si="1"/>
        <v>2013</v>
      </c>
      <c r="G105" t="s">
        <v>108</v>
      </c>
      <c r="H105" s="18">
        <v>60692</v>
      </c>
      <c r="I105" s="19">
        <v>96476.003199999992</v>
      </c>
      <c r="J105" t="s">
        <v>108</v>
      </c>
      <c r="K105" s="16">
        <v>41295</v>
      </c>
      <c r="L105" t="s">
        <v>148</v>
      </c>
      <c r="M105" s="16">
        <v>41164</v>
      </c>
      <c r="N105" s="16">
        <v>42369</v>
      </c>
      <c r="O105" s="16">
        <v>41164</v>
      </c>
      <c r="Q105" t="s">
        <v>138</v>
      </c>
    </row>
    <row r="106" spans="1:17">
      <c r="A106" t="s">
        <v>106</v>
      </c>
      <c r="B106" t="s">
        <v>35</v>
      </c>
      <c r="C106" t="s">
        <v>107</v>
      </c>
      <c r="D106" t="s">
        <v>195</v>
      </c>
      <c r="E106" s="16">
        <v>41295</v>
      </c>
      <c r="F106" s="17">
        <f t="shared" si="1"/>
        <v>2013</v>
      </c>
      <c r="G106" t="s">
        <v>108</v>
      </c>
      <c r="H106" s="18">
        <v>3034</v>
      </c>
      <c r="I106" s="19">
        <v>4822.8463999999994</v>
      </c>
      <c r="J106" t="s">
        <v>108</v>
      </c>
      <c r="K106" s="16">
        <v>41295</v>
      </c>
      <c r="L106" t="s">
        <v>149</v>
      </c>
      <c r="M106" s="16">
        <v>41164</v>
      </c>
      <c r="N106" s="16">
        <v>42369</v>
      </c>
      <c r="O106" s="16">
        <v>41164</v>
      </c>
      <c r="Q106" t="s">
        <v>138</v>
      </c>
    </row>
    <row r="107" spans="1:17">
      <c r="A107" t="s">
        <v>106</v>
      </c>
      <c r="B107" t="s">
        <v>35</v>
      </c>
      <c r="C107" t="s">
        <v>107</v>
      </c>
      <c r="D107" t="s">
        <v>195</v>
      </c>
      <c r="E107" s="16">
        <v>41305</v>
      </c>
      <c r="F107" s="17">
        <f t="shared" si="1"/>
        <v>2013</v>
      </c>
      <c r="G107" t="s">
        <v>108</v>
      </c>
      <c r="H107" s="18">
        <v>25680</v>
      </c>
      <c r="I107" s="19">
        <v>40820.928</v>
      </c>
      <c r="J107" t="s">
        <v>108</v>
      </c>
      <c r="K107" s="16">
        <v>41305</v>
      </c>
      <c r="L107" t="s">
        <v>147</v>
      </c>
      <c r="M107" s="16">
        <v>40497</v>
      </c>
      <c r="N107" s="16">
        <v>42460</v>
      </c>
      <c r="O107" s="16">
        <v>40497</v>
      </c>
      <c r="Q107" t="s">
        <v>136</v>
      </c>
    </row>
    <row r="108" spans="1:17">
      <c r="A108" t="s">
        <v>106</v>
      </c>
      <c r="B108" t="s">
        <v>35</v>
      </c>
      <c r="C108" t="s">
        <v>107</v>
      </c>
      <c r="D108" t="s">
        <v>195</v>
      </c>
      <c r="E108" s="16">
        <v>41306</v>
      </c>
      <c r="F108" s="17">
        <f t="shared" si="1"/>
        <v>2013</v>
      </c>
      <c r="G108" t="s">
        <v>108</v>
      </c>
      <c r="H108" s="18">
        <v>44317</v>
      </c>
      <c r="I108" s="19">
        <v>70446.303199999995</v>
      </c>
      <c r="J108" t="s">
        <v>108</v>
      </c>
      <c r="K108" s="16">
        <v>41306</v>
      </c>
      <c r="L108" t="s">
        <v>109</v>
      </c>
      <c r="M108" s="16">
        <v>40597</v>
      </c>
      <c r="N108" s="16">
        <v>42094</v>
      </c>
      <c r="O108" s="16">
        <v>40597</v>
      </c>
      <c r="Q108" t="s">
        <v>110</v>
      </c>
    </row>
    <row r="109" spans="1:17">
      <c r="A109" t="s">
        <v>106</v>
      </c>
      <c r="B109" t="s">
        <v>35</v>
      </c>
      <c r="C109" t="s">
        <v>107</v>
      </c>
      <c r="D109" t="s">
        <v>195</v>
      </c>
      <c r="E109" s="16">
        <v>41306</v>
      </c>
      <c r="F109" s="17">
        <f t="shared" si="1"/>
        <v>2013</v>
      </c>
      <c r="G109" t="s">
        <v>108</v>
      </c>
      <c r="H109" s="18">
        <v>27414</v>
      </c>
      <c r="I109" s="19">
        <v>43577.294399999999</v>
      </c>
      <c r="J109" t="s">
        <v>108</v>
      </c>
      <c r="K109" s="16">
        <v>41306</v>
      </c>
      <c r="L109" t="s">
        <v>109</v>
      </c>
      <c r="M109" s="16">
        <v>40597</v>
      </c>
      <c r="N109" s="16">
        <v>42094</v>
      </c>
      <c r="O109" s="16">
        <v>40597</v>
      </c>
      <c r="Q109" t="s">
        <v>110</v>
      </c>
    </row>
    <row r="110" spans="1:17">
      <c r="A110" t="s">
        <v>106</v>
      </c>
      <c r="B110" t="s">
        <v>35</v>
      </c>
      <c r="C110" t="s">
        <v>94</v>
      </c>
      <c r="D110" t="s">
        <v>57</v>
      </c>
      <c r="E110" s="16">
        <v>41310</v>
      </c>
      <c r="F110" s="17">
        <f t="shared" si="1"/>
        <v>2013</v>
      </c>
      <c r="G110" t="s">
        <v>108</v>
      </c>
      <c r="H110" s="18">
        <v>36749</v>
      </c>
      <c r="I110" s="19">
        <v>58416.210399999996</v>
      </c>
      <c r="J110" t="s">
        <v>108</v>
      </c>
      <c r="K110" s="16">
        <v>41310</v>
      </c>
      <c r="L110" t="s">
        <v>117</v>
      </c>
      <c r="M110" s="16">
        <v>40634</v>
      </c>
      <c r="N110" s="16">
        <v>41729</v>
      </c>
      <c r="O110" s="16">
        <v>40634</v>
      </c>
      <c r="P110" s="16">
        <v>41729</v>
      </c>
      <c r="Q110" t="s">
        <v>118</v>
      </c>
    </row>
    <row r="111" spans="1:17">
      <c r="A111" t="s">
        <v>106</v>
      </c>
      <c r="B111" t="s">
        <v>35</v>
      </c>
      <c r="C111" t="s">
        <v>94</v>
      </c>
      <c r="D111" t="s">
        <v>57</v>
      </c>
      <c r="E111" s="16">
        <v>41318</v>
      </c>
      <c r="F111" s="17">
        <f t="shared" si="1"/>
        <v>2013</v>
      </c>
      <c r="G111" t="s">
        <v>108</v>
      </c>
      <c r="H111" s="18">
        <v>96452</v>
      </c>
      <c r="I111" s="19">
        <v>153320.0992</v>
      </c>
      <c r="J111" t="s">
        <v>108</v>
      </c>
      <c r="K111" s="16">
        <v>41318</v>
      </c>
      <c r="L111" t="s">
        <v>140</v>
      </c>
      <c r="M111" s="16">
        <v>40777</v>
      </c>
      <c r="N111" s="16">
        <v>42551</v>
      </c>
      <c r="O111" s="16">
        <v>40777</v>
      </c>
      <c r="Q111" t="s">
        <v>138</v>
      </c>
    </row>
    <row r="112" spans="1:17">
      <c r="A112" t="s">
        <v>106</v>
      </c>
      <c r="B112" t="s">
        <v>35</v>
      </c>
      <c r="C112" t="s">
        <v>94</v>
      </c>
      <c r="D112" t="s">
        <v>57</v>
      </c>
      <c r="E112" s="16">
        <v>41323</v>
      </c>
      <c r="F112" s="17">
        <f t="shared" si="1"/>
        <v>2013</v>
      </c>
      <c r="G112" t="s">
        <v>108</v>
      </c>
      <c r="H112" s="18">
        <v>1800000</v>
      </c>
      <c r="I112" s="19">
        <v>2861280</v>
      </c>
      <c r="J112" t="s">
        <v>108</v>
      </c>
      <c r="K112" s="16">
        <v>41323</v>
      </c>
      <c r="L112" t="s">
        <v>156</v>
      </c>
      <c r="M112" s="16">
        <v>41317</v>
      </c>
      <c r="N112" s="16">
        <v>41497</v>
      </c>
      <c r="O112" s="16">
        <v>41317</v>
      </c>
      <c r="P112" s="16">
        <v>41497</v>
      </c>
      <c r="Q112" t="s">
        <v>157</v>
      </c>
    </row>
    <row r="113" spans="1:17">
      <c r="A113" t="s">
        <v>106</v>
      </c>
      <c r="B113" t="s">
        <v>35</v>
      </c>
      <c r="C113" t="s">
        <v>94</v>
      </c>
      <c r="D113" t="s">
        <v>57</v>
      </c>
      <c r="E113" s="16">
        <v>41323</v>
      </c>
      <c r="F113" s="17">
        <f t="shared" si="1"/>
        <v>2013</v>
      </c>
      <c r="G113" t="s">
        <v>108</v>
      </c>
      <c r="H113" s="18">
        <v>715000</v>
      </c>
      <c r="I113" s="19">
        <v>1136564</v>
      </c>
      <c r="J113" t="s">
        <v>108</v>
      </c>
      <c r="K113" s="16">
        <v>41323</v>
      </c>
      <c r="L113" t="s">
        <v>143</v>
      </c>
      <c r="M113" s="16">
        <v>40896</v>
      </c>
      <c r="N113" s="16">
        <v>42704</v>
      </c>
      <c r="O113" s="16">
        <v>40896</v>
      </c>
      <c r="Q113" t="s">
        <v>112</v>
      </c>
    </row>
    <row r="114" spans="1:17">
      <c r="A114" t="s">
        <v>106</v>
      </c>
      <c r="B114" t="s">
        <v>35</v>
      </c>
      <c r="C114" t="s">
        <v>107</v>
      </c>
      <c r="D114" t="s">
        <v>195</v>
      </c>
      <c r="E114" s="16">
        <v>41324</v>
      </c>
      <c r="F114" s="17">
        <f t="shared" si="1"/>
        <v>2013</v>
      </c>
      <c r="G114" t="s">
        <v>108</v>
      </c>
      <c r="H114" s="18">
        <v>2720</v>
      </c>
      <c r="I114" s="19">
        <v>4323.7119999999995</v>
      </c>
      <c r="J114" t="s">
        <v>108</v>
      </c>
      <c r="K114" s="16">
        <v>41324</v>
      </c>
      <c r="L114" t="s">
        <v>147</v>
      </c>
      <c r="M114" s="16">
        <v>40497</v>
      </c>
      <c r="N114" s="16">
        <v>42460</v>
      </c>
      <c r="O114" s="16">
        <v>40497</v>
      </c>
      <c r="Q114" t="s">
        <v>136</v>
      </c>
    </row>
    <row r="115" spans="1:17">
      <c r="A115" t="s">
        <v>106</v>
      </c>
      <c r="B115" t="s">
        <v>35</v>
      </c>
      <c r="C115" t="s">
        <v>107</v>
      </c>
      <c r="D115" t="s">
        <v>195</v>
      </c>
      <c r="E115" s="16">
        <v>41324</v>
      </c>
      <c r="F115" s="17">
        <f t="shared" si="1"/>
        <v>2013</v>
      </c>
      <c r="G115" t="s">
        <v>108</v>
      </c>
      <c r="H115" s="18">
        <v>6498</v>
      </c>
      <c r="I115" s="19">
        <v>10329.220799999999</v>
      </c>
      <c r="J115" t="s">
        <v>108</v>
      </c>
      <c r="K115" s="16">
        <v>41324</v>
      </c>
      <c r="L115" t="s">
        <v>147</v>
      </c>
      <c r="M115" s="16">
        <v>40497</v>
      </c>
      <c r="N115" s="16">
        <v>42460</v>
      </c>
      <c r="O115" s="16">
        <v>40497</v>
      </c>
      <c r="Q115" t="s">
        <v>136</v>
      </c>
    </row>
    <row r="116" spans="1:17">
      <c r="A116" t="s">
        <v>106</v>
      </c>
      <c r="B116" t="s">
        <v>35</v>
      </c>
      <c r="C116" t="s">
        <v>94</v>
      </c>
      <c r="D116" t="s">
        <v>57</v>
      </c>
      <c r="E116" s="16">
        <v>41324</v>
      </c>
      <c r="F116" s="17">
        <f t="shared" si="1"/>
        <v>2013</v>
      </c>
      <c r="G116" t="s">
        <v>108</v>
      </c>
      <c r="H116" s="18">
        <v>62037</v>
      </c>
      <c r="I116" s="19">
        <v>98614.015199999994</v>
      </c>
      <c r="J116" t="s">
        <v>108</v>
      </c>
      <c r="K116" s="16">
        <v>41324</v>
      </c>
      <c r="L116" t="s">
        <v>113</v>
      </c>
      <c r="M116" s="16">
        <v>40664</v>
      </c>
      <c r="N116" s="16">
        <v>41548</v>
      </c>
      <c r="O116" s="16">
        <v>40664</v>
      </c>
      <c r="P116" s="16">
        <v>41548</v>
      </c>
      <c r="Q116" t="s">
        <v>114</v>
      </c>
    </row>
    <row r="117" spans="1:17">
      <c r="A117" t="s">
        <v>106</v>
      </c>
      <c r="B117" t="s">
        <v>35</v>
      </c>
      <c r="C117" t="s">
        <v>94</v>
      </c>
      <c r="D117" t="s">
        <v>57</v>
      </c>
      <c r="E117" s="16">
        <v>41325</v>
      </c>
      <c r="F117" s="17">
        <f t="shared" si="1"/>
        <v>2013</v>
      </c>
      <c r="G117" t="s">
        <v>108</v>
      </c>
      <c r="H117" s="18">
        <v>5000000</v>
      </c>
      <c r="I117" s="19">
        <v>7947999.9999999991</v>
      </c>
      <c r="J117" t="s">
        <v>108</v>
      </c>
      <c r="K117" s="16">
        <v>41325</v>
      </c>
      <c r="L117" t="s">
        <v>158</v>
      </c>
      <c r="M117" s="16">
        <v>41313</v>
      </c>
      <c r="N117" s="16">
        <v>41578</v>
      </c>
      <c r="O117" s="16">
        <v>41313</v>
      </c>
      <c r="P117" s="16">
        <v>41578</v>
      </c>
      <c r="Q117" t="s">
        <v>159</v>
      </c>
    </row>
    <row r="118" spans="1:17">
      <c r="A118" t="s">
        <v>106</v>
      </c>
      <c r="B118" t="s">
        <v>35</v>
      </c>
      <c r="C118" t="s">
        <v>94</v>
      </c>
      <c r="D118" t="s">
        <v>57</v>
      </c>
      <c r="E118" s="16">
        <v>41337</v>
      </c>
      <c r="F118" s="17">
        <f t="shared" si="1"/>
        <v>2013</v>
      </c>
      <c r="G118" t="s">
        <v>108</v>
      </c>
      <c r="H118" s="18">
        <v>198329</v>
      </c>
      <c r="I118" s="19">
        <v>315263.77839999995</v>
      </c>
      <c r="J118" t="s">
        <v>108</v>
      </c>
      <c r="K118" s="16">
        <v>41337</v>
      </c>
      <c r="L118" t="s">
        <v>111</v>
      </c>
      <c r="M118" s="16">
        <v>40896</v>
      </c>
      <c r="N118" s="16">
        <v>42704</v>
      </c>
      <c r="O118" s="16">
        <v>40896</v>
      </c>
      <c r="Q118" t="s">
        <v>112</v>
      </c>
    </row>
    <row r="119" spans="1:17">
      <c r="A119" t="s">
        <v>106</v>
      </c>
      <c r="B119" t="s">
        <v>35</v>
      </c>
      <c r="C119" t="s">
        <v>107</v>
      </c>
      <c r="D119" t="s">
        <v>195</v>
      </c>
      <c r="E119" s="16">
        <v>41340</v>
      </c>
      <c r="F119" s="17">
        <f t="shared" si="1"/>
        <v>2013</v>
      </c>
      <c r="G119" t="s">
        <v>108</v>
      </c>
      <c r="H119" s="18">
        <v>8918</v>
      </c>
      <c r="I119" s="19">
        <v>14176.052799999999</v>
      </c>
      <c r="J119" t="s">
        <v>108</v>
      </c>
      <c r="K119" s="16">
        <v>41340</v>
      </c>
      <c r="L119" t="s">
        <v>109</v>
      </c>
      <c r="M119" s="16">
        <v>40597</v>
      </c>
      <c r="N119" s="16">
        <v>42094</v>
      </c>
      <c r="O119" s="16">
        <v>40597</v>
      </c>
      <c r="Q119" t="s">
        <v>110</v>
      </c>
    </row>
    <row r="120" spans="1:17">
      <c r="A120" t="s">
        <v>106</v>
      </c>
      <c r="B120" t="s">
        <v>35</v>
      </c>
      <c r="C120" t="s">
        <v>107</v>
      </c>
      <c r="D120" t="s">
        <v>195</v>
      </c>
      <c r="E120" s="16">
        <v>41340</v>
      </c>
      <c r="F120" s="17">
        <f t="shared" si="1"/>
        <v>2013</v>
      </c>
      <c r="G120" t="s">
        <v>108</v>
      </c>
      <c r="H120" s="18">
        <v>32022</v>
      </c>
      <c r="I120" s="19">
        <v>50902.171199999997</v>
      </c>
      <c r="J120" t="s">
        <v>108</v>
      </c>
      <c r="K120" s="16">
        <v>41340</v>
      </c>
      <c r="L120" t="s">
        <v>109</v>
      </c>
      <c r="M120" s="16">
        <v>40597</v>
      </c>
      <c r="N120" s="16">
        <v>42094</v>
      </c>
      <c r="O120" s="16">
        <v>40597</v>
      </c>
      <c r="Q120" t="s">
        <v>110</v>
      </c>
    </row>
    <row r="121" spans="1:17">
      <c r="A121" t="s">
        <v>106</v>
      </c>
      <c r="B121" t="s">
        <v>35</v>
      </c>
      <c r="C121" t="s">
        <v>107</v>
      </c>
      <c r="D121" t="s">
        <v>195</v>
      </c>
      <c r="E121" s="16">
        <v>41352</v>
      </c>
      <c r="F121" s="17">
        <f t="shared" si="1"/>
        <v>2013</v>
      </c>
      <c r="G121" t="s">
        <v>108</v>
      </c>
      <c r="H121" s="18">
        <v>39836</v>
      </c>
      <c r="I121" s="19">
        <v>63323.3056</v>
      </c>
      <c r="J121" t="s">
        <v>108</v>
      </c>
      <c r="K121" s="16">
        <v>41352</v>
      </c>
      <c r="L121" t="s">
        <v>109</v>
      </c>
      <c r="M121" s="16">
        <v>40597</v>
      </c>
      <c r="N121" s="16">
        <v>42094</v>
      </c>
      <c r="O121" s="16">
        <v>40597</v>
      </c>
      <c r="Q121" t="s">
        <v>110</v>
      </c>
    </row>
    <row r="122" spans="1:17">
      <c r="A122" t="s">
        <v>106</v>
      </c>
      <c r="B122" t="s">
        <v>35</v>
      </c>
      <c r="C122" t="s">
        <v>94</v>
      </c>
      <c r="D122" t="s">
        <v>57</v>
      </c>
      <c r="E122" s="16">
        <v>41355</v>
      </c>
      <c r="F122" s="17">
        <f t="shared" si="1"/>
        <v>2013</v>
      </c>
      <c r="G122" t="s">
        <v>108</v>
      </c>
      <c r="H122" s="18">
        <v>54708</v>
      </c>
      <c r="I122" s="19">
        <v>86963.83679999999</v>
      </c>
      <c r="J122" t="s">
        <v>108</v>
      </c>
      <c r="K122" s="16">
        <v>41355</v>
      </c>
      <c r="L122" t="s">
        <v>132</v>
      </c>
      <c r="M122" s="16">
        <v>40896</v>
      </c>
      <c r="N122" s="16">
        <v>42704</v>
      </c>
      <c r="O122" s="16">
        <v>40896</v>
      </c>
      <c r="Q122" t="s">
        <v>112</v>
      </c>
    </row>
    <row r="123" spans="1:17">
      <c r="A123" t="s">
        <v>106</v>
      </c>
      <c r="B123" t="s">
        <v>35</v>
      </c>
      <c r="C123" t="s">
        <v>107</v>
      </c>
      <c r="D123" t="s">
        <v>195</v>
      </c>
      <c r="E123" s="16">
        <v>41358</v>
      </c>
      <c r="F123" s="17">
        <f t="shared" si="1"/>
        <v>2013</v>
      </c>
      <c r="G123" t="s">
        <v>108</v>
      </c>
      <c r="H123" s="18">
        <v>775076</v>
      </c>
      <c r="I123" s="19">
        <v>1232060.8096</v>
      </c>
      <c r="J123" t="s">
        <v>108</v>
      </c>
      <c r="K123" s="16">
        <v>41358</v>
      </c>
      <c r="L123" t="s">
        <v>109</v>
      </c>
      <c r="M123" s="16">
        <v>40597</v>
      </c>
      <c r="N123" s="16">
        <v>42094</v>
      </c>
      <c r="O123" s="16">
        <v>40597</v>
      </c>
      <c r="Q123" t="s">
        <v>110</v>
      </c>
    </row>
    <row r="124" spans="1:17">
      <c r="A124" t="s">
        <v>106</v>
      </c>
      <c r="B124" t="s">
        <v>35</v>
      </c>
      <c r="C124" t="s">
        <v>107</v>
      </c>
      <c r="D124" t="s">
        <v>195</v>
      </c>
      <c r="E124" s="16">
        <v>41358</v>
      </c>
      <c r="F124" s="17">
        <f t="shared" si="1"/>
        <v>2013</v>
      </c>
      <c r="G124" t="s">
        <v>108</v>
      </c>
      <c r="H124" s="18">
        <v>29028</v>
      </c>
      <c r="I124" s="19">
        <v>46142.908799999997</v>
      </c>
      <c r="J124" t="s">
        <v>108</v>
      </c>
      <c r="K124" s="16">
        <v>41358</v>
      </c>
      <c r="L124" t="s">
        <v>109</v>
      </c>
      <c r="M124" s="16">
        <v>40597</v>
      </c>
      <c r="N124" s="16">
        <v>42094</v>
      </c>
      <c r="O124" s="16">
        <v>40597</v>
      </c>
      <c r="Q124" t="s">
        <v>110</v>
      </c>
    </row>
    <row r="125" spans="1:17">
      <c r="A125" t="s">
        <v>106</v>
      </c>
      <c r="B125" t="s">
        <v>35</v>
      </c>
      <c r="C125" t="s">
        <v>94</v>
      </c>
      <c r="D125" t="s">
        <v>57</v>
      </c>
      <c r="E125" s="16">
        <v>41361</v>
      </c>
      <c r="F125" s="17">
        <f t="shared" si="1"/>
        <v>2013</v>
      </c>
      <c r="G125" t="s">
        <v>108</v>
      </c>
      <c r="H125" s="18">
        <v>500000</v>
      </c>
      <c r="I125" s="19">
        <v>794800</v>
      </c>
      <c r="J125" t="s">
        <v>108</v>
      </c>
      <c r="K125" s="16">
        <v>41361</v>
      </c>
      <c r="L125" t="s">
        <v>160</v>
      </c>
      <c r="M125" s="16">
        <v>41297</v>
      </c>
      <c r="N125" s="16">
        <v>42460</v>
      </c>
      <c r="O125" s="16">
        <v>41297</v>
      </c>
      <c r="Q125" t="s">
        <v>161</v>
      </c>
    </row>
    <row r="126" spans="1:17">
      <c r="A126" t="s">
        <v>106</v>
      </c>
      <c r="B126" t="s">
        <v>35</v>
      </c>
      <c r="C126" t="s">
        <v>94</v>
      </c>
      <c r="D126" t="s">
        <v>57</v>
      </c>
      <c r="E126" s="16">
        <v>41361</v>
      </c>
      <c r="F126" s="17">
        <f t="shared" si="1"/>
        <v>2013</v>
      </c>
      <c r="G126" t="s">
        <v>108</v>
      </c>
      <c r="H126" s="18">
        <v>-94378</v>
      </c>
      <c r="I126" s="19">
        <v>-150023.26879999999</v>
      </c>
      <c r="J126" t="s">
        <v>108</v>
      </c>
      <c r="K126" s="16">
        <v>41361</v>
      </c>
      <c r="L126" t="s">
        <v>126</v>
      </c>
      <c r="M126" s="16">
        <v>40878</v>
      </c>
      <c r="N126" s="16">
        <v>42704</v>
      </c>
      <c r="O126" s="16">
        <v>40878</v>
      </c>
      <c r="Q126" t="s">
        <v>127</v>
      </c>
    </row>
    <row r="127" spans="1:17">
      <c r="A127" t="s">
        <v>106</v>
      </c>
      <c r="B127" t="s">
        <v>35</v>
      </c>
      <c r="C127" t="s">
        <v>94</v>
      </c>
      <c r="D127" t="s">
        <v>57</v>
      </c>
      <c r="E127" s="16">
        <v>41361</v>
      </c>
      <c r="F127" s="17">
        <f t="shared" si="1"/>
        <v>2013</v>
      </c>
      <c r="G127" t="s">
        <v>108</v>
      </c>
      <c r="H127" s="18">
        <v>193219</v>
      </c>
      <c r="I127" s="19">
        <v>307140.92239999998</v>
      </c>
      <c r="J127" t="s">
        <v>108</v>
      </c>
      <c r="K127" s="16">
        <v>41361</v>
      </c>
      <c r="L127" t="s">
        <v>126</v>
      </c>
      <c r="M127" s="16">
        <v>40878</v>
      </c>
      <c r="N127" s="16">
        <v>42704</v>
      </c>
      <c r="O127" s="16">
        <v>40878</v>
      </c>
      <c r="Q127" t="s">
        <v>127</v>
      </c>
    </row>
    <row r="128" spans="1:17">
      <c r="A128" t="s">
        <v>106</v>
      </c>
      <c r="B128" t="s">
        <v>35</v>
      </c>
      <c r="C128" t="s">
        <v>94</v>
      </c>
      <c r="D128" t="s">
        <v>57</v>
      </c>
      <c r="E128" s="16">
        <v>41361</v>
      </c>
      <c r="F128" s="17">
        <f t="shared" si="1"/>
        <v>2013</v>
      </c>
      <c r="G128" t="s">
        <v>108</v>
      </c>
      <c r="H128" s="18">
        <v>2000000</v>
      </c>
      <c r="I128" s="19">
        <v>3179200</v>
      </c>
      <c r="J128" t="s">
        <v>108</v>
      </c>
      <c r="K128" s="16">
        <v>41361</v>
      </c>
      <c r="L128" t="s">
        <v>162</v>
      </c>
      <c r="M128" s="16">
        <v>41297</v>
      </c>
      <c r="N128" s="16">
        <v>42460</v>
      </c>
      <c r="O128" s="16">
        <v>41297</v>
      </c>
      <c r="Q128" t="s">
        <v>163</v>
      </c>
    </row>
    <row r="129" spans="1:17">
      <c r="A129" t="s">
        <v>106</v>
      </c>
      <c r="B129" t="s">
        <v>35</v>
      </c>
      <c r="C129" t="s">
        <v>107</v>
      </c>
      <c r="D129" t="s">
        <v>195</v>
      </c>
      <c r="E129" s="16">
        <v>41364</v>
      </c>
      <c r="F129" s="17">
        <f t="shared" si="1"/>
        <v>2013</v>
      </c>
      <c r="G129" t="s">
        <v>108</v>
      </c>
      <c r="H129" s="18">
        <v>99</v>
      </c>
      <c r="I129" s="19">
        <v>157.37039999999999</v>
      </c>
      <c r="J129" t="s">
        <v>108</v>
      </c>
      <c r="K129" s="16">
        <v>41364</v>
      </c>
      <c r="L129" t="s">
        <v>137</v>
      </c>
      <c r="M129" s="16">
        <v>40813</v>
      </c>
      <c r="N129" s="16">
        <v>42369</v>
      </c>
      <c r="O129" s="16">
        <v>40813</v>
      </c>
      <c r="Q129" t="s">
        <v>138</v>
      </c>
    </row>
    <row r="130" spans="1:17">
      <c r="A130" t="s">
        <v>106</v>
      </c>
      <c r="B130" t="s">
        <v>35</v>
      </c>
      <c r="C130" t="s">
        <v>107</v>
      </c>
      <c r="D130" t="s">
        <v>195</v>
      </c>
      <c r="E130" s="16">
        <v>41375</v>
      </c>
      <c r="F130" s="17">
        <f t="shared" ref="F130:F193" si="2">YEAR(E130)</f>
        <v>2013</v>
      </c>
      <c r="G130" t="s">
        <v>108</v>
      </c>
      <c r="H130" s="18">
        <v>106200</v>
      </c>
      <c r="I130" s="19">
        <v>168815.52</v>
      </c>
      <c r="J130" t="s">
        <v>108</v>
      </c>
      <c r="K130" s="16">
        <v>41375</v>
      </c>
      <c r="L130" t="s">
        <v>147</v>
      </c>
      <c r="M130" s="16">
        <v>40497</v>
      </c>
      <c r="N130" s="16">
        <v>42460</v>
      </c>
      <c r="O130" s="16">
        <v>40497</v>
      </c>
      <c r="Q130" t="s">
        <v>136</v>
      </c>
    </row>
    <row r="131" spans="1:17">
      <c r="A131" t="s">
        <v>106</v>
      </c>
      <c r="B131" t="s">
        <v>35</v>
      </c>
      <c r="C131" t="s">
        <v>107</v>
      </c>
      <c r="D131" t="s">
        <v>195</v>
      </c>
      <c r="E131" s="16">
        <v>41375</v>
      </c>
      <c r="F131" s="17">
        <f t="shared" si="2"/>
        <v>2013</v>
      </c>
      <c r="G131" t="s">
        <v>108</v>
      </c>
      <c r="H131" s="18">
        <v>1360</v>
      </c>
      <c r="I131" s="19">
        <v>2161.8559999999998</v>
      </c>
      <c r="J131" t="s">
        <v>108</v>
      </c>
      <c r="K131" s="16">
        <v>41375</v>
      </c>
      <c r="L131" t="s">
        <v>147</v>
      </c>
      <c r="M131" s="16">
        <v>40497</v>
      </c>
      <c r="N131" s="16">
        <v>42460</v>
      </c>
      <c r="O131" s="16">
        <v>40497</v>
      </c>
      <c r="Q131" t="s">
        <v>136</v>
      </c>
    </row>
    <row r="132" spans="1:17">
      <c r="A132" t="s">
        <v>106</v>
      </c>
      <c r="B132" t="s">
        <v>35</v>
      </c>
      <c r="C132" t="s">
        <v>107</v>
      </c>
      <c r="D132" t="s">
        <v>195</v>
      </c>
      <c r="E132" s="16">
        <v>41375</v>
      </c>
      <c r="F132" s="17">
        <f t="shared" si="2"/>
        <v>2013</v>
      </c>
      <c r="G132" t="s">
        <v>108</v>
      </c>
      <c r="H132" s="18">
        <v>45106</v>
      </c>
      <c r="I132" s="19">
        <v>71700.497600000002</v>
      </c>
      <c r="J132" t="s">
        <v>108</v>
      </c>
      <c r="K132" s="16">
        <v>41375</v>
      </c>
      <c r="L132" t="s">
        <v>147</v>
      </c>
      <c r="M132" s="16">
        <v>40497</v>
      </c>
      <c r="N132" s="16">
        <v>42460</v>
      </c>
      <c r="O132" s="16">
        <v>40497</v>
      </c>
      <c r="Q132" t="s">
        <v>136</v>
      </c>
    </row>
    <row r="133" spans="1:17">
      <c r="A133" t="s">
        <v>106</v>
      </c>
      <c r="B133" t="s">
        <v>35</v>
      </c>
      <c r="C133" t="s">
        <v>107</v>
      </c>
      <c r="D133" t="s">
        <v>195</v>
      </c>
      <c r="E133" s="16">
        <v>41375</v>
      </c>
      <c r="F133" s="17">
        <f t="shared" si="2"/>
        <v>2013</v>
      </c>
      <c r="G133" t="s">
        <v>108</v>
      </c>
      <c r="H133" s="18">
        <v>11343</v>
      </c>
      <c r="I133" s="19">
        <v>18030.8328</v>
      </c>
      <c r="J133" t="s">
        <v>108</v>
      </c>
      <c r="K133" s="16">
        <v>41375</v>
      </c>
      <c r="L133" t="s">
        <v>147</v>
      </c>
      <c r="M133" s="16">
        <v>40497</v>
      </c>
      <c r="N133" s="16">
        <v>42460</v>
      </c>
      <c r="O133" s="16">
        <v>40497</v>
      </c>
      <c r="Q133" t="s">
        <v>136</v>
      </c>
    </row>
    <row r="134" spans="1:17">
      <c r="A134" t="s">
        <v>106</v>
      </c>
      <c r="B134" t="s">
        <v>35</v>
      </c>
      <c r="C134" t="s">
        <v>107</v>
      </c>
      <c r="D134" t="s">
        <v>195</v>
      </c>
      <c r="E134" s="16">
        <v>41383</v>
      </c>
      <c r="F134" s="17">
        <f t="shared" si="2"/>
        <v>2013</v>
      </c>
      <c r="G134" t="s">
        <v>108</v>
      </c>
      <c r="H134" s="18">
        <v>-10166</v>
      </c>
      <c r="I134" s="19">
        <v>-16159.873599999999</v>
      </c>
      <c r="J134" t="s">
        <v>108</v>
      </c>
      <c r="K134" s="16">
        <v>41383</v>
      </c>
      <c r="L134" t="s">
        <v>147</v>
      </c>
      <c r="M134" s="16">
        <v>40497</v>
      </c>
      <c r="N134" s="16">
        <v>42460</v>
      </c>
      <c r="O134" s="16">
        <v>40497</v>
      </c>
      <c r="Q134" t="s">
        <v>136</v>
      </c>
    </row>
    <row r="135" spans="1:17">
      <c r="A135" t="s">
        <v>106</v>
      </c>
      <c r="B135" t="s">
        <v>35</v>
      </c>
      <c r="C135" t="s">
        <v>107</v>
      </c>
      <c r="D135" t="s">
        <v>195</v>
      </c>
      <c r="E135" s="16">
        <v>41383</v>
      </c>
      <c r="F135" s="17">
        <f t="shared" si="2"/>
        <v>2013</v>
      </c>
      <c r="G135" t="s">
        <v>108</v>
      </c>
      <c r="H135" s="18">
        <v>20333</v>
      </c>
      <c r="I135" s="19">
        <v>32321.336799999997</v>
      </c>
      <c r="J135" t="s">
        <v>108</v>
      </c>
      <c r="K135" s="16">
        <v>41383</v>
      </c>
      <c r="L135" t="s">
        <v>147</v>
      </c>
      <c r="M135" s="16">
        <v>40497</v>
      </c>
      <c r="N135" s="16">
        <v>42460</v>
      </c>
      <c r="O135" s="16">
        <v>40497</v>
      </c>
      <c r="Q135" t="s">
        <v>136</v>
      </c>
    </row>
    <row r="136" spans="1:17">
      <c r="A136" t="s">
        <v>106</v>
      </c>
      <c r="B136" t="s">
        <v>35</v>
      </c>
      <c r="C136" t="s">
        <v>107</v>
      </c>
      <c r="D136" t="s">
        <v>195</v>
      </c>
      <c r="E136" s="16">
        <v>41388</v>
      </c>
      <c r="F136" s="17">
        <f t="shared" si="2"/>
        <v>2013</v>
      </c>
      <c r="G136" t="s">
        <v>108</v>
      </c>
      <c r="H136" s="18">
        <v>24387</v>
      </c>
      <c r="I136" s="19">
        <v>38765.575199999999</v>
      </c>
      <c r="J136" t="s">
        <v>108</v>
      </c>
      <c r="K136" s="16">
        <v>41388</v>
      </c>
      <c r="L136" t="s">
        <v>148</v>
      </c>
      <c r="M136" s="16">
        <v>41164</v>
      </c>
      <c r="N136" s="16">
        <v>42369</v>
      </c>
      <c r="O136" s="16">
        <v>41164</v>
      </c>
      <c r="Q136" t="s">
        <v>138</v>
      </c>
    </row>
    <row r="137" spans="1:17">
      <c r="A137" t="s">
        <v>106</v>
      </c>
      <c r="B137" t="s">
        <v>35</v>
      </c>
      <c r="C137" t="s">
        <v>107</v>
      </c>
      <c r="D137" t="s">
        <v>195</v>
      </c>
      <c r="E137" s="16">
        <v>41388</v>
      </c>
      <c r="F137" s="17">
        <f t="shared" si="2"/>
        <v>2013</v>
      </c>
      <c r="G137" t="s">
        <v>108</v>
      </c>
      <c r="H137" s="18">
        <v>1219</v>
      </c>
      <c r="I137" s="19">
        <v>1937.7223999999999</v>
      </c>
      <c r="J137" t="s">
        <v>108</v>
      </c>
      <c r="K137" s="16">
        <v>41388</v>
      </c>
      <c r="L137" t="s">
        <v>149</v>
      </c>
      <c r="M137" s="16">
        <v>41164</v>
      </c>
      <c r="N137" s="16">
        <v>42369</v>
      </c>
      <c r="O137" s="16">
        <v>41164</v>
      </c>
      <c r="Q137" t="s">
        <v>138</v>
      </c>
    </row>
    <row r="138" spans="1:17">
      <c r="A138" t="s">
        <v>106</v>
      </c>
      <c r="B138" t="s">
        <v>35</v>
      </c>
      <c r="C138" t="s">
        <v>94</v>
      </c>
      <c r="D138" t="s">
        <v>57</v>
      </c>
      <c r="E138" s="16">
        <v>41388</v>
      </c>
      <c r="F138" s="17">
        <f t="shared" si="2"/>
        <v>2013</v>
      </c>
      <c r="G138" t="s">
        <v>108</v>
      </c>
      <c r="H138" s="18">
        <v>300000</v>
      </c>
      <c r="I138" s="19">
        <v>476879.99999999994</v>
      </c>
      <c r="J138" t="s">
        <v>108</v>
      </c>
      <c r="K138" s="16">
        <v>41388</v>
      </c>
      <c r="L138" t="s">
        <v>124</v>
      </c>
      <c r="M138" s="16">
        <v>40909</v>
      </c>
      <c r="N138" s="16">
        <v>42369</v>
      </c>
      <c r="O138" s="16">
        <v>40909</v>
      </c>
      <c r="Q138" t="s">
        <v>114</v>
      </c>
    </row>
    <row r="139" spans="1:17">
      <c r="A139" t="s">
        <v>106</v>
      </c>
      <c r="B139" t="s">
        <v>35</v>
      </c>
      <c r="C139" t="s">
        <v>107</v>
      </c>
      <c r="D139" t="s">
        <v>195</v>
      </c>
      <c r="E139" s="16">
        <v>41388</v>
      </c>
      <c r="F139" s="17">
        <f t="shared" si="2"/>
        <v>2013</v>
      </c>
      <c r="G139" t="s">
        <v>108</v>
      </c>
      <c r="H139" s="18">
        <v>41483</v>
      </c>
      <c r="I139" s="19">
        <v>65941.376799999998</v>
      </c>
      <c r="J139" t="s">
        <v>108</v>
      </c>
      <c r="K139" s="16">
        <v>41388</v>
      </c>
      <c r="L139" t="s">
        <v>125</v>
      </c>
      <c r="M139" s="16">
        <v>40756</v>
      </c>
      <c r="N139" s="16">
        <v>42643</v>
      </c>
      <c r="O139" s="16">
        <v>40756</v>
      </c>
      <c r="Q139" t="s">
        <v>110</v>
      </c>
    </row>
    <row r="140" spans="1:17">
      <c r="A140" t="s">
        <v>106</v>
      </c>
      <c r="B140" t="s">
        <v>35</v>
      </c>
      <c r="C140" t="s">
        <v>94</v>
      </c>
      <c r="D140" t="s">
        <v>57</v>
      </c>
      <c r="E140" s="16">
        <v>41389</v>
      </c>
      <c r="F140" s="17">
        <f t="shared" si="2"/>
        <v>2013</v>
      </c>
      <c r="G140" t="s">
        <v>108</v>
      </c>
      <c r="H140" s="18">
        <v>24206</v>
      </c>
      <c r="I140" s="19">
        <v>38477.857599999996</v>
      </c>
      <c r="J140" t="s">
        <v>108</v>
      </c>
      <c r="K140" s="16">
        <v>41389</v>
      </c>
      <c r="L140" t="s">
        <v>137</v>
      </c>
      <c r="M140" s="16">
        <v>40813</v>
      </c>
      <c r="N140" s="16">
        <v>42369</v>
      </c>
      <c r="O140" s="16">
        <v>40813</v>
      </c>
      <c r="Q140" t="s">
        <v>138</v>
      </c>
    </row>
    <row r="141" spans="1:17">
      <c r="A141" t="s">
        <v>106</v>
      </c>
      <c r="B141" t="s">
        <v>35</v>
      </c>
      <c r="C141" t="s">
        <v>94</v>
      </c>
      <c r="D141" t="s">
        <v>57</v>
      </c>
      <c r="E141" s="16">
        <v>41395</v>
      </c>
      <c r="F141" s="17">
        <f t="shared" si="2"/>
        <v>2013</v>
      </c>
      <c r="G141" t="s">
        <v>108</v>
      </c>
      <c r="H141" s="18">
        <v>43740</v>
      </c>
      <c r="I141" s="19">
        <v>69529.103999999992</v>
      </c>
      <c r="J141" t="s">
        <v>108</v>
      </c>
      <c r="K141" s="16">
        <v>41395</v>
      </c>
      <c r="L141" t="s">
        <v>117</v>
      </c>
      <c r="M141" s="16">
        <v>40634</v>
      </c>
      <c r="N141" s="16">
        <v>41729</v>
      </c>
      <c r="O141" s="16">
        <v>40634</v>
      </c>
      <c r="P141" s="16">
        <v>41729</v>
      </c>
      <c r="Q141" t="s">
        <v>118</v>
      </c>
    </row>
    <row r="142" spans="1:17">
      <c r="A142" t="s">
        <v>106</v>
      </c>
      <c r="B142" t="s">
        <v>35</v>
      </c>
      <c r="C142" t="s">
        <v>107</v>
      </c>
      <c r="D142" t="s">
        <v>195</v>
      </c>
      <c r="E142" s="16">
        <v>41397</v>
      </c>
      <c r="F142" s="17">
        <f t="shared" si="2"/>
        <v>2013</v>
      </c>
      <c r="G142" t="s">
        <v>108</v>
      </c>
      <c r="H142" s="18">
        <v>60022</v>
      </c>
      <c r="I142" s="19">
        <v>95410.9712</v>
      </c>
      <c r="J142" t="s">
        <v>108</v>
      </c>
      <c r="K142" s="16">
        <v>41397</v>
      </c>
      <c r="L142" t="s">
        <v>109</v>
      </c>
      <c r="M142" s="16">
        <v>40597</v>
      </c>
      <c r="N142" s="16">
        <v>42094</v>
      </c>
      <c r="O142" s="16">
        <v>40597</v>
      </c>
      <c r="Q142" t="s">
        <v>110</v>
      </c>
    </row>
    <row r="143" spans="1:17">
      <c r="A143" t="s">
        <v>106</v>
      </c>
      <c r="B143" t="s">
        <v>35</v>
      </c>
      <c r="C143" t="s">
        <v>107</v>
      </c>
      <c r="D143" t="s">
        <v>195</v>
      </c>
      <c r="E143" s="16">
        <v>41397</v>
      </c>
      <c r="F143" s="17">
        <f t="shared" si="2"/>
        <v>2013</v>
      </c>
      <c r="G143" t="s">
        <v>108</v>
      </c>
      <c r="H143" s="18">
        <v>41483</v>
      </c>
      <c r="I143" s="19">
        <v>65941.376799999998</v>
      </c>
      <c r="J143" t="s">
        <v>108</v>
      </c>
      <c r="K143" s="16">
        <v>41397</v>
      </c>
      <c r="L143" t="s">
        <v>125</v>
      </c>
      <c r="M143" s="16">
        <v>40756</v>
      </c>
      <c r="N143" s="16">
        <v>42643</v>
      </c>
      <c r="O143" s="16">
        <v>40756</v>
      </c>
      <c r="Q143" t="s">
        <v>110</v>
      </c>
    </row>
    <row r="144" spans="1:17">
      <c r="A144" t="s">
        <v>106</v>
      </c>
      <c r="B144" t="s">
        <v>35</v>
      </c>
      <c r="C144" t="s">
        <v>107</v>
      </c>
      <c r="D144" t="s">
        <v>195</v>
      </c>
      <c r="E144" s="16">
        <v>41398</v>
      </c>
      <c r="F144" s="17">
        <f t="shared" si="2"/>
        <v>2013</v>
      </c>
      <c r="G144" t="s">
        <v>108</v>
      </c>
      <c r="H144" s="18">
        <v>-15084</v>
      </c>
      <c r="I144" s="19">
        <v>-23977.526399999999</v>
      </c>
      <c r="J144" t="s">
        <v>108</v>
      </c>
      <c r="K144" s="16">
        <v>41398</v>
      </c>
      <c r="L144" t="s">
        <v>125</v>
      </c>
      <c r="M144" s="16">
        <v>40756</v>
      </c>
      <c r="N144" s="16">
        <v>42643</v>
      </c>
      <c r="O144" s="16">
        <v>40756</v>
      </c>
      <c r="Q144" t="s">
        <v>110</v>
      </c>
    </row>
    <row r="145" spans="1:17">
      <c r="A145" t="s">
        <v>106</v>
      </c>
      <c r="B145" t="s">
        <v>35</v>
      </c>
      <c r="C145" t="s">
        <v>107</v>
      </c>
      <c r="D145" t="s">
        <v>195</v>
      </c>
      <c r="E145" s="16">
        <v>41409</v>
      </c>
      <c r="F145" s="17">
        <f t="shared" si="2"/>
        <v>2013</v>
      </c>
      <c r="G145" t="s">
        <v>108</v>
      </c>
      <c r="H145" s="18">
        <v>17342</v>
      </c>
      <c r="I145" s="19">
        <v>27566.843199999999</v>
      </c>
      <c r="J145" t="s">
        <v>108</v>
      </c>
      <c r="K145" s="16">
        <v>41409</v>
      </c>
      <c r="L145" t="s">
        <v>147</v>
      </c>
      <c r="M145" s="16">
        <v>40497</v>
      </c>
      <c r="N145" s="16">
        <v>42460</v>
      </c>
      <c r="O145" s="16">
        <v>40497</v>
      </c>
      <c r="Q145" t="s">
        <v>136</v>
      </c>
    </row>
    <row r="146" spans="1:17">
      <c r="A146" t="s">
        <v>106</v>
      </c>
      <c r="B146" t="s">
        <v>35</v>
      </c>
      <c r="C146" t="s">
        <v>94</v>
      </c>
      <c r="D146" t="s">
        <v>57</v>
      </c>
      <c r="E146" s="16">
        <v>41411</v>
      </c>
      <c r="F146" s="17">
        <f t="shared" si="2"/>
        <v>2013</v>
      </c>
      <c r="G146" t="s">
        <v>108</v>
      </c>
      <c r="H146" s="18">
        <v>37618</v>
      </c>
      <c r="I146" s="19">
        <v>59797.572799999994</v>
      </c>
      <c r="J146" t="s">
        <v>108</v>
      </c>
      <c r="K146" s="16">
        <v>41411</v>
      </c>
      <c r="L146" t="s">
        <v>113</v>
      </c>
      <c r="M146" s="16">
        <v>40664</v>
      </c>
      <c r="N146" s="16">
        <v>41548</v>
      </c>
      <c r="O146" s="16">
        <v>40664</v>
      </c>
      <c r="P146" s="16">
        <v>41548</v>
      </c>
      <c r="Q146" t="s">
        <v>114</v>
      </c>
    </row>
    <row r="147" spans="1:17">
      <c r="A147" t="s">
        <v>106</v>
      </c>
      <c r="B147" t="s">
        <v>35</v>
      </c>
      <c r="C147" t="s">
        <v>94</v>
      </c>
      <c r="D147" t="s">
        <v>57</v>
      </c>
      <c r="E147" s="16">
        <v>41415</v>
      </c>
      <c r="F147" s="17">
        <f t="shared" si="2"/>
        <v>2013</v>
      </c>
      <c r="G147" t="s">
        <v>108</v>
      </c>
      <c r="H147" s="18">
        <v>261285</v>
      </c>
      <c r="I147" s="19">
        <v>415338.636</v>
      </c>
      <c r="J147" t="s">
        <v>108</v>
      </c>
      <c r="K147" s="16">
        <v>41415</v>
      </c>
      <c r="L147" t="s">
        <v>111</v>
      </c>
      <c r="M147" s="16">
        <v>40896</v>
      </c>
      <c r="N147" s="16">
        <v>42704</v>
      </c>
      <c r="O147" s="16">
        <v>40896</v>
      </c>
      <c r="Q147" t="s">
        <v>112</v>
      </c>
    </row>
    <row r="148" spans="1:17">
      <c r="A148" t="s">
        <v>106</v>
      </c>
      <c r="B148" t="s">
        <v>35</v>
      </c>
      <c r="C148" t="s">
        <v>94</v>
      </c>
      <c r="D148" t="s">
        <v>57</v>
      </c>
      <c r="E148" s="16">
        <v>41415</v>
      </c>
      <c r="F148" s="17">
        <f t="shared" si="2"/>
        <v>2013</v>
      </c>
      <c r="G148" t="s">
        <v>108</v>
      </c>
      <c r="H148" s="18">
        <v>20599</v>
      </c>
      <c r="I148" s="19">
        <v>32744.170399999999</v>
      </c>
      <c r="J148" t="s">
        <v>108</v>
      </c>
      <c r="K148" s="16">
        <v>41415</v>
      </c>
      <c r="L148" t="s">
        <v>117</v>
      </c>
      <c r="M148" s="16">
        <v>40634</v>
      </c>
      <c r="N148" s="16">
        <v>41729</v>
      </c>
      <c r="O148" s="16">
        <v>40634</v>
      </c>
      <c r="P148" s="16">
        <v>41729</v>
      </c>
      <c r="Q148" t="s">
        <v>118</v>
      </c>
    </row>
    <row r="149" spans="1:17">
      <c r="A149" t="s">
        <v>106</v>
      </c>
      <c r="B149" t="s">
        <v>35</v>
      </c>
      <c r="C149" t="s">
        <v>107</v>
      </c>
      <c r="D149" t="s">
        <v>195</v>
      </c>
      <c r="E149" s="16">
        <v>41415</v>
      </c>
      <c r="F149" s="17">
        <f t="shared" si="2"/>
        <v>2013</v>
      </c>
      <c r="G149" t="s">
        <v>108</v>
      </c>
      <c r="H149" s="18">
        <v>-15048</v>
      </c>
      <c r="I149" s="19">
        <v>-23920.300799999997</v>
      </c>
      <c r="J149" t="s">
        <v>108</v>
      </c>
      <c r="K149" s="16">
        <v>41415</v>
      </c>
      <c r="L149" t="s">
        <v>125</v>
      </c>
      <c r="M149" s="16">
        <v>40756</v>
      </c>
      <c r="N149" s="16">
        <v>42643</v>
      </c>
      <c r="O149" s="16">
        <v>40756</v>
      </c>
      <c r="Q149" t="s">
        <v>110</v>
      </c>
    </row>
    <row r="150" spans="1:17">
      <c r="A150" t="s">
        <v>106</v>
      </c>
      <c r="B150" t="s">
        <v>35</v>
      </c>
      <c r="C150" t="s">
        <v>107</v>
      </c>
      <c r="D150" t="s">
        <v>195</v>
      </c>
      <c r="E150" s="16">
        <v>41415</v>
      </c>
      <c r="F150" s="17">
        <f t="shared" si="2"/>
        <v>2013</v>
      </c>
      <c r="G150" t="s">
        <v>108</v>
      </c>
      <c r="H150" s="18">
        <v>15084</v>
      </c>
      <c r="I150" s="19">
        <v>23977.526399999999</v>
      </c>
      <c r="J150" t="s">
        <v>108</v>
      </c>
      <c r="K150" s="16">
        <v>41415</v>
      </c>
      <c r="L150" t="s">
        <v>125</v>
      </c>
      <c r="M150" s="16">
        <v>40756</v>
      </c>
      <c r="N150" s="16">
        <v>42643</v>
      </c>
      <c r="O150" s="16">
        <v>40756</v>
      </c>
      <c r="Q150" t="s">
        <v>110</v>
      </c>
    </row>
    <row r="151" spans="1:17">
      <c r="A151" t="s">
        <v>106</v>
      </c>
      <c r="B151" t="s">
        <v>35</v>
      </c>
      <c r="C151" t="s">
        <v>94</v>
      </c>
      <c r="D151" t="s">
        <v>57</v>
      </c>
      <c r="E151" s="16">
        <v>41416</v>
      </c>
      <c r="F151" s="17">
        <f t="shared" si="2"/>
        <v>2013</v>
      </c>
      <c r="G151" t="s">
        <v>108</v>
      </c>
      <c r="H151" s="18">
        <v>61853</v>
      </c>
      <c r="I151" s="19">
        <v>98321.5288</v>
      </c>
      <c r="J151" t="s">
        <v>108</v>
      </c>
      <c r="K151" s="16">
        <v>41416</v>
      </c>
      <c r="L151" t="s">
        <v>139</v>
      </c>
      <c r="M151" s="16">
        <v>40813</v>
      </c>
      <c r="N151" s="16">
        <v>42369</v>
      </c>
      <c r="O151" s="16">
        <v>40813</v>
      </c>
      <c r="Q151" t="s">
        <v>138</v>
      </c>
    </row>
    <row r="152" spans="1:17">
      <c r="A152" t="s">
        <v>106</v>
      </c>
      <c r="B152" t="s">
        <v>35</v>
      </c>
      <c r="C152" t="s">
        <v>94</v>
      </c>
      <c r="D152" t="s">
        <v>57</v>
      </c>
      <c r="E152" s="16">
        <v>41422</v>
      </c>
      <c r="F152" s="17">
        <f t="shared" si="2"/>
        <v>2013</v>
      </c>
      <c r="G152" t="s">
        <v>108</v>
      </c>
      <c r="H152" s="18">
        <v>4000000</v>
      </c>
      <c r="I152" s="19">
        <v>6358400</v>
      </c>
      <c r="J152" t="s">
        <v>108</v>
      </c>
      <c r="K152" s="16">
        <v>41422</v>
      </c>
      <c r="L152" t="s">
        <v>137</v>
      </c>
      <c r="M152" s="16">
        <v>40813</v>
      </c>
      <c r="N152" s="16">
        <v>42369</v>
      </c>
      <c r="O152" s="16">
        <v>40813</v>
      </c>
      <c r="Q152" t="s">
        <v>138</v>
      </c>
    </row>
    <row r="153" spans="1:17">
      <c r="A153" t="s">
        <v>106</v>
      </c>
      <c r="B153" t="s">
        <v>35</v>
      </c>
      <c r="C153" t="s">
        <v>107</v>
      </c>
      <c r="D153" t="s">
        <v>195</v>
      </c>
      <c r="E153" s="16">
        <v>41423</v>
      </c>
      <c r="F153" s="17">
        <f t="shared" si="2"/>
        <v>2013</v>
      </c>
      <c r="G153" t="s">
        <v>108</v>
      </c>
      <c r="H153" s="18">
        <v>54420</v>
      </c>
      <c r="I153" s="19">
        <v>86506.031999999992</v>
      </c>
      <c r="J153" t="s">
        <v>108</v>
      </c>
      <c r="K153" s="16">
        <v>41423</v>
      </c>
      <c r="L153" t="s">
        <v>109</v>
      </c>
      <c r="M153" s="16">
        <v>40597</v>
      </c>
      <c r="N153" s="16">
        <v>42094</v>
      </c>
      <c r="O153" s="16">
        <v>40597</v>
      </c>
      <c r="Q153" t="s">
        <v>110</v>
      </c>
    </row>
    <row r="154" spans="1:17">
      <c r="A154" t="s">
        <v>106</v>
      </c>
      <c r="B154" t="s">
        <v>35</v>
      </c>
      <c r="C154" t="s">
        <v>107</v>
      </c>
      <c r="D154" t="s">
        <v>195</v>
      </c>
      <c r="E154" s="16">
        <v>41423</v>
      </c>
      <c r="F154" s="17">
        <f t="shared" si="2"/>
        <v>2013</v>
      </c>
      <c r="G154" t="s">
        <v>108</v>
      </c>
      <c r="H154" s="18">
        <v>75181</v>
      </c>
      <c r="I154" s="19">
        <v>119507.71759999999</v>
      </c>
      <c r="J154" t="s">
        <v>108</v>
      </c>
      <c r="K154" s="16">
        <v>41423</v>
      </c>
      <c r="L154" t="s">
        <v>109</v>
      </c>
      <c r="M154" s="16">
        <v>40597</v>
      </c>
      <c r="N154" s="16">
        <v>42094</v>
      </c>
      <c r="O154" s="16">
        <v>40597</v>
      </c>
      <c r="Q154" t="s">
        <v>110</v>
      </c>
    </row>
    <row r="155" spans="1:17">
      <c r="A155" t="s">
        <v>106</v>
      </c>
      <c r="B155" t="s">
        <v>35</v>
      </c>
      <c r="C155" t="s">
        <v>107</v>
      </c>
      <c r="D155" t="s">
        <v>195</v>
      </c>
      <c r="E155" s="16">
        <v>41425</v>
      </c>
      <c r="F155" s="17">
        <f t="shared" si="2"/>
        <v>2013</v>
      </c>
      <c r="G155" t="s">
        <v>108</v>
      </c>
      <c r="H155" s="18">
        <v>3511</v>
      </c>
      <c r="I155" s="19">
        <v>5581.0855999999994</v>
      </c>
      <c r="J155" t="s">
        <v>108</v>
      </c>
      <c r="K155" s="16">
        <v>41425</v>
      </c>
      <c r="L155" t="s">
        <v>148</v>
      </c>
      <c r="M155" s="16">
        <v>41164</v>
      </c>
      <c r="N155" s="16">
        <v>42369</v>
      </c>
      <c r="O155" s="16">
        <v>41164</v>
      </c>
      <c r="Q155" t="s">
        <v>138</v>
      </c>
    </row>
    <row r="156" spans="1:17">
      <c r="A156" t="s">
        <v>106</v>
      </c>
      <c r="B156" t="s">
        <v>35</v>
      </c>
      <c r="C156" t="s">
        <v>107</v>
      </c>
      <c r="D156" t="s">
        <v>195</v>
      </c>
      <c r="E156" s="16">
        <v>41425</v>
      </c>
      <c r="F156" s="17">
        <f t="shared" si="2"/>
        <v>2013</v>
      </c>
      <c r="G156" t="s">
        <v>108</v>
      </c>
      <c r="H156" s="18">
        <v>28281</v>
      </c>
      <c r="I156" s="19">
        <v>44955.477599999998</v>
      </c>
      <c r="J156" t="s">
        <v>108</v>
      </c>
      <c r="K156" s="16">
        <v>41425</v>
      </c>
      <c r="L156" t="s">
        <v>148</v>
      </c>
      <c r="M156" s="16">
        <v>41164</v>
      </c>
      <c r="N156" s="16">
        <v>42369</v>
      </c>
      <c r="O156" s="16">
        <v>41164</v>
      </c>
      <c r="Q156" t="s">
        <v>138</v>
      </c>
    </row>
    <row r="157" spans="1:17">
      <c r="A157" t="s">
        <v>106</v>
      </c>
      <c r="B157" t="s">
        <v>35</v>
      </c>
      <c r="C157" t="s">
        <v>107</v>
      </c>
      <c r="D157" t="s">
        <v>195</v>
      </c>
      <c r="E157" s="16">
        <v>41425</v>
      </c>
      <c r="F157" s="17">
        <f t="shared" si="2"/>
        <v>2013</v>
      </c>
      <c r="G157" t="s">
        <v>108</v>
      </c>
      <c r="H157" s="18">
        <v>1414</v>
      </c>
      <c r="I157" s="19">
        <v>2247.6943999999999</v>
      </c>
      <c r="J157" t="s">
        <v>108</v>
      </c>
      <c r="K157" s="16">
        <v>41425</v>
      </c>
      <c r="L157" t="s">
        <v>149</v>
      </c>
      <c r="M157" s="16">
        <v>41164</v>
      </c>
      <c r="N157" s="16">
        <v>42369</v>
      </c>
      <c r="O157" s="16">
        <v>41164</v>
      </c>
      <c r="Q157" t="s">
        <v>138</v>
      </c>
    </row>
    <row r="158" spans="1:17">
      <c r="A158" t="s">
        <v>106</v>
      </c>
      <c r="B158" t="s">
        <v>35</v>
      </c>
      <c r="C158" t="s">
        <v>94</v>
      </c>
      <c r="D158" t="s">
        <v>57</v>
      </c>
      <c r="E158" s="16">
        <v>41425</v>
      </c>
      <c r="F158" s="17">
        <f t="shared" si="2"/>
        <v>2013</v>
      </c>
      <c r="G158" t="s">
        <v>108</v>
      </c>
      <c r="H158" s="18">
        <v>500000</v>
      </c>
      <c r="I158" s="19">
        <v>794800</v>
      </c>
      <c r="J158" t="s">
        <v>108</v>
      </c>
      <c r="K158" s="16">
        <v>41425</v>
      </c>
      <c r="L158" t="s">
        <v>160</v>
      </c>
      <c r="M158" s="16">
        <v>41297</v>
      </c>
      <c r="N158" s="16">
        <v>42460</v>
      </c>
      <c r="O158" s="16">
        <v>41297</v>
      </c>
      <c r="Q158" t="s">
        <v>161</v>
      </c>
    </row>
    <row r="159" spans="1:17">
      <c r="A159" t="s">
        <v>106</v>
      </c>
      <c r="B159" t="s">
        <v>35</v>
      </c>
      <c r="C159" t="s">
        <v>94</v>
      </c>
      <c r="D159" t="s">
        <v>57</v>
      </c>
      <c r="E159" s="16">
        <v>41425</v>
      </c>
      <c r="F159" s="17">
        <f t="shared" si="2"/>
        <v>2013</v>
      </c>
      <c r="G159" t="s">
        <v>108</v>
      </c>
      <c r="H159" s="18">
        <v>1500000</v>
      </c>
      <c r="I159" s="19">
        <v>2384400</v>
      </c>
      <c r="J159" t="s">
        <v>108</v>
      </c>
      <c r="K159" s="16">
        <v>41425</v>
      </c>
      <c r="L159" t="s">
        <v>162</v>
      </c>
      <c r="M159" s="16">
        <v>41297</v>
      </c>
      <c r="N159" s="16">
        <v>42460</v>
      </c>
      <c r="O159" s="16">
        <v>41297</v>
      </c>
      <c r="Q159" t="s">
        <v>163</v>
      </c>
    </row>
    <row r="160" spans="1:17">
      <c r="A160" t="s">
        <v>106</v>
      </c>
      <c r="B160" t="s">
        <v>35</v>
      </c>
      <c r="C160" t="s">
        <v>94</v>
      </c>
      <c r="D160" t="s">
        <v>57</v>
      </c>
      <c r="E160" s="16">
        <v>41425</v>
      </c>
      <c r="F160" s="17">
        <f t="shared" si="2"/>
        <v>2013</v>
      </c>
      <c r="G160" t="s">
        <v>108</v>
      </c>
      <c r="H160" s="18">
        <v>16000000</v>
      </c>
      <c r="I160" s="19">
        <v>25433600</v>
      </c>
      <c r="J160" t="s">
        <v>108</v>
      </c>
      <c r="K160" s="16">
        <v>41425</v>
      </c>
      <c r="L160" t="s">
        <v>135</v>
      </c>
      <c r="M160" s="16">
        <v>40714</v>
      </c>
      <c r="N160" s="16">
        <v>42460</v>
      </c>
      <c r="O160" s="16">
        <v>40714</v>
      </c>
      <c r="Q160" t="s">
        <v>136</v>
      </c>
    </row>
    <row r="161" spans="1:17">
      <c r="A161" t="s">
        <v>106</v>
      </c>
      <c r="B161" t="s">
        <v>35</v>
      </c>
      <c r="C161" t="s">
        <v>94</v>
      </c>
      <c r="D161" t="s">
        <v>57</v>
      </c>
      <c r="E161" s="16">
        <v>41430</v>
      </c>
      <c r="F161" s="17">
        <f t="shared" si="2"/>
        <v>2013</v>
      </c>
      <c r="G161" t="s">
        <v>108</v>
      </c>
      <c r="H161" s="18">
        <v>625000</v>
      </c>
      <c r="I161" s="19">
        <v>993499.99999999988</v>
      </c>
      <c r="J161" t="s">
        <v>108</v>
      </c>
      <c r="K161" s="16">
        <v>41430</v>
      </c>
      <c r="L161" t="s">
        <v>154</v>
      </c>
      <c r="M161" s="16">
        <v>41122</v>
      </c>
      <c r="N161" s="16">
        <v>42582</v>
      </c>
      <c r="O161" s="16">
        <v>41122</v>
      </c>
      <c r="Q161" t="s">
        <v>155</v>
      </c>
    </row>
    <row r="162" spans="1:17">
      <c r="A162" t="s">
        <v>106</v>
      </c>
      <c r="B162" t="s">
        <v>35</v>
      </c>
      <c r="C162" t="s">
        <v>107</v>
      </c>
      <c r="D162" t="s">
        <v>195</v>
      </c>
      <c r="E162" s="16">
        <v>41431</v>
      </c>
      <c r="F162" s="17">
        <f t="shared" si="2"/>
        <v>2013</v>
      </c>
      <c r="G162" t="s">
        <v>108</v>
      </c>
      <c r="H162" s="18">
        <v>23358</v>
      </c>
      <c r="I162" s="19">
        <v>37129.876799999998</v>
      </c>
      <c r="J162" t="s">
        <v>108</v>
      </c>
      <c r="K162" s="16">
        <v>41431</v>
      </c>
      <c r="L162" t="s">
        <v>147</v>
      </c>
      <c r="M162" s="16">
        <v>40497</v>
      </c>
      <c r="N162" s="16">
        <v>42460</v>
      </c>
      <c r="O162" s="16">
        <v>40497</v>
      </c>
      <c r="Q162" t="s">
        <v>136</v>
      </c>
    </row>
    <row r="163" spans="1:17">
      <c r="A163" t="s">
        <v>106</v>
      </c>
      <c r="B163" t="s">
        <v>35</v>
      </c>
      <c r="C163" t="s">
        <v>107</v>
      </c>
      <c r="D163" t="s">
        <v>195</v>
      </c>
      <c r="E163" s="16">
        <v>41443</v>
      </c>
      <c r="F163" s="17">
        <f t="shared" si="2"/>
        <v>2013</v>
      </c>
      <c r="G163" t="s">
        <v>108</v>
      </c>
      <c r="H163" s="18">
        <v>-138015</v>
      </c>
      <c r="I163" s="19">
        <v>-219388.644</v>
      </c>
      <c r="J163" t="s">
        <v>108</v>
      </c>
      <c r="K163" s="16">
        <v>41443</v>
      </c>
      <c r="L163" t="s">
        <v>141</v>
      </c>
      <c r="M163" s="16">
        <v>40347</v>
      </c>
      <c r="N163" s="16">
        <v>41442</v>
      </c>
      <c r="O163" s="16">
        <v>40347</v>
      </c>
      <c r="P163" s="16">
        <v>41442</v>
      </c>
      <c r="Q163" t="s">
        <v>142</v>
      </c>
    </row>
    <row r="164" spans="1:17">
      <c r="A164" t="s">
        <v>106</v>
      </c>
      <c r="B164" t="s">
        <v>35</v>
      </c>
      <c r="C164" t="s">
        <v>94</v>
      </c>
      <c r="D164" t="s">
        <v>57</v>
      </c>
      <c r="E164" s="16">
        <v>41449</v>
      </c>
      <c r="F164" s="17">
        <f t="shared" si="2"/>
        <v>2013</v>
      </c>
      <c r="G164" t="s">
        <v>108</v>
      </c>
      <c r="H164" s="18">
        <v>20599</v>
      </c>
      <c r="I164" s="19">
        <v>32744.170399999999</v>
      </c>
      <c r="J164" t="s">
        <v>108</v>
      </c>
      <c r="K164" s="16">
        <v>41449</v>
      </c>
      <c r="L164" t="s">
        <v>117</v>
      </c>
      <c r="M164" s="16">
        <v>40634</v>
      </c>
      <c r="N164" s="16">
        <v>41729</v>
      </c>
      <c r="O164" s="16">
        <v>40634</v>
      </c>
      <c r="P164" s="16">
        <v>41729</v>
      </c>
      <c r="Q164" t="s">
        <v>118</v>
      </c>
    </row>
    <row r="165" spans="1:17">
      <c r="A165" t="s">
        <v>106</v>
      </c>
      <c r="B165" t="s">
        <v>35</v>
      </c>
      <c r="C165" t="s">
        <v>107</v>
      </c>
      <c r="D165" t="s">
        <v>195</v>
      </c>
      <c r="E165" s="16">
        <v>41450</v>
      </c>
      <c r="F165" s="17">
        <f t="shared" si="2"/>
        <v>2013</v>
      </c>
      <c r="G165" t="s">
        <v>108</v>
      </c>
      <c r="H165" s="18">
        <v>41495</v>
      </c>
      <c r="I165" s="19">
        <v>65960.45199999999</v>
      </c>
      <c r="J165" t="s">
        <v>108</v>
      </c>
      <c r="K165" s="16">
        <v>41450</v>
      </c>
      <c r="L165" t="s">
        <v>109</v>
      </c>
      <c r="M165" s="16">
        <v>40597</v>
      </c>
      <c r="N165" s="16">
        <v>42094</v>
      </c>
      <c r="O165" s="16">
        <v>40597</v>
      </c>
      <c r="Q165" t="s">
        <v>110</v>
      </c>
    </row>
    <row r="166" spans="1:17">
      <c r="A166" t="s">
        <v>106</v>
      </c>
      <c r="B166" t="s">
        <v>35</v>
      </c>
      <c r="C166" t="s">
        <v>107</v>
      </c>
      <c r="D166" t="s">
        <v>195</v>
      </c>
      <c r="E166" s="16">
        <v>41450</v>
      </c>
      <c r="F166" s="17">
        <f t="shared" si="2"/>
        <v>2013</v>
      </c>
      <c r="G166" t="s">
        <v>108</v>
      </c>
      <c r="H166" s="18">
        <v>58872</v>
      </c>
      <c r="I166" s="19">
        <v>93582.931199999992</v>
      </c>
      <c r="J166" t="s">
        <v>108</v>
      </c>
      <c r="K166" s="16">
        <v>41450</v>
      </c>
      <c r="L166" t="s">
        <v>109</v>
      </c>
      <c r="M166" s="16">
        <v>40597</v>
      </c>
      <c r="N166" s="16">
        <v>42094</v>
      </c>
      <c r="O166" s="16">
        <v>40597</v>
      </c>
      <c r="Q166" t="s">
        <v>110</v>
      </c>
    </row>
    <row r="167" spans="1:17">
      <c r="A167" t="s">
        <v>106</v>
      </c>
      <c r="B167" t="s">
        <v>35</v>
      </c>
      <c r="C167" t="s">
        <v>107</v>
      </c>
      <c r="D167" t="s">
        <v>195</v>
      </c>
      <c r="E167" s="16">
        <v>41451</v>
      </c>
      <c r="F167" s="17">
        <f t="shared" si="2"/>
        <v>2013</v>
      </c>
      <c r="G167" t="s">
        <v>108</v>
      </c>
      <c r="H167" s="18">
        <v>17895</v>
      </c>
      <c r="I167" s="19">
        <v>28445.892</v>
      </c>
      <c r="J167" t="s">
        <v>108</v>
      </c>
      <c r="K167" s="16">
        <v>41451</v>
      </c>
      <c r="L167" t="s">
        <v>147</v>
      </c>
      <c r="M167" s="16">
        <v>40497</v>
      </c>
      <c r="N167" s="16">
        <v>42460</v>
      </c>
      <c r="O167" s="16">
        <v>40497</v>
      </c>
      <c r="Q167" t="s">
        <v>136</v>
      </c>
    </row>
    <row r="168" spans="1:17">
      <c r="A168" t="s">
        <v>106</v>
      </c>
      <c r="B168" t="s">
        <v>35</v>
      </c>
      <c r="C168" t="s">
        <v>107</v>
      </c>
      <c r="D168" t="s">
        <v>195</v>
      </c>
      <c r="E168" s="16">
        <v>41453</v>
      </c>
      <c r="F168" s="17">
        <f t="shared" si="2"/>
        <v>2013</v>
      </c>
      <c r="G168" t="s">
        <v>108</v>
      </c>
      <c r="H168" s="18">
        <v>20915</v>
      </c>
      <c r="I168" s="19">
        <v>33246.483999999997</v>
      </c>
      <c r="J168" t="s">
        <v>108</v>
      </c>
      <c r="K168" s="16">
        <v>41453</v>
      </c>
      <c r="L168" t="s">
        <v>147</v>
      </c>
      <c r="M168" s="16">
        <v>40497</v>
      </c>
      <c r="N168" s="16">
        <v>42460</v>
      </c>
      <c r="O168" s="16">
        <v>40497</v>
      </c>
      <c r="Q168" t="s">
        <v>136</v>
      </c>
    </row>
    <row r="169" spans="1:17">
      <c r="A169" t="s">
        <v>106</v>
      </c>
      <c r="B169" t="s">
        <v>35</v>
      </c>
      <c r="C169" t="s">
        <v>107</v>
      </c>
      <c r="D169" t="s">
        <v>195</v>
      </c>
      <c r="E169" s="16">
        <v>41455</v>
      </c>
      <c r="F169" s="17">
        <f t="shared" si="2"/>
        <v>2013</v>
      </c>
      <c r="G169" t="s">
        <v>108</v>
      </c>
      <c r="H169" s="18">
        <v>175</v>
      </c>
      <c r="I169" s="19">
        <v>278.18</v>
      </c>
      <c r="J169" t="s">
        <v>108</v>
      </c>
      <c r="K169" s="16">
        <v>41455</v>
      </c>
      <c r="L169" t="s">
        <v>149</v>
      </c>
      <c r="M169" s="16">
        <v>41164</v>
      </c>
      <c r="N169" s="16">
        <v>42369</v>
      </c>
      <c r="O169" s="16">
        <v>41164</v>
      </c>
      <c r="Q169" t="s">
        <v>138</v>
      </c>
    </row>
    <row r="170" spans="1:17">
      <c r="A170" t="s">
        <v>106</v>
      </c>
      <c r="B170" t="s">
        <v>35</v>
      </c>
      <c r="C170" t="s">
        <v>107</v>
      </c>
      <c r="D170" t="s">
        <v>195</v>
      </c>
      <c r="E170" s="16">
        <v>41455</v>
      </c>
      <c r="F170" s="17">
        <f t="shared" si="2"/>
        <v>2013</v>
      </c>
      <c r="G170" t="s">
        <v>108</v>
      </c>
      <c r="H170" s="18">
        <v>214</v>
      </c>
      <c r="I170" s="19">
        <v>340.17439999999999</v>
      </c>
      <c r="J170" t="s">
        <v>108</v>
      </c>
      <c r="K170" s="16">
        <v>41455</v>
      </c>
      <c r="L170" t="s">
        <v>141</v>
      </c>
      <c r="M170" s="16">
        <v>40347</v>
      </c>
      <c r="N170" s="16">
        <v>41442</v>
      </c>
      <c r="O170" s="16">
        <v>40347</v>
      </c>
      <c r="P170" s="16">
        <v>41442</v>
      </c>
      <c r="Q170" t="s">
        <v>142</v>
      </c>
    </row>
    <row r="171" spans="1:17">
      <c r="A171" t="s">
        <v>106</v>
      </c>
      <c r="B171" t="s">
        <v>35</v>
      </c>
      <c r="C171" t="s">
        <v>94</v>
      </c>
      <c r="D171" t="s">
        <v>57</v>
      </c>
      <c r="E171" s="16">
        <v>41466</v>
      </c>
      <c r="F171" s="17">
        <f t="shared" si="2"/>
        <v>2013</v>
      </c>
      <c r="G171" t="s">
        <v>108</v>
      </c>
      <c r="H171" s="18">
        <v>297162</v>
      </c>
      <c r="I171" s="19">
        <v>472368.71519999998</v>
      </c>
      <c r="J171" t="s">
        <v>108</v>
      </c>
      <c r="K171" s="16">
        <v>41466</v>
      </c>
      <c r="L171" t="s">
        <v>164</v>
      </c>
      <c r="M171" s="16">
        <v>41415</v>
      </c>
      <c r="N171" s="16">
        <v>42643</v>
      </c>
      <c r="O171" s="16">
        <v>41415</v>
      </c>
      <c r="Q171" t="s">
        <v>165</v>
      </c>
    </row>
    <row r="172" spans="1:17">
      <c r="A172" t="s">
        <v>106</v>
      </c>
      <c r="B172" t="s">
        <v>35</v>
      </c>
      <c r="C172" t="s">
        <v>107</v>
      </c>
      <c r="D172" t="s">
        <v>195</v>
      </c>
      <c r="E172" s="16">
        <v>41472</v>
      </c>
      <c r="F172" s="17">
        <f t="shared" si="2"/>
        <v>2013</v>
      </c>
      <c r="G172" t="s">
        <v>108</v>
      </c>
      <c r="H172" s="18">
        <v>24060</v>
      </c>
      <c r="I172" s="19">
        <v>38245.775999999998</v>
      </c>
      <c r="J172" t="s">
        <v>108</v>
      </c>
      <c r="K172" s="16">
        <v>41472</v>
      </c>
      <c r="L172" t="s">
        <v>148</v>
      </c>
      <c r="M172" s="16">
        <v>41164</v>
      </c>
      <c r="N172" s="16">
        <v>42369</v>
      </c>
      <c r="O172" s="16">
        <v>41164</v>
      </c>
      <c r="Q172" t="s">
        <v>138</v>
      </c>
    </row>
    <row r="173" spans="1:17">
      <c r="A173" t="s">
        <v>106</v>
      </c>
      <c r="B173" t="s">
        <v>35</v>
      </c>
      <c r="C173" t="s">
        <v>107</v>
      </c>
      <c r="D173" t="s">
        <v>195</v>
      </c>
      <c r="E173" s="16">
        <v>41472</v>
      </c>
      <c r="F173" s="17">
        <f t="shared" si="2"/>
        <v>2013</v>
      </c>
      <c r="G173" t="s">
        <v>108</v>
      </c>
      <c r="H173" s="18">
        <v>1203</v>
      </c>
      <c r="I173" s="19">
        <v>1912.2887999999998</v>
      </c>
      <c r="J173" t="s">
        <v>108</v>
      </c>
      <c r="K173" s="16">
        <v>41472</v>
      </c>
      <c r="L173" t="s">
        <v>149</v>
      </c>
      <c r="M173" s="16">
        <v>41164</v>
      </c>
      <c r="N173" s="16">
        <v>42369</v>
      </c>
      <c r="O173" s="16">
        <v>41164</v>
      </c>
      <c r="Q173" t="s">
        <v>138</v>
      </c>
    </row>
    <row r="174" spans="1:17">
      <c r="A174" t="s">
        <v>106</v>
      </c>
      <c r="B174" t="s">
        <v>35</v>
      </c>
      <c r="C174" t="s">
        <v>107</v>
      </c>
      <c r="D174" t="s">
        <v>195</v>
      </c>
      <c r="E174" s="16">
        <v>41473</v>
      </c>
      <c r="F174" s="17">
        <f t="shared" si="2"/>
        <v>2013</v>
      </c>
      <c r="G174" t="s">
        <v>108</v>
      </c>
      <c r="H174" s="18">
        <v>36446</v>
      </c>
      <c r="I174" s="19">
        <v>57934.561599999994</v>
      </c>
      <c r="J174" t="s">
        <v>108</v>
      </c>
      <c r="K174" s="16">
        <v>41473</v>
      </c>
      <c r="L174" t="s">
        <v>109</v>
      </c>
      <c r="M174" s="16">
        <v>40597</v>
      </c>
      <c r="N174" s="16">
        <v>42094</v>
      </c>
      <c r="O174" s="16">
        <v>40597</v>
      </c>
      <c r="Q174" t="s">
        <v>110</v>
      </c>
    </row>
    <row r="175" spans="1:17">
      <c r="A175" t="s">
        <v>106</v>
      </c>
      <c r="B175" t="s">
        <v>35</v>
      </c>
      <c r="C175" t="s">
        <v>107</v>
      </c>
      <c r="D175" t="s">
        <v>195</v>
      </c>
      <c r="E175" s="16">
        <v>41473</v>
      </c>
      <c r="F175" s="17">
        <f t="shared" si="2"/>
        <v>2013</v>
      </c>
      <c r="G175" t="s">
        <v>108</v>
      </c>
      <c r="H175" s="18">
        <v>51579</v>
      </c>
      <c r="I175" s="19">
        <v>81989.978399999993</v>
      </c>
      <c r="J175" t="s">
        <v>108</v>
      </c>
      <c r="K175" s="16">
        <v>41473</v>
      </c>
      <c r="L175" t="s">
        <v>109</v>
      </c>
      <c r="M175" s="16">
        <v>40597</v>
      </c>
      <c r="N175" s="16">
        <v>42094</v>
      </c>
      <c r="O175" s="16">
        <v>40597</v>
      </c>
      <c r="Q175" t="s">
        <v>110</v>
      </c>
    </row>
    <row r="176" spans="1:17">
      <c r="A176" t="s">
        <v>106</v>
      </c>
      <c r="B176" t="s">
        <v>35</v>
      </c>
      <c r="C176" t="s">
        <v>94</v>
      </c>
      <c r="D176" t="s">
        <v>57</v>
      </c>
      <c r="E176" s="16">
        <v>41485</v>
      </c>
      <c r="F176" s="17">
        <f t="shared" si="2"/>
        <v>2013</v>
      </c>
      <c r="G176" t="s">
        <v>108</v>
      </c>
      <c r="H176" s="18">
        <v>205560</v>
      </c>
      <c r="I176" s="19">
        <v>326758.17599999998</v>
      </c>
      <c r="J176" t="s">
        <v>108</v>
      </c>
      <c r="K176" s="16">
        <v>41485</v>
      </c>
      <c r="L176" t="s">
        <v>111</v>
      </c>
      <c r="M176" s="16">
        <v>40896</v>
      </c>
      <c r="N176" s="16">
        <v>42704</v>
      </c>
      <c r="O176" s="16">
        <v>40896</v>
      </c>
      <c r="Q176" t="s">
        <v>112</v>
      </c>
    </row>
    <row r="177" spans="1:17">
      <c r="A177" t="s">
        <v>106</v>
      </c>
      <c r="B177" t="s">
        <v>35</v>
      </c>
      <c r="C177" t="s">
        <v>94</v>
      </c>
      <c r="D177" t="s">
        <v>57</v>
      </c>
      <c r="E177" s="16">
        <v>41485</v>
      </c>
      <c r="F177" s="17">
        <f t="shared" si="2"/>
        <v>2013</v>
      </c>
      <c r="G177" t="s">
        <v>108</v>
      </c>
      <c r="H177" s="18">
        <v>400000</v>
      </c>
      <c r="I177" s="19">
        <v>635840</v>
      </c>
      <c r="J177" t="s">
        <v>108</v>
      </c>
      <c r="K177" s="16">
        <v>41485</v>
      </c>
      <c r="L177" t="s">
        <v>143</v>
      </c>
      <c r="M177" s="16">
        <v>40896</v>
      </c>
      <c r="N177" s="16">
        <v>42704</v>
      </c>
      <c r="O177" s="16">
        <v>40896</v>
      </c>
      <c r="Q177" t="s">
        <v>112</v>
      </c>
    </row>
    <row r="178" spans="1:17">
      <c r="A178" t="s">
        <v>106</v>
      </c>
      <c r="B178" t="s">
        <v>35</v>
      </c>
      <c r="C178" t="s">
        <v>94</v>
      </c>
      <c r="D178" t="s">
        <v>57</v>
      </c>
      <c r="E178" s="16">
        <v>41494</v>
      </c>
      <c r="F178" s="17">
        <f t="shared" si="2"/>
        <v>2013</v>
      </c>
      <c r="G178" t="s">
        <v>108</v>
      </c>
      <c r="H178" s="18">
        <v>127393</v>
      </c>
      <c r="I178" s="19">
        <v>202503.91279999999</v>
      </c>
      <c r="J178" t="s">
        <v>108</v>
      </c>
      <c r="K178" s="16">
        <v>41494</v>
      </c>
      <c r="L178" t="s">
        <v>139</v>
      </c>
      <c r="M178" s="16">
        <v>40813</v>
      </c>
      <c r="N178" s="16">
        <v>42369</v>
      </c>
      <c r="O178" s="16">
        <v>40813</v>
      </c>
      <c r="Q178" t="s">
        <v>138</v>
      </c>
    </row>
    <row r="179" spans="1:17">
      <c r="A179" t="s">
        <v>106</v>
      </c>
      <c r="B179" t="s">
        <v>35</v>
      </c>
      <c r="C179" t="s">
        <v>94</v>
      </c>
      <c r="D179" t="s">
        <v>57</v>
      </c>
      <c r="E179" s="16">
        <v>41495</v>
      </c>
      <c r="F179" s="17">
        <f t="shared" si="2"/>
        <v>2013</v>
      </c>
      <c r="G179" t="s">
        <v>108</v>
      </c>
      <c r="H179" s="18">
        <v>250000</v>
      </c>
      <c r="I179" s="19">
        <v>397400</v>
      </c>
      <c r="J179" t="s">
        <v>108</v>
      </c>
      <c r="K179" s="16">
        <v>41495</v>
      </c>
      <c r="L179" t="s">
        <v>166</v>
      </c>
      <c r="M179" s="16">
        <v>41456</v>
      </c>
      <c r="N179" s="16">
        <v>42551</v>
      </c>
      <c r="O179" s="16">
        <v>41456</v>
      </c>
      <c r="Q179" t="s">
        <v>167</v>
      </c>
    </row>
    <row r="180" spans="1:17">
      <c r="A180" t="s">
        <v>106</v>
      </c>
      <c r="B180" t="s">
        <v>35</v>
      </c>
      <c r="C180" t="s">
        <v>94</v>
      </c>
      <c r="D180" t="s">
        <v>57</v>
      </c>
      <c r="E180" s="16">
        <v>41495</v>
      </c>
      <c r="F180" s="17">
        <f t="shared" si="2"/>
        <v>2013</v>
      </c>
      <c r="G180" t="s">
        <v>108</v>
      </c>
      <c r="H180" s="18">
        <v>498379</v>
      </c>
      <c r="I180" s="19">
        <v>792223.25839999993</v>
      </c>
      <c r="J180" t="s">
        <v>108</v>
      </c>
      <c r="K180" s="16">
        <v>41495</v>
      </c>
      <c r="L180" t="s">
        <v>154</v>
      </c>
      <c r="M180" s="16">
        <v>41122</v>
      </c>
      <c r="N180" s="16">
        <v>42582</v>
      </c>
      <c r="O180" s="16">
        <v>41122</v>
      </c>
      <c r="Q180" t="s">
        <v>155</v>
      </c>
    </row>
    <row r="181" spans="1:17">
      <c r="A181" t="s">
        <v>106</v>
      </c>
      <c r="B181" t="s">
        <v>35</v>
      </c>
      <c r="C181" t="s">
        <v>94</v>
      </c>
      <c r="D181" t="s">
        <v>57</v>
      </c>
      <c r="E181" s="16">
        <v>41495</v>
      </c>
      <c r="F181" s="17">
        <f t="shared" si="2"/>
        <v>2013</v>
      </c>
      <c r="G181" t="s">
        <v>108</v>
      </c>
      <c r="H181" s="18">
        <v>81827</v>
      </c>
      <c r="I181" s="19">
        <v>130072.19919999999</v>
      </c>
      <c r="J181" t="s">
        <v>108</v>
      </c>
      <c r="K181" s="16">
        <v>41495</v>
      </c>
      <c r="L181" t="s">
        <v>132</v>
      </c>
      <c r="M181" s="16">
        <v>40896</v>
      </c>
      <c r="N181" s="16">
        <v>42704</v>
      </c>
      <c r="O181" s="16">
        <v>40896</v>
      </c>
      <c r="Q181" t="s">
        <v>112</v>
      </c>
    </row>
    <row r="182" spans="1:17">
      <c r="A182" t="s">
        <v>106</v>
      </c>
      <c r="B182" t="s">
        <v>35</v>
      </c>
      <c r="C182" t="s">
        <v>94</v>
      </c>
      <c r="D182" t="s">
        <v>57</v>
      </c>
      <c r="E182" s="16">
        <v>41498</v>
      </c>
      <c r="F182" s="17">
        <f t="shared" si="2"/>
        <v>2013</v>
      </c>
      <c r="G182" t="s">
        <v>108</v>
      </c>
      <c r="H182" s="18">
        <v>403191</v>
      </c>
      <c r="I182" s="19">
        <v>640912.41359999997</v>
      </c>
      <c r="J182" t="s">
        <v>108</v>
      </c>
      <c r="K182" s="16">
        <v>41498</v>
      </c>
      <c r="L182" t="s">
        <v>140</v>
      </c>
      <c r="M182" s="16">
        <v>40777</v>
      </c>
      <c r="N182" s="16">
        <v>42551</v>
      </c>
      <c r="O182" s="16">
        <v>40777</v>
      </c>
      <c r="Q182" t="s">
        <v>138</v>
      </c>
    </row>
    <row r="183" spans="1:17">
      <c r="A183" t="s">
        <v>106</v>
      </c>
      <c r="B183" t="s">
        <v>35</v>
      </c>
      <c r="C183" t="s">
        <v>94</v>
      </c>
      <c r="D183" t="s">
        <v>57</v>
      </c>
      <c r="E183" s="16">
        <v>41498</v>
      </c>
      <c r="F183" s="17">
        <f t="shared" si="2"/>
        <v>2013</v>
      </c>
      <c r="G183" t="s">
        <v>108</v>
      </c>
      <c r="H183" s="18">
        <v>60820</v>
      </c>
      <c r="I183" s="19">
        <v>96679.471999999994</v>
      </c>
      <c r="J183" t="s">
        <v>108</v>
      </c>
      <c r="K183" s="16">
        <v>41498</v>
      </c>
      <c r="L183" t="s">
        <v>113</v>
      </c>
      <c r="M183" s="16">
        <v>40664</v>
      </c>
      <c r="N183" s="16">
        <v>41548</v>
      </c>
      <c r="O183" s="16">
        <v>40664</v>
      </c>
      <c r="P183" s="16">
        <v>41548</v>
      </c>
      <c r="Q183" t="s">
        <v>114</v>
      </c>
    </row>
    <row r="184" spans="1:17">
      <c r="A184" t="s">
        <v>106</v>
      </c>
      <c r="B184" t="s">
        <v>35</v>
      </c>
      <c r="C184" t="s">
        <v>94</v>
      </c>
      <c r="D184" t="s">
        <v>57</v>
      </c>
      <c r="E184" s="16">
        <v>41502</v>
      </c>
      <c r="F184" s="17">
        <f t="shared" si="2"/>
        <v>2013</v>
      </c>
      <c r="G184" t="s">
        <v>108</v>
      </c>
      <c r="H184" s="18">
        <v>15570</v>
      </c>
      <c r="I184" s="19">
        <v>24750.072</v>
      </c>
      <c r="J184" t="s">
        <v>108</v>
      </c>
      <c r="K184" s="16">
        <v>41502</v>
      </c>
      <c r="L184" t="s">
        <v>126</v>
      </c>
      <c r="M184" s="16">
        <v>40878</v>
      </c>
      <c r="N184" s="16">
        <v>42704</v>
      </c>
      <c r="O184" s="16">
        <v>40878</v>
      </c>
      <c r="Q184" t="s">
        <v>127</v>
      </c>
    </row>
    <row r="185" spans="1:17">
      <c r="A185" t="s">
        <v>106</v>
      </c>
      <c r="B185" t="s">
        <v>35</v>
      </c>
      <c r="C185" t="s">
        <v>107</v>
      </c>
      <c r="D185" t="s">
        <v>195</v>
      </c>
      <c r="E185" s="16">
        <v>41508</v>
      </c>
      <c r="F185" s="17">
        <f t="shared" si="2"/>
        <v>2013</v>
      </c>
      <c r="G185" t="s">
        <v>108</v>
      </c>
      <c r="H185" s="18">
        <v>6146</v>
      </c>
      <c r="I185" s="19">
        <v>9769.6815999999999</v>
      </c>
      <c r="J185" t="s">
        <v>108</v>
      </c>
      <c r="K185" s="16">
        <v>41508</v>
      </c>
      <c r="L185" t="s">
        <v>147</v>
      </c>
      <c r="M185" s="16">
        <v>40497</v>
      </c>
      <c r="N185" s="16">
        <v>42460</v>
      </c>
      <c r="O185" s="16">
        <v>40497</v>
      </c>
      <c r="Q185" t="s">
        <v>136</v>
      </c>
    </row>
    <row r="186" spans="1:17">
      <c r="A186" t="s">
        <v>106</v>
      </c>
      <c r="B186" t="s">
        <v>35</v>
      </c>
      <c r="C186" t="s">
        <v>107</v>
      </c>
      <c r="D186" t="s">
        <v>195</v>
      </c>
      <c r="E186" s="16">
        <v>41508</v>
      </c>
      <c r="F186" s="17">
        <f t="shared" si="2"/>
        <v>2013</v>
      </c>
      <c r="G186" t="s">
        <v>108</v>
      </c>
      <c r="H186" s="18">
        <v>13142</v>
      </c>
      <c r="I186" s="19">
        <v>20890.5232</v>
      </c>
      <c r="J186" t="s">
        <v>108</v>
      </c>
      <c r="K186" s="16">
        <v>41508</v>
      </c>
      <c r="L186" t="s">
        <v>147</v>
      </c>
      <c r="M186" s="16">
        <v>40497</v>
      </c>
      <c r="N186" s="16">
        <v>42460</v>
      </c>
      <c r="O186" s="16">
        <v>40497</v>
      </c>
      <c r="Q186" t="s">
        <v>136</v>
      </c>
    </row>
    <row r="187" spans="1:17">
      <c r="A187" t="s">
        <v>106</v>
      </c>
      <c r="B187" t="s">
        <v>35</v>
      </c>
      <c r="C187" t="s">
        <v>107</v>
      </c>
      <c r="D187" t="s">
        <v>195</v>
      </c>
      <c r="E187" s="16">
        <v>41508</v>
      </c>
      <c r="F187" s="17">
        <f t="shared" si="2"/>
        <v>2013</v>
      </c>
      <c r="G187" t="s">
        <v>108</v>
      </c>
      <c r="H187" s="18">
        <v>7567</v>
      </c>
      <c r="I187" s="19">
        <v>12028.503199999999</v>
      </c>
      <c r="J187" t="s">
        <v>108</v>
      </c>
      <c r="K187" s="16">
        <v>41508</v>
      </c>
      <c r="L187" t="s">
        <v>147</v>
      </c>
      <c r="M187" s="16">
        <v>40497</v>
      </c>
      <c r="N187" s="16">
        <v>42460</v>
      </c>
      <c r="O187" s="16">
        <v>40497</v>
      </c>
      <c r="Q187" t="s">
        <v>136</v>
      </c>
    </row>
    <row r="188" spans="1:17">
      <c r="A188" t="s">
        <v>106</v>
      </c>
      <c r="B188" t="s">
        <v>35</v>
      </c>
      <c r="C188" t="s">
        <v>107</v>
      </c>
      <c r="D188" t="s">
        <v>195</v>
      </c>
      <c r="E188" s="16">
        <v>41508</v>
      </c>
      <c r="F188" s="17">
        <f t="shared" si="2"/>
        <v>2013</v>
      </c>
      <c r="G188" t="s">
        <v>108</v>
      </c>
      <c r="H188" s="18">
        <v>1491</v>
      </c>
      <c r="I188" s="19">
        <v>2370.0935999999997</v>
      </c>
      <c r="J188" t="s">
        <v>108</v>
      </c>
      <c r="K188" s="16">
        <v>41508</v>
      </c>
      <c r="L188" t="s">
        <v>147</v>
      </c>
      <c r="M188" s="16">
        <v>40497</v>
      </c>
      <c r="N188" s="16">
        <v>42460</v>
      </c>
      <c r="O188" s="16">
        <v>40497</v>
      </c>
      <c r="Q188" t="s">
        <v>136</v>
      </c>
    </row>
    <row r="189" spans="1:17">
      <c r="A189" t="s">
        <v>106</v>
      </c>
      <c r="B189" t="s">
        <v>35</v>
      </c>
      <c r="C189" t="s">
        <v>107</v>
      </c>
      <c r="D189" t="s">
        <v>195</v>
      </c>
      <c r="E189" s="16">
        <v>41509</v>
      </c>
      <c r="F189" s="17">
        <f t="shared" si="2"/>
        <v>2013</v>
      </c>
      <c r="G189" t="s">
        <v>108</v>
      </c>
      <c r="H189" s="18">
        <v>17009</v>
      </c>
      <c r="I189" s="19">
        <v>27037.506399999998</v>
      </c>
      <c r="J189" t="s">
        <v>108</v>
      </c>
      <c r="K189" s="16">
        <v>41509</v>
      </c>
      <c r="L189" t="s">
        <v>168</v>
      </c>
      <c r="M189" s="16">
        <v>41297</v>
      </c>
      <c r="N189" s="16">
        <v>42460</v>
      </c>
      <c r="O189" s="16">
        <v>41297</v>
      </c>
      <c r="Q189" t="s">
        <v>169</v>
      </c>
    </row>
    <row r="190" spans="1:17">
      <c r="A190" t="s">
        <v>106</v>
      </c>
      <c r="B190" t="s">
        <v>35</v>
      </c>
      <c r="C190" t="s">
        <v>107</v>
      </c>
      <c r="D190" t="s">
        <v>195</v>
      </c>
      <c r="E190" s="16">
        <v>41514</v>
      </c>
      <c r="F190" s="17">
        <f t="shared" si="2"/>
        <v>2013</v>
      </c>
      <c r="G190" t="s">
        <v>108</v>
      </c>
      <c r="H190" s="18">
        <v>44141</v>
      </c>
      <c r="I190" s="19">
        <v>70166.533599999995</v>
      </c>
      <c r="J190" t="s">
        <v>108</v>
      </c>
      <c r="K190" s="16">
        <v>41514</v>
      </c>
      <c r="L190" t="s">
        <v>109</v>
      </c>
      <c r="M190" s="16">
        <v>40597</v>
      </c>
      <c r="N190" s="16">
        <v>42094</v>
      </c>
      <c r="O190" s="16">
        <v>40597</v>
      </c>
      <c r="Q190" t="s">
        <v>110</v>
      </c>
    </row>
    <row r="191" spans="1:17">
      <c r="A191" t="s">
        <v>106</v>
      </c>
      <c r="B191" t="s">
        <v>35</v>
      </c>
      <c r="C191" t="s">
        <v>107</v>
      </c>
      <c r="D191" t="s">
        <v>195</v>
      </c>
      <c r="E191" s="16">
        <v>41514</v>
      </c>
      <c r="F191" s="17">
        <f t="shared" si="2"/>
        <v>2013</v>
      </c>
      <c r="G191" t="s">
        <v>108</v>
      </c>
      <c r="H191" s="18">
        <v>49143</v>
      </c>
      <c r="I191" s="19">
        <v>78117.712799999994</v>
      </c>
      <c r="J191" t="s">
        <v>108</v>
      </c>
      <c r="K191" s="16">
        <v>41514</v>
      </c>
      <c r="L191" t="s">
        <v>109</v>
      </c>
      <c r="M191" s="16">
        <v>40597</v>
      </c>
      <c r="N191" s="16">
        <v>42094</v>
      </c>
      <c r="O191" s="16">
        <v>40597</v>
      </c>
      <c r="Q191" t="s">
        <v>110</v>
      </c>
    </row>
    <row r="192" spans="1:17">
      <c r="A192" t="s">
        <v>106</v>
      </c>
      <c r="B192" t="s">
        <v>35</v>
      </c>
      <c r="C192" t="s">
        <v>107</v>
      </c>
      <c r="D192" t="s">
        <v>195</v>
      </c>
      <c r="E192" s="16">
        <v>41515</v>
      </c>
      <c r="F192" s="17">
        <f t="shared" si="2"/>
        <v>2013</v>
      </c>
      <c r="G192" t="s">
        <v>108</v>
      </c>
      <c r="H192" s="18">
        <v>41483</v>
      </c>
      <c r="I192" s="19">
        <v>65941.376799999998</v>
      </c>
      <c r="J192" t="s">
        <v>108</v>
      </c>
      <c r="K192" s="16">
        <v>41515</v>
      </c>
      <c r="L192" t="s">
        <v>125</v>
      </c>
      <c r="M192" s="16">
        <v>40756</v>
      </c>
      <c r="N192" s="16">
        <v>42643</v>
      </c>
      <c r="O192" s="16">
        <v>40756</v>
      </c>
      <c r="Q192" t="s">
        <v>110</v>
      </c>
    </row>
    <row r="193" spans="1:17">
      <c r="A193" t="s">
        <v>106</v>
      </c>
      <c r="B193" t="s">
        <v>35</v>
      </c>
      <c r="C193" t="s">
        <v>107</v>
      </c>
      <c r="D193" t="s">
        <v>195</v>
      </c>
      <c r="E193" s="16">
        <v>41541</v>
      </c>
      <c r="F193" s="17">
        <f t="shared" si="2"/>
        <v>2013</v>
      </c>
      <c r="G193" t="s">
        <v>108</v>
      </c>
      <c r="H193" s="18">
        <v>681401</v>
      </c>
      <c r="I193" s="19">
        <v>1083155.0296</v>
      </c>
      <c r="J193" t="s">
        <v>108</v>
      </c>
      <c r="K193" s="16">
        <v>41541</v>
      </c>
      <c r="L193" t="s">
        <v>109</v>
      </c>
      <c r="M193" s="16">
        <v>40597</v>
      </c>
      <c r="N193" s="16">
        <v>42094</v>
      </c>
      <c r="O193" s="16">
        <v>40597</v>
      </c>
      <c r="Q193" t="s">
        <v>110</v>
      </c>
    </row>
    <row r="194" spans="1:17">
      <c r="A194" t="s">
        <v>106</v>
      </c>
      <c r="B194" t="s">
        <v>35</v>
      </c>
      <c r="C194" t="s">
        <v>107</v>
      </c>
      <c r="D194" t="s">
        <v>195</v>
      </c>
      <c r="E194" s="16">
        <v>41541</v>
      </c>
      <c r="F194" s="17">
        <f t="shared" ref="F194:F257" si="3">YEAR(E194)</f>
        <v>2013</v>
      </c>
      <c r="G194" t="s">
        <v>108</v>
      </c>
      <c r="H194" s="18">
        <v>56036</v>
      </c>
      <c r="I194" s="19">
        <v>89074.825599999996</v>
      </c>
      <c r="J194" t="s">
        <v>108</v>
      </c>
      <c r="K194" s="16">
        <v>41541</v>
      </c>
      <c r="L194" t="s">
        <v>109</v>
      </c>
      <c r="M194" s="16">
        <v>40597</v>
      </c>
      <c r="N194" s="16">
        <v>42094</v>
      </c>
      <c r="O194" s="16">
        <v>40597</v>
      </c>
      <c r="Q194" t="s">
        <v>110</v>
      </c>
    </row>
    <row r="195" spans="1:17">
      <c r="A195" t="s">
        <v>106</v>
      </c>
      <c r="B195" t="s">
        <v>35</v>
      </c>
      <c r="C195" t="s">
        <v>107</v>
      </c>
      <c r="D195" t="s">
        <v>195</v>
      </c>
      <c r="E195" s="16">
        <v>41542</v>
      </c>
      <c r="F195" s="17">
        <f t="shared" si="3"/>
        <v>2013</v>
      </c>
      <c r="G195" t="s">
        <v>108</v>
      </c>
      <c r="H195" s="18">
        <v>12892</v>
      </c>
      <c r="I195" s="19">
        <v>20493.123199999998</v>
      </c>
      <c r="J195" t="s">
        <v>108</v>
      </c>
      <c r="K195" s="16">
        <v>41542</v>
      </c>
      <c r="L195" t="s">
        <v>147</v>
      </c>
      <c r="M195" s="16">
        <v>40497</v>
      </c>
      <c r="N195" s="16">
        <v>42460</v>
      </c>
      <c r="O195" s="16">
        <v>40497</v>
      </c>
      <c r="Q195" t="s">
        <v>136</v>
      </c>
    </row>
    <row r="196" spans="1:17">
      <c r="A196" t="s">
        <v>106</v>
      </c>
      <c r="B196" t="s">
        <v>35</v>
      </c>
      <c r="C196" t="s">
        <v>107</v>
      </c>
      <c r="D196" t="s">
        <v>195</v>
      </c>
      <c r="E196" s="16">
        <v>41542</v>
      </c>
      <c r="F196" s="17">
        <f t="shared" si="3"/>
        <v>2013</v>
      </c>
      <c r="G196" t="s">
        <v>108</v>
      </c>
      <c r="H196" s="18">
        <v>45106</v>
      </c>
      <c r="I196" s="19">
        <v>71700.497600000002</v>
      </c>
      <c r="J196" t="s">
        <v>108</v>
      </c>
      <c r="K196" s="16">
        <v>41542</v>
      </c>
      <c r="L196" t="s">
        <v>147</v>
      </c>
      <c r="M196" s="16">
        <v>40497</v>
      </c>
      <c r="N196" s="16">
        <v>42460</v>
      </c>
      <c r="O196" s="16">
        <v>40497</v>
      </c>
      <c r="Q196" t="s">
        <v>136</v>
      </c>
    </row>
    <row r="197" spans="1:17">
      <c r="A197" t="s">
        <v>106</v>
      </c>
      <c r="B197" t="s">
        <v>35</v>
      </c>
      <c r="C197" t="s">
        <v>94</v>
      </c>
      <c r="D197" t="s">
        <v>57</v>
      </c>
      <c r="E197" s="16">
        <v>41542</v>
      </c>
      <c r="F197" s="17">
        <f t="shared" si="3"/>
        <v>2013</v>
      </c>
      <c r="G197" t="s">
        <v>108</v>
      </c>
      <c r="H197" s="18">
        <v>94108</v>
      </c>
      <c r="I197" s="19">
        <v>149594.07679999998</v>
      </c>
      <c r="J197" t="s">
        <v>108</v>
      </c>
      <c r="K197" s="16">
        <v>41542</v>
      </c>
      <c r="L197" t="s">
        <v>170</v>
      </c>
      <c r="M197" s="16">
        <v>40715</v>
      </c>
      <c r="N197" s="16">
        <v>42582</v>
      </c>
      <c r="O197" s="16">
        <v>40715</v>
      </c>
      <c r="Q197" t="s">
        <v>171</v>
      </c>
    </row>
    <row r="198" spans="1:17">
      <c r="A198" t="s">
        <v>106</v>
      </c>
      <c r="B198" t="s">
        <v>35</v>
      </c>
      <c r="C198" t="s">
        <v>94</v>
      </c>
      <c r="D198" t="s">
        <v>57</v>
      </c>
      <c r="E198" s="16">
        <v>41542</v>
      </c>
      <c r="F198" s="17">
        <f t="shared" si="3"/>
        <v>2013</v>
      </c>
      <c r="G198" t="s">
        <v>108</v>
      </c>
      <c r="H198" s="18">
        <v>45980</v>
      </c>
      <c r="I198" s="19">
        <v>73089.80799999999</v>
      </c>
      <c r="J198" t="s">
        <v>108</v>
      </c>
      <c r="K198" s="16">
        <v>41542</v>
      </c>
      <c r="L198" t="s">
        <v>170</v>
      </c>
      <c r="M198" s="16">
        <v>40715</v>
      </c>
      <c r="N198" s="16">
        <v>42582</v>
      </c>
      <c r="O198" s="16">
        <v>40715</v>
      </c>
      <c r="Q198" t="s">
        <v>171</v>
      </c>
    </row>
    <row r="199" spans="1:17">
      <c r="A199" t="s">
        <v>106</v>
      </c>
      <c r="B199" t="s">
        <v>35</v>
      </c>
      <c r="C199" t="s">
        <v>94</v>
      </c>
      <c r="D199" t="s">
        <v>57</v>
      </c>
      <c r="E199" s="16">
        <v>41544</v>
      </c>
      <c r="F199" s="17">
        <f t="shared" si="3"/>
        <v>2013</v>
      </c>
      <c r="G199" t="s">
        <v>108</v>
      </c>
      <c r="H199" s="18">
        <v>17500000</v>
      </c>
      <c r="I199" s="19">
        <v>27818000</v>
      </c>
      <c r="J199" t="s">
        <v>108</v>
      </c>
      <c r="K199" s="16">
        <v>41544</v>
      </c>
      <c r="L199" t="s">
        <v>172</v>
      </c>
      <c r="M199" s="16">
        <v>41487</v>
      </c>
      <c r="N199" s="16">
        <v>41851</v>
      </c>
      <c r="O199" s="16">
        <v>41487</v>
      </c>
      <c r="P199" s="16">
        <v>41851</v>
      </c>
      <c r="Q199" t="s">
        <v>173</v>
      </c>
    </row>
    <row r="200" spans="1:17">
      <c r="A200" t="s">
        <v>106</v>
      </c>
      <c r="B200" t="s">
        <v>35</v>
      </c>
      <c r="C200" t="s">
        <v>94</v>
      </c>
      <c r="D200" t="s">
        <v>57</v>
      </c>
      <c r="E200" s="16">
        <v>41551</v>
      </c>
      <c r="F200" s="17">
        <f t="shared" si="3"/>
        <v>2013</v>
      </c>
      <c r="G200" t="s">
        <v>108</v>
      </c>
      <c r="H200" s="18">
        <v>81548</v>
      </c>
      <c r="I200" s="19">
        <v>129628.70079999999</v>
      </c>
      <c r="J200" t="s">
        <v>108</v>
      </c>
      <c r="K200" s="16">
        <v>41551</v>
      </c>
      <c r="L200" t="s">
        <v>132</v>
      </c>
      <c r="M200" s="16">
        <v>40896</v>
      </c>
      <c r="N200" s="16">
        <v>42704</v>
      </c>
      <c r="O200" s="16">
        <v>40896</v>
      </c>
      <c r="Q200" t="s">
        <v>112</v>
      </c>
    </row>
    <row r="201" spans="1:17">
      <c r="A201" t="s">
        <v>106</v>
      </c>
      <c r="B201" t="s">
        <v>35</v>
      </c>
      <c r="C201" t="s">
        <v>94</v>
      </c>
      <c r="D201" t="s">
        <v>57</v>
      </c>
      <c r="E201" s="16">
        <v>41558</v>
      </c>
      <c r="F201" s="17">
        <f t="shared" si="3"/>
        <v>2013</v>
      </c>
      <c r="G201" t="s">
        <v>108</v>
      </c>
      <c r="H201" s="18">
        <v>20599</v>
      </c>
      <c r="I201" s="19">
        <v>32744.170399999999</v>
      </c>
      <c r="J201" t="s">
        <v>108</v>
      </c>
      <c r="K201" s="16">
        <v>41558</v>
      </c>
      <c r="L201" t="s">
        <v>117</v>
      </c>
      <c r="M201" s="16">
        <v>40634</v>
      </c>
      <c r="N201" s="16">
        <v>41729</v>
      </c>
      <c r="O201" s="16">
        <v>40634</v>
      </c>
      <c r="P201" s="16">
        <v>41729</v>
      </c>
      <c r="Q201" t="s">
        <v>118</v>
      </c>
    </row>
    <row r="202" spans="1:17">
      <c r="A202" t="s">
        <v>106</v>
      </c>
      <c r="B202" t="s">
        <v>35</v>
      </c>
      <c r="C202" t="s">
        <v>107</v>
      </c>
      <c r="D202" t="s">
        <v>195</v>
      </c>
      <c r="E202" s="16">
        <v>41572</v>
      </c>
      <c r="F202" s="17">
        <f t="shared" si="3"/>
        <v>2013</v>
      </c>
      <c r="G202" t="s">
        <v>108</v>
      </c>
      <c r="H202" s="18">
        <v>53703</v>
      </c>
      <c r="I202" s="19">
        <v>85366.288799999995</v>
      </c>
      <c r="J202" t="s">
        <v>108</v>
      </c>
      <c r="K202" s="16">
        <v>41572</v>
      </c>
      <c r="L202" t="s">
        <v>109</v>
      </c>
      <c r="M202" s="16">
        <v>40597</v>
      </c>
      <c r="N202" s="16">
        <v>42094</v>
      </c>
      <c r="O202" s="16">
        <v>40597</v>
      </c>
      <c r="Q202" t="s">
        <v>110</v>
      </c>
    </row>
    <row r="203" spans="1:17">
      <c r="A203" t="s">
        <v>106</v>
      </c>
      <c r="B203" t="s">
        <v>35</v>
      </c>
      <c r="C203" t="s">
        <v>107</v>
      </c>
      <c r="D203" t="s">
        <v>195</v>
      </c>
      <c r="E203" s="16">
        <v>41572</v>
      </c>
      <c r="F203" s="17">
        <f t="shared" si="3"/>
        <v>2013</v>
      </c>
      <c r="G203" t="s">
        <v>108</v>
      </c>
      <c r="H203" s="18">
        <v>27639</v>
      </c>
      <c r="I203" s="19">
        <v>43934.954399999995</v>
      </c>
      <c r="J203" t="s">
        <v>108</v>
      </c>
      <c r="K203" s="16">
        <v>41572</v>
      </c>
      <c r="L203" t="s">
        <v>109</v>
      </c>
      <c r="M203" s="16">
        <v>40597</v>
      </c>
      <c r="N203" s="16">
        <v>42094</v>
      </c>
      <c r="O203" s="16">
        <v>40597</v>
      </c>
      <c r="Q203" t="s">
        <v>110</v>
      </c>
    </row>
    <row r="204" spans="1:17">
      <c r="A204" t="s">
        <v>106</v>
      </c>
      <c r="B204" t="s">
        <v>35</v>
      </c>
      <c r="C204" t="s">
        <v>107</v>
      </c>
      <c r="D204" t="s">
        <v>195</v>
      </c>
      <c r="E204" s="16">
        <v>41572</v>
      </c>
      <c r="F204" s="17">
        <f t="shared" si="3"/>
        <v>2013</v>
      </c>
      <c r="G204" t="s">
        <v>108</v>
      </c>
      <c r="H204" s="18">
        <v>41483</v>
      </c>
      <c r="I204" s="19">
        <v>65941.376799999998</v>
      </c>
      <c r="J204" t="s">
        <v>108</v>
      </c>
      <c r="K204" s="16">
        <v>41572</v>
      </c>
      <c r="L204" t="s">
        <v>125</v>
      </c>
      <c r="M204" s="16">
        <v>40756</v>
      </c>
      <c r="N204" s="16">
        <v>42643</v>
      </c>
      <c r="O204" s="16">
        <v>40756</v>
      </c>
      <c r="Q204" t="s">
        <v>110</v>
      </c>
    </row>
    <row r="205" spans="1:17">
      <c r="A205" t="s">
        <v>106</v>
      </c>
      <c r="B205" t="s">
        <v>35</v>
      </c>
      <c r="C205" t="s">
        <v>94</v>
      </c>
      <c r="D205" t="s">
        <v>57</v>
      </c>
      <c r="E205" s="16">
        <v>41575</v>
      </c>
      <c r="F205" s="17">
        <f t="shared" si="3"/>
        <v>2013</v>
      </c>
      <c r="G205" t="s">
        <v>108</v>
      </c>
      <c r="H205" s="18">
        <v>1464320</v>
      </c>
      <c r="I205" s="19">
        <v>2327683.0719999997</v>
      </c>
      <c r="J205" t="s">
        <v>108</v>
      </c>
      <c r="K205" s="16">
        <v>41575</v>
      </c>
      <c r="L205" t="s">
        <v>174</v>
      </c>
      <c r="M205" s="16">
        <v>41530</v>
      </c>
      <c r="N205" s="16">
        <v>41851</v>
      </c>
      <c r="O205" s="16">
        <v>41530</v>
      </c>
      <c r="P205" s="16">
        <v>41851</v>
      </c>
      <c r="Q205" t="s">
        <v>151</v>
      </c>
    </row>
    <row r="206" spans="1:17">
      <c r="A206" t="s">
        <v>106</v>
      </c>
      <c r="B206" t="s">
        <v>35</v>
      </c>
      <c r="C206" t="s">
        <v>94</v>
      </c>
      <c r="D206" t="s">
        <v>57</v>
      </c>
      <c r="E206" s="16">
        <v>41582</v>
      </c>
      <c r="F206" s="17">
        <f t="shared" si="3"/>
        <v>2013</v>
      </c>
      <c r="G206" t="s">
        <v>108</v>
      </c>
      <c r="H206" s="18">
        <v>4409</v>
      </c>
      <c r="I206" s="19">
        <v>7008.5463999999993</v>
      </c>
      <c r="J206" t="s">
        <v>108</v>
      </c>
      <c r="K206" s="16">
        <v>41582</v>
      </c>
      <c r="L206" t="s">
        <v>137</v>
      </c>
      <c r="M206" s="16">
        <v>40813</v>
      </c>
      <c r="N206" s="16">
        <v>42369</v>
      </c>
      <c r="O206" s="16">
        <v>40813</v>
      </c>
      <c r="Q206" t="s">
        <v>138</v>
      </c>
    </row>
    <row r="207" spans="1:17">
      <c r="A207" t="s">
        <v>106</v>
      </c>
      <c r="B207" t="s">
        <v>35</v>
      </c>
      <c r="C207" t="s">
        <v>94</v>
      </c>
      <c r="D207" t="s">
        <v>57</v>
      </c>
      <c r="E207" s="16">
        <v>41584</v>
      </c>
      <c r="F207" s="17">
        <f t="shared" si="3"/>
        <v>2013</v>
      </c>
      <c r="G207" t="s">
        <v>108</v>
      </c>
      <c r="H207" s="18">
        <v>143791</v>
      </c>
      <c r="I207" s="19">
        <v>228570.17359999998</v>
      </c>
      <c r="J207" t="s">
        <v>108</v>
      </c>
      <c r="K207" s="16">
        <v>41584</v>
      </c>
      <c r="L207" t="s">
        <v>139</v>
      </c>
      <c r="M207" s="16">
        <v>40813</v>
      </c>
      <c r="N207" s="16">
        <v>42369</v>
      </c>
      <c r="O207" s="16">
        <v>40813</v>
      </c>
      <c r="Q207" t="s">
        <v>138</v>
      </c>
    </row>
    <row r="208" spans="1:17">
      <c r="A208" t="s">
        <v>106</v>
      </c>
      <c r="B208" t="s">
        <v>35</v>
      </c>
      <c r="C208" t="s">
        <v>94</v>
      </c>
      <c r="D208" t="s">
        <v>57</v>
      </c>
      <c r="E208" s="16">
        <v>41589</v>
      </c>
      <c r="F208" s="17">
        <f t="shared" si="3"/>
        <v>2013</v>
      </c>
      <c r="G208" t="s">
        <v>108</v>
      </c>
      <c r="H208" s="18">
        <v>64291</v>
      </c>
      <c r="I208" s="19">
        <v>102196.9736</v>
      </c>
      <c r="J208" t="s">
        <v>108</v>
      </c>
      <c r="K208" s="16">
        <v>41589</v>
      </c>
      <c r="L208" t="s">
        <v>137</v>
      </c>
      <c r="M208" s="16">
        <v>40813</v>
      </c>
      <c r="N208" s="16">
        <v>42369</v>
      </c>
      <c r="O208" s="16">
        <v>40813</v>
      </c>
      <c r="Q208" t="s">
        <v>138</v>
      </c>
    </row>
    <row r="209" spans="1:17">
      <c r="A209" t="s">
        <v>106</v>
      </c>
      <c r="B209" t="s">
        <v>35</v>
      </c>
      <c r="C209" t="s">
        <v>107</v>
      </c>
      <c r="D209" t="s">
        <v>195</v>
      </c>
      <c r="E209" s="16">
        <v>41596</v>
      </c>
      <c r="F209" s="17">
        <f t="shared" si="3"/>
        <v>2013</v>
      </c>
      <c r="G209" t="s">
        <v>108</v>
      </c>
      <c r="H209" s="18">
        <v>770529</v>
      </c>
      <c r="I209" s="19">
        <v>1224832.8983999998</v>
      </c>
      <c r="J209" t="s">
        <v>108</v>
      </c>
      <c r="K209" s="16">
        <v>41596</v>
      </c>
      <c r="L209" t="s">
        <v>109</v>
      </c>
      <c r="M209" s="16">
        <v>40597</v>
      </c>
      <c r="N209" s="16">
        <v>42094</v>
      </c>
      <c r="O209" s="16">
        <v>40597</v>
      </c>
      <c r="Q209" t="s">
        <v>110</v>
      </c>
    </row>
    <row r="210" spans="1:17">
      <c r="A210" t="s">
        <v>106</v>
      </c>
      <c r="B210" t="s">
        <v>35</v>
      </c>
      <c r="C210" t="s">
        <v>107</v>
      </c>
      <c r="D210" t="s">
        <v>195</v>
      </c>
      <c r="E210" s="16">
        <v>41596</v>
      </c>
      <c r="F210" s="17">
        <f t="shared" si="3"/>
        <v>2013</v>
      </c>
      <c r="G210" t="s">
        <v>108</v>
      </c>
      <c r="H210" s="18">
        <v>51328</v>
      </c>
      <c r="I210" s="19">
        <v>81590.988799999992</v>
      </c>
      <c r="J210" t="s">
        <v>108</v>
      </c>
      <c r="K210" s="16">
        <v>41596</v>
      </c>
      <c r="L210" t="s">
        <v>109</v>
      </c>
      <c r="M210" s="16">
        <v>40597</v>
      </c>
      <c r="N210" s="16">
        <v>42094</v>
      </c>
      <c r="O210" s="16">
        <v>40597</v>
      </c>
      <c r="Q210" t="s">
        <v>110</v>
      </c>
    </row>
    <row r="211" spans="1:17">
      <c r="A211" t="s">
        <v>106</v>
      </c>
      <c r="B211" t="s">
        <v>35</v>
      </c>
      <c r="C211" t="s">
        <v>107</v>
      </c>
      <c r="D211" t="s">
        <v>195</v>
      </c>
      <c r="E211" s="16">
        <v>41604</v>
      </c>
      <c r="F211" s="17">
        <f t="shared" si="3"/>
        <v>2013</v>
      </c>
      <c r="G211" t="s">
        <v>108</v>
      </c>
      <c r="H211" s="18">
        <v>48119</v>
      </c>
      <c r="I211" s="19">
        <v>76489.962399999989</v>
      </c>
      <c r="J211" t="s">
        <v>108</v>
      </c>
      <c r="K211" s="16">
        <v>41604</v>
      </c>
      <c r="L211" t="s">
        <v>175</v>
      </c>
      <c r="M211" s="16">
        <v>41354</v>
      </c>
      <c r="N211" s="16">
        <v>42825</v>
      </c>
      <c r="O211" s="16">
        <v>41354</v>
      </c>
      <c r="Q211" t="s">
        <v>176</v>
      </c>
    </row>
    <row r="212" spans="1:17">
      <c r="A212" t="s">
        <v>106</v>
      </c>
      <c r="B212" t="s">
        <v>35</v>
      </c>
      <c r="C212" t="s">
        <v>107</v>
      </c>
      <c r="D212" t="s">
        <v>195</v>
      </c>
      <c r="E212" s="16">
        <v>41604</v>
      </c>
      <c r="F212" s="17">
        <f t="shared" si="3"/>
        <v>2013</v>
      </c>
      <c r="G212" t="s">
        <v>108</v>
      </c>
      <c r="H212" s="18">
        <v>2944</v>
      </c>
      <c r="I212" s="19">
        <v>4679.7824000000001</v>
      </c>
      <c r="J212" t="s">
        <v>108</v>
      </c>
      <c r="K212" s="16">
        <v>41604</v>
      </c>
      <c r="L212" t="s">
        <v>175</v>
      </c>
      <c r="M212" s="16">
        <v>41354</v>
      </c>
      <c r="N212" s="16">
        <v>42825</v>
      </c>
      <c r="O212" s="16">
        <v>41354</v>
      </c>
      <c r="Q212" t="s">
        <v>176</v>
      </c>
    </row>
    <row r="213" spans="1:17">
      <c r="A213" t="s">
        <v>106</v>
      </c>
      <c r="B213" t="s">
        <v>35</v>
      </c>
      <c r="C213" t="s">
        <v>94</v>
      </c>
      <c r="D213" t="s">
        <v>57</v>
      </c>
      <c r="E213" s="16">
        <v>41604</v>
      </c>
      <c r="F213" s="17">
        <f t="shared" si="3"/>
        <v>2013</v>
      </c>
      <c r="G213" t="s">
        <v>108</v>
      </c>
      <c r="H213" s="18">
        <v>250000</v>
      </c>
      <c r="I213" s="19">
        <v>397400</v>
      </c>
      <c r="J213" t="s">
        <v>108</v>
      </c>
      <c r="K213" s="16">
        <v>41604</v>
      </c>
      <c r="L213" t="s">
        <v>166</v>
      </c>
      <c r="M213" s="16">
        <v>41456</v>
      </c>
      <c r="N213" s="16">
        <v>42551</v>
      </c>
      <c r="O213" s="16">
        <v>41456</v>
      </c>
      <c r="Q213" t="s">
        <v>167</v>
      </c>
    </row>
    <row r="214" spans="1:17">
      <c r="A214" t="s">
        <v>106</v>
      </c>
      <c r="B214" t="s">
        <v>35</v>
      </c>
      <c r="C214" t="s">
        <v>107</v>
      </c>
      <c r="D214" t="s">
        <v>195</v>
      </c>
      <c r="E214" s="16">
        <v>41605</v>
      </c>
      <c r="F214" s="17">
        <f t="shared" si="3"/>
        <v>2013</v>
      </c>
      <c r="G214" t="s">
        <v>108</v>
      </c>
      <c r="H214" s="18">
        <v>106200</v>
      </c>
      <c r="I214" s="19">
        <v>168815.52</v>
      </c>
      <c r="J214" t="s">
        <v>108</v>
      </c>
      <c r="K214" s="16">
        <v>41605</v>
      </c>
      <c r="L214" t="s">
        <v>147</v>
      </c>
      <c r="M214" s="16">
        <v>40497</v>
      </c>
      <c r="N214" s="16">
        <v>42460</v>
      </c>
      <c r="O214" s="16">
        <v>40497</v>
      </c>
      <c r="Q214" t="s">
        <v>136</v>
      </c>
    </row>
    <row r="215" spans="1:17">
      <c r="A215" t="s">
        <v>106</v>
      </c>
      <c r="B215" t="s">
        <v>35</v>
      </c>
      <c r="C215" t="s">
        <v>107</v>
      </c>
      <c r="D215" t="s">
        <v>195</v>
      </c>
      <c r="E215" s="16">
        <v>41611</v>
      </c>
      <c r="F215" s="17">
        <f t="shared" si="3"/>
        <v>2013</v>
      </c>
      <c r="G215" t="s">
        <v>108</v>
      </c>
      <c r="H215" s="18">
        <v>106200</v>
      </c>
      <c r="I215" s="19">
        <v>168815.52</v>
      </c>
      <c r="J215" t="s">
        <v>108</v>
      </c>
      <c r="K215" s="16">
        <v>41611</v>
      </c>
      <c r="L215" t="s">
        <v>147</v>
      </c>
      <c r="M215" s="16">
        <v>40497</v>
      </c>
      <c r="N215" s="16">
        <v>42460</v>
      </c>
      <c r="O215" s="16">
        <v>40497</v>
      </c>
      <c r="Q215" t="s">
        <v>136</v>
      </c>
    </row>
    <row r="216" spans="1:17">
      <c r="A216" t="s">
        <v>106</v>
      </c>
      <c r="B216" t="s">
        <v>35</v>
      </c>
      <c r="C216" t="s">
        <v>107</v>
      </c>
      <c r="D216" t="s">
        <v>195</v>
      </c>
      <c r="E216" s="16">
        <v>41611</v>
      </c>
      <c r="F216" s="17">
        <f t="shared" si="3"/>
        <v>2013</v>
      </c>
      <c r="G216" t="s">
        <v>108</v>
      </c>
      <c r="H216" s="18">
        <v>5084</v>
      </c>
      <c r="I216" s="19">
        <v>8081.5263999999997</v>
      </c>
      <c r="J216" t="s">
        <v>108</v>
      </c>
      <c r="K216" s="16">
        <v>41611</v>
      </c>
      <c r="L216" t="s">
        <v>147</v>
      </c>
      <c r="M216" s="16">
        <v>40497</v>
      </c>
      <c r="N216" s="16">
        <v>42460</v>
      </c>
      <c r="O216" s="16">
        <v>40497</v>
      </c>
      <c r="Q216" t="s">
        <v>136</v>
      </c>
    </row>
    <row r="217" spans="1:17">
      <c r="A217" t="s">
        <v>106</v>
      </c>
      <c r="B217" t="s">
        <v>35</v>
      </c>
      <c r="C217" t="s">
        <v>107</v>
      </c>
      <c r="D217" t="s">
        <v>195</v>
      </c>
      <c r="E217" s="16">
        <v>41611</v>
      </c>
      <c r="F217" s="17">
        <f t="shared" si="3"/>
        <v>2013</v>
      </c>
      <c r="G217" t="s">
        <v>108</v>
      </c>
      <c r="H217" s="18">
        <v>85454</v>
      </c>
      <c r="I217" s="19">
        <v>135837.6784</v>
      </c>
      <c r="J217" t="s">
        <v>108</v>
      </c>
      <c r="K217" s="16">
        <v>41611</v>
      </c>
      <c r="L217" t="s">
        <v>109</v>
      </c>
      <c r="M217" s="16">
        <v>40597</v>
      </c>
      <c r="N217" s="16">
        <v>42094</v>
      </c>
      <c r="O217" s="16">
        <v>40597</v>
      </c>
      <c r="Q217" t="s">
        <v>110</v>
      </c>
    </row>
    <row r="218" spans="1:17">
      <c r="A218" t="s">
        <v>106</v>
      </c>
      <c r="B218" t="s">
        <v>35</v>
      </c>
      <c r="C218" t="s">
        <v>107</v>
      </c>
      <c r="D218" t="s">
        <v>195</v>
      </c>
      <c r="E218" s="16">
        <v>41616</v>
      </c>
      <c r="F218" s="17">
        <f t="shared" si="3"/>
        <v>2013</v>
      </c>
      <c r="G218" t="s">
        <v>108</v>
      </c>
      <c r="H218" s="18">
        <v>2541</v>
      </c>
      <c r="I218" s="19">
        <v>4039.1735999999996</v>
      </c>
      <c r="J218" t="s">
        <v>108</v>
      </c>
      <c r="K218" s="16">
        <v>41616</v>
      </c>
      <c r="L218" t="s">
        <v>147</v>
      </c>
      <c r="M218" s="16">
        <v>40497</v>
      </c>
      <c r="N218" s="16">
        <v>42460</v>
      </c>
      <c r="O218" s="16">
        <v>40497</v>
      </c>
      <c r="Q218" t="s">
        <v>136</v>
      </c>
    </row>
    <row r="219" spans="1:17">
      <c r="A219" t="s">
        <v>106</v>
      </c>
      <c r="B219" t="s">
        <v>35</v>
      </c>
      <c r="C219" t="s">
        <v>107</v>
      </c>
      <c r="D219" t="s">
        <v>195</v>
      </c>
      <c r="E219" s="16">
        <v>41616</v>
      </c>
      <c r="F219" s="17">
        <f t="shared" si="3"/>
        <v>2013</v>
      </c>
      <c r="G219" t="s">
        <v>108</v>
      </c>
      <c r="H219" s="18">
        <v>10134</v>
      </c>
      <c r="I219" s="19">
        <v>16109.006399999998</v>
      </c>
      <c r="J219" t="s">
        <v>108</v>
      </c>
      <c r="K219" s="16">
        <v>41616</v>
      </c>
      <c r="L219" t="s">
        <v>147</v>
      </c>
      <c r="M219" s="16">
        <v>40497</v>
      </c>
      <c r="N219" s="16">
        <v>42460</v>
      </c>
      <c r="O219" s="16">
        <v>40497</v>
      </c>
      <c r="Q219" t="s">
        <v>136</v>
      </c>
    </row>
    <row r="220" spans="1:17">
      <c r="A220" t="s">
        <v>106</v>
      </c>
      <c r="B220" t="s">
        <v>35</v>
      </c>
      <c r="C220" t="s">
        <v>107</v>
      </c>
      <c r="D220" t="s">
        <v>195</v>
      </c>
      <c r="E220" s="16">
        <v>41621</v>
      </c>
      <c r="F220" s="17">
        <f t="shared" si="3"/>
        <v>2013</v>
      </c>
      <c r="G220" t="s">
        <v>108</v>
      </c>
      <c r="H220" s="18">
        <v>758</v>
      </c>
      <c r="I220" s="19">
        <v>1204.9168</v>
      </c>
      <c r="J220" t="s">
        <v>108</v>
      </c>
      <c r="K220" s="16">
        <v>41621</v>
      </c>
      <c r="L220" t="s">
        <v>148</v>
      </c>
      <c r="M220" s="16">
        <v>41164</v>
      </c>
      <c r="N220" s="16">
        <v>42369</v>
      </c>
      <c r="O220" s="16">
        <v>41164</v>
      </c>
      <c r="Q220" t="s">
        <v>138</v>
      </c>
    </row>
    <row r="221" spans="1:17">
      <c r="A221" t="s">
        <v>106</v>
      </c>
      <c r="B221" t="s">
        <v>35</v>
      </c>
      <c r="C221" t="s">
        <v>94</v>
      </c>
      <c r="D221" t="s">
        <v>57</v>
      </c>
      <c r="E221" s="16">
        <v>41621</v>
      </c>
      <c r="F221" s="17">
        <f t="shared" si="3"/>
        <v>2013</v>
      </c>
      <c r="G221" t="s">
        <v>108</v>
      </c>
      <c r="H221" s="18">
        <v>8200</v>
      </c>
      <c r="I221" s="19">
        <v>13034.72</v>
      </c>
      <c r="J221" t="s">
        <v>108</v>
      </c>
      <c r="K221" s="16">
        <v>41621</v>
      </c>
      <c r="L221" t="s">
        <v>137</v>
      </c>
      <c r="M221" s="16">
        <v>40813</v>
      </c>
      <c r="N221" s="16">
        <v>42369</v>
      </c>
      <c r="O221" s="16">
        <v>40813</v>
      </c>
      <c r="Q221" t="s">
        <v>138</v>
      </c>
    </row>
    <row r="222" spans="1:17">
      <c r="A222" t="s">
        <v>106</v>
      </c>
      <c r="B222" t="s">
        <v>35</v>
      </c>
      <c r="C222" t="s">
        <v>94</v>
      </c>
      <c r="D222" t="s">
        <v>57</v>
      </c>
      <c r="E222" s="16">
        <v>41635</v>
      </c>
      <c r="F222" s="17">
        <f t="shared" si="3"/>
        <v>2013</v>
      </c>
      <c r="G222" t="s">
        <v>108</v>
      </c>
      <c r="H222" s="18">
        <v>751621</v>
      </c>
      <c r="I222" s="19">
        <v>1194776.7415999998</v>
      </c>
      <c r="J222" t="s">
        <v>108</v>
      </c>
      <c r="K222" s="16">
        <v>41635</v>
      </c>
      <c r="L222" t="s">
        <v>154</v>
      </c>
      <c r="M222" s="16">
        <v>41122</v>
      </c>
      <c r="N222" s="16">
        <v>42582</v>
      </c>
      <c r="O222" s="16">
        <v>41122</v>
      </c>
      <c r="Q222" t="s">
        <v>155</v>
      </c>
    </row>
    <row r="223" spans="1:17">
      <c r="A223" t="s">
        <v>106</v>
      </c>
      <c r="B223" t="s">
        <v>35</v>
      </c>
      <c r="C223" t="s">
        <v>107</v>
      </c>
      <c r="D223" t="s">
        <v>195</v>
      </c>
      <c r="E223" s="16">
        <v>41639</v>
      </c>
      <c r="F223" s="17">
        <f t="shared" si="3"/>
        <v>2013</v>
      </c>
      <c r="G223" t="s">
        <v>108</v>
      </c>
      <c r="H223" s="18">
        <v>-1</v>
      </c>
      <c r="I223" s="19">
        <v>-1.5895999999999999</v>
      </c>
      <c r="J223" t="s">
        <v>108</v>
      </c>
      <c r="K223" s="16">
        <v>41639</v>
      </c>
      <c r="L223" t="s">
        <v>147</v>
      </c>
      <c r="M223" s="16">
        <v>40497</v>
      </c>
      <c r="N223" s="16">
        <v>42460</v>
      </c>
      <c r="O223" s="16">
        <v>40497</v>
      </c>
      <c r="Q223" t="s">
        <v>136</v>
      </c>
    </row>
    <row r="224" spans="1:17">
      <c r="A224" t="s">
        <v>106</v>
      </c>
      <c r="B224" t="s">
        <v>35</v>
      </c>
      <c r="C224" t="s">
        <v>107</v>
      </c>
      <c r="D224" t="s">
        <v>195</v>
      </c>
      <c r="E224" s="16">
        <v>41639</v>
      </c>
      <c r="F224" s="17">
        <f t="shared" si="3"/>
        <v>2013</v>
      </c>
      <c r="G224" t="s">
        <v>108</v>
      </c>
      <c r="H224" s="18">
        <v>165</v>
      </c>
      <c r="I224" s="19">
        <v>262.28399999999999</v>
      </c>
      <c r="J224" t="s">
        <v>108</v>
      </c>
      <c r="K224" s="16">
        <v>41639</v>
      </c>
      <c r="L224" t="s">
        <v>148</v>
      </c>
      <c r="M224" s="16">
        <v>41164</v>
      </c>
      <c r="N224" s="16">
        <v>42369</v>
      </c>
      <c r="O224" s="16">
        <v>41164</v>
      </c>
      <c r="Q224" t="s">
        <v>138</v>
      </c>
    </row>
    <row r="225" spans="1:17">
      <c r="A225" t="s">
        <v>106</v>
      </c>
      <c r="B225" t="s">
        <v>35</v>
      </c>
      <c r="C225" t="s">
        <v>107</v>
      </c>
      <c r="D225" t="s">
        <v>195</v>
      </c>
      <c r="E225" s="16">
        <v>41639</v>
      </c>
      <c r="F225" s="17">
        <f t="shared" si="3"/>
        <v>2013</v>
      </c>
      <c r="G225" t="s">
        <v>108</v>
      </c>
      <c r="H225" s="18">
        <v>224</v>
      </c>
      <c r="I225" s="19">
        <v>356.07039999999995</v>
      </c>
      <c r="J225" t="s">
        <v>108</v>
      </c>
      <c r="K225" s="16">
        <v>41639</v>
      </c>
      <c r="L225" t="s">
        <v>149</v>
      </c>
      <c r="M225" s="16">
        <v>41164</v>
      </c>
      <c r="N225" s="16">
        <v>42369</v>
      </c>
      <c r="O225" s="16">
        <v>41164</v>
      </c>
      <c r="Q225" t="s">
        <v>138</v>
      </c>
    </row>
    <row r="226" spans="1:17">
      <c r="A226" t="s">
        <v>106</v>
      </c>
      <c r="B226" t="s">
        <v>35</v>
      </c>
      <c r="C226" t="s">
        <v>90</v>
      </c>
      <c r="D226" t="s">
        <v>56</v>
      </c>
      <c r="E226" s="16">
        <v>41297</v>
      </c>
      <c r="F226" s="17">
        <f t="shared" si="3"/>
        <v>2013</v>
      </c>
      <c r="G226" t="s">
        <v>108</v>
      </c>
      <c r="H226" s="18">
        <v>2090707</v>
      </c>
      <c r="I226" s="19">
        <v>3323387.8471999997</v>
      </c>
      <c r="K226" s="16">
        <v>41297</v>
      </c>
      <c r="L226" t="s">
        <v>168</v>
      </c>
      <c r="M226" s="16">
        <v>41297</v>
      </c>
      <c r="N226" s="16">
        <v>42460</v>
      </c>
      <c r="O226" s="16">
        <v>41297</v>
      </c>
      <c r="Q226" t="s">
        <v>169</v>
      </c>
    </row>
    <row r="227" spans="1:17">
      <c r="A227" t="s">
        <v>106</v>
      </c>
      <c r="B227" t="s">
        <v>35</v>
      </c>
      <c r="C227" t="s">
        <v>90</v>
      </c>
      <c r="D227" t="s">
        <v>56</v>
      </c>
      <c r="E227" s="16">
        <v>41297</v>
      </c>
      <c r="F227" s="17">
        <f t="shared" si="3"/>
        <v>2013</v>
      </c>
      <c r="G227" t="s">
        <v>108</v>
      </c>
      <c r="H227" s="18">
        <v>1992500</v>
      </c>
      <c r="I227" s="19">
        <v>3167278</v>
      </c>
      <c r="K227" s="16">
        <v>41297</v>
      </c>
      <c r="L227" t="s">
        <v>177</v>
      </c>
      <c r="M227" s="16">
        <v>41297</v>
      </c>
      <c r="N227" s="16">
        <v>42460</v>
      </c>
      <c r="O227" s="16">
        <v>41297</v>
      </c>
      <c r="Q227" t="s">
        <v>169</v>
      </c>
    </row>
    <row r="228" spans="1:17">
      <c r="A228" t="s">
        <v>106</v>
      </c>
      <c r="B228" t="s">
        <v>35</v>
      </c>
      <c r="C228" t="s">
        <v>90</v>
      </c>
      <c r="D228" t="s">
        <v>56</v>
      </c>
      <c r="E228" s="16">
        <v>41297</v>
      </c>
      <c r="F228" s="17">
        <f t="shared" si="3"/>
        <v>2013</v>
      </c>
      <c r="G228" t="s">
        <v>108</v>
      </c>
      <c r="H228" s="18">
        <v>1916793</v>
      </c>
      <c r="I228" s="19">
        <v>3046934.1527999998</v>
      </c>
      <c r="K228" s="16">
        <v>41297</v>
      </c>
      <c r="L228" t="s">
        <v>160</v>
      </c>
      <c r="M228" s="16">
        <v>41297</v>
      </c>
      <c r="N228" s="16">
        <v>42460</v>
      </c>
      <c r="O228" s="16">
        <v>41297</v>
      </c>
      <c r="Q228" t="s">
        <v>161</v>
      </c>
    </row>
    <row r="229" spans="1:17">
      <c r="A229" t="s">
        <v>106</v>
      </c>
      <c r="B229" t="s">
        <v>35</v>
      </c>
      <c r="C229" t="s">
        <v>90</v>
      </c>
      <c r="D229" t="s">
        <v>56</v>
      </c>
      <c r="E229" s="16">
        <v>41297</v>
      </c>
      <c r="F229" s="17">
        <f t="shared" si="3"/>
        <v>2013</v>
      </c>
      <c r="G229" t="s">
        <v>108</v>
      </c>
      <c r="H229" s="18">
        <v>6500000</v>
      </c>
      <c r="I229" s="19">
        <v>10332400</v>
      </c>
      <c r="K229" s="16">
        <v>41297</v>
      </c>
      <c r="L229" t="s">
        <v>162</v>
      </c>
      <c r="M229" s="16">
        <v>41297</v>
      </c>
      <c r="N229" s="16">
        <v>42460</v>
      </c>
      <c r="O229" s="16">
        <v>41297</v>
      </c>
      <c r="Q229" t="s">
        <v>163</v>
      </c>
    </row>
    <row r="230" spans="1:17">
      <c r="A230" t="s">
        <v>106</v>
      </c>
      <c r="B230" t="s">
        <v>35</v>
      </c>
      <c r="C230" t="s">
        <v>90</v>
      </c>
      <c r="D230" t="s">
        <v>56</v>
      </c>
      <c r="E230" s="16">
        <v>41306</v>
      </c>
      <c r="F230" s="17">
        <f t="shared" si="3"/>
        <v>2013</v>
      </c>
      <c r="G230" t="s">
        <v>108</v>
      </c>
      <c r="H230" s="18">
        <v>183125</v>
      </c>
      <c r="I230" s="19">
        <v>291095.5</v>
      </c>
      <c r="K230" s="16">
        <v>41306</v>
      </c>
      <c r="L230" t="s">
        <v>178</v>
      </c>
      <c r="M230" s="16">
        <v>41306</v>
      </c>
      <c r="N230" s="16">
        <v>42004</v>
      </c>
      <c r="O230" s="16">
        <v>41306</v>
      </c>
      <c r="P230" s="16">
        <v>42004</v>
      </c>
      <c r="Q230" t="s">
        <v>155</v>
      </c>
    </row>
    <row r="231" spans="1:17">
      <c r="A231" t="s">
        <v>106</v>
      </c>
      <c r="B231" t="s">
        <v>35</v>
      </c>
      <c r="C231" t="s">
        <v>90</v>
      </c>
      <c r="D231" t="s">
        <v>56</v>
      </c>
      <c r="E231" s="16">
        <v>41313</v>
      </c>
      <c r="F231" s="17">
        <f t="shared" si="3"/>
        <v>2013</v>
      </c>
      <c r="G231" t="s">
        <v>108</v>
      </c>
      <c r="H231" s="18">
        <v>5000000</v>
      </c>
      <c r="I231" s="19">
        <v>7947999.9999999991</v>
      </c>
      <c r="K231" s="16">
        <v>41313</v>
      </c>
      <c r="L231" t="s">
        <v>158</v>
      </c>
      <c r="M231" s="16">
        <v>41313</v>
      </c>
      <c r="N231" s="16">
        <v>41578</v>
      </c>
      <c r="O231" s="16">
        <v>41313</v>
      </c>
      <c r="P231" s="16">
        <v>41578</v>
      </c>
      <c r="Q231" t="s">
        <v>159</v>
      </c>
    </row>
    <row r="232" spans="1:17">
      <c r="A232" t="s">
        <v>106</v>
      </c>
      <c r="B232" t="s">
        <v>35</v>
      </c>
      <c r="C232" t="s">
        <v>90</v>
      </c>
      <c r="D232" t="s">
        <v>56</v>
      </c>
      <c r="E232" s="16">
        <v>41317</v>
      </c>
      <c r="F232" s="17">
        <f t="shared" si="3"/>
        <v>2013</v>
      </c>
      <c r="G232" t="s">
        <v>108</v>
      </c>
      <c r="H232" s="18">
        <v>1800000</v>
      </c>
      <c r="I232" s="19">
        <v>2861280</v>
      </c>
      <c r="K232" s="16">
        <v>41317</v>
      </c>
      <c r="L232" t="s">
        <v>156</v>
      </c>
      <c r="M232" s="16">
        <v>41317</v>
      </c>
      <c r="N232" s="16">
        <v>41497</v>
      </c>
      <c r="O232" s="16">
        <v>41317</v>
      </c>
      <c r="P232" s="16">
        <v>41497</v>
      </c>
      <c r="Q232" t="s">
        <v>157</v>
      </c>
    </row>
    <row r="233" spans="1:17">
      <c r="A233" t="s">
        <v>106</v>
      </c>
      <c r="B233" t="s">
        <v>35</v>
      </c>
      <c r="C233" t="s">
        <v>90</v>
      </c>
      <c r="D233" t="s">
        <v>56</v>
      </c>
      <c r="E233" s="16">
        <v>41354</v>
      </c>
      <c r="F233" s="17">
        <f t="shared" si="3"/>
        <v>2013</v>
      </c>
      <c r="G233" t="s">
        <v>108</v>
      </c>
      <c r="H233" s="18">
        <v>1000000</v>
      </c>
      <c r="I233" s="19">
        <v>1589600</v>
      </c>
      <c r="K233" s="16">
        <v>41354</v>
      </c>
      <c r="L233" t="s">
        <v>175</v>
      </c>
      <c r="M233" s="16">
        <v>41354</v>
      </c>
      <c r="N233" s="16">
        <v>42825</v>
      </c>
      <c r="O233" s="16">
        <v>41354</v>
      </c>
      <c r="Q233" t="s">
        <v>176</v>
      </c>
    </row>
    <row r="234" spans="1:17">
      <c r="A234" t="s">
        <v>106</v>
      </c>
      <c r="B234" t="s">
        <v>35</v>
      </c>
      <c r="C234" t="s">
        <v>90</v>
      </c>
      <c r="D234" t="s">
        <v>56</v>
      </c>
      <c r="E234" s="16">
        <v>41409</v>
      </c>
      <c r="F234" s="17">
        <f t="shared" si="3"/>
        <v>2013</v>
      </c>
      <c r="G234" t="s">
        <v>108</v>
      </c>
      <c r="H234" s="18">
        <v>100000</v>
      </c>
      <c r="I234" s="19">
        <v>158960</v>
      </c>
      <c r="K234" s="16">
        <v>41409</v>
      </c>
      <c r="L234" t="s">
        <v>179</v>
      </c>
      <c r="M234" s="16">
        <v>41409</v>
      </c>
      <c r="N234" s="16">
        <v>41790</v>
      </c>
      <c r="O234" s="16">
        <v>41409</v>
      </c>
      <c r="P234" s="16">
        <v>41790</v>
      </c>
      <c r="Q234" t="s">
        <v>180</v>
      </c>
    </row>
    <row r="235" spans="1:17">
      <c r="A235" t="s">
        <v>106</v>
      </c>
      <c r="B235" t="s">
        <v>35</v>
      </c>
      <c r="C235" t="s">
        <v>90</v>
      </c>
      <c r="D235" t="s">
        <v>56</v>
      </c>
      <c r="E235" s="16">
        <v>41415</v>
      </c>
      <c r="F235" s="17">
        <f t="shared" si="3"/>
        <v>2013</v>
      </c>
      <c r="G235" t="s">
        <v>108</v>
      </c>
      <c r="H235" s="18">
        <v>589999</v>
      </c>
      <c r="I235" s="19">
        <v>937862.41039999994</v>
      </c>
      <c r="K235" s="16">
        <v>41415</v>
      </c>
      <c r="L235" t="s">
        <v>164</v>
      </c>
      <c r="M235" s="16">
        <v>41415</v>
      </c>
      <c r="N235" s="16">
        <v>42643</v>
      </c>
      <c r="O235" s="16">
        <v>41415</v>
      </c>
      <c r="Q235" t="s">
        <v>165</v>
      </c>
    </row>
    <row r="236" spans="1:17">
      <c r="A236" t="s">
        <v>106</v>
      </c>
      <c r="B236" t="s">
        <v>35</v>
      </c>
      <c r="C236" t="s">
        <v>90</v>
      </c>
      <c r="D236" t="s">
        <v>56</v>
      </c>
      <c r="E236" s="16">
        <v>41444</v>
      </c>
      <c r="F236" s="17">
        <f t="shared" si="3"/>
        <v>2013</v>
      </c>
      <c r="G236" t="s">
        <v>108</v>
      </c>
      <c r="H236" s="18">
        <v>10000</v>
      </c>
      <c r="I236" s="19">
        <v>15895.999999999998</v>
      </c>
      <c r="K236" s="16">
        <v>41444</v>
      </c>
      <c r="L236" t="s">
        <v>181</v>
      </c>
      <c r="M236" s="16">
        <v>41444</v>
      </c>
      <c r="N236" s="16">
        <v>42521</v>
      </c>
      <c r="O236" s="16">
        <v>41444</v>
      </c>
      <c r="Q236" t="s">
        <v>127</v>
      </c>
    </row>
    <row r="237" spans="1:17">
      <c r="A237" t="s">
        <v>106</v>
      </c>
      <c r="B237" t="s">
        <v>35</v>
      </c>
      <c r="C237" t="s">
        <v>90</v>
      </c>
      <c r="D237" t="s">
        <v>56</v>
      </c>
      <c r="E237" s="16">
        <v>41456</v>
      </c>
      <c r="F237" s="17">
        <f t="shared" si="3"/>
        <v>2013</v>
      </c>
      <c r="G237" t="s">
        <v>108</v>
      </c>
      <c r="H237" s="18">
        <v>6400000</v>
      </c>
      <c r="I237" s="19">
        <v>10173440</v>
      </c>
      <c r="K237" s="16">
        <v>41456</v>
      </c>
      <c r="L237" t="s">
        <v>166</v>
      </c>
      <c r="M237" s="16">
        <v>41456</v>
      </c>
      <c r="N237" s="16">
        <v>42551</v>
      </c>
      <c r="O237" s="16">
        <v>41456</v>
      </c>
      <c r="Q237" t="s">
        <v>167</v>
      </c>
    </row>
    <row r="238" spans="1:17">
      <c r="A238" t="s">
        <v>106</v>
      </c>
      <c r="B238" t="s">
        <v>35</v>
      </c>
      <c r="C238" t="s">
        <v>90</v>
      </c>
      <c r="D238" t="s">
        <v>56</v>
      </c>
      <c r="E238" s="16">
        <v>41487</v>
      </c>
      <c r="F238" s="17">
        <f t="shared" si="3"/>
        <v>2013</v>
      </c>
      <c r="G238" t="s">
        <v>108</v>
      </c>
      <c r="H238" s="18">
        <v>17500000</v>
      </c>
      <c r="I238" s="19">
        <v>27818000</v>
      </c>
      <c r="K238" s="16">
        <v>41487</v>
      </c>
      <c r="L238" t="s">
        <v>172</v>
      </c>
      <c r="M238" s="16">
        <v>41487</v>
      </c>
      <c r="N238" s="16">
        <v>41851</v>
      </c>
      <c r="O238" s="16">
        <v>41487</v>
      </c>
      <c r="P238" s="16">
        <v>41851</v>
      </c>
      <c r="Q238" t="s">
        <v>173</v>
      </c>
    </row>
    <row r="239" spans="1:17">
      <c r="A239" t="s">
        <v>106</v>
      </c>
      <c r="B239" t="s">
        <v>35</v>
      </c>
      <c r="C239" t="s">
        <v>90</v>
      </c>
      <c r="D239" t="s">
        <v>56</v>
      </c>
      <c r="E239" s="16">
        <v>41530</v>
      </c>
      <c r="F239" s="17">
        <f t="shared" si="3"/>
        <v>2013</v>
      </c>
      <c r="G239" t="s">
        <v>108</v>
      </c>
      <c r="H239" s="18">
        <v>2500000</v>
      </c>
      <c r="I239" s="19">
        <v>3973999.9999999995</v>
      </c>
      <c r="K239" s="16">
        <v>41530</v>
      </c>
      <c r="L239" t="s">
        <v>174</v>
      </c>
      <c r="M239" s="16">
        <v>41530</v>
      </c>
      <c r="N239" s="16">
        <v>41851</v>
      </c>
      <c r="O239" s="16">
        <v>41530</v>
      </c>
      <c r="P239" s="16">
        <v>41851</v>
      </c>
      <c r="Q239" t="s">
        <v>151</v>
      </c>
    </row>
    <row r="240" spans="1:17">
      <c r="A240" t="s">
        <v>106</v>
      </c>
      <c r="B240" t="s">
        <v>35</v>
      </c>
      <c r="C240" t="s">
        <v>90</v>
      </c>
      <c r="D240" t="s">
        <v>56</v>
      </c>
      <c r="E240" s="16">
        <v>41592</v>
      </c>
      <c r="F240" s="17">
        <f t="shared" si="3"/>
        <v>2013</v>
      </c>
      <c r="G240" t="s">
        <v>108</v>
      </c>
      <c r="H240" s="18">
        <v>803</v>
      </c>
      <c r="I240" s="19">
        <v>1276.4487999999999</v>
      </c>
      <c r="K240" s="16">
        <v>41592</v>
      </c>
      <c r="L240" t="s">
        <v>182</v>
      </c>
      <c r="M240" s="16">
        <v>41592</v>
      </c>
      <c r="N240" s="16">
        <v>41729</v>
      </c>
      <c r="O240" s="16">
        <v>41592</v>
      </c>
      <c r="P240" s="16">
        <v>41729</v>
      </c>
      <c r="Q240" t="s">
        <v>183</v>
      </c>
    </row>
    <row r="241" spans="1:17">
      <c r="A241" t="s">
        <v>106</v>
      </c>
      <c r="B241" t="s">
        <v>35</v>
      </c>
      <c r="C241" t="s">
        <v>90</v>
      </c>
      <c r="D241" t="s">
        <v>56</v>
      </c>
      <c r="E241" s="16">
        <v>41610</v>
      </c>
      <c r="F241" s="17">
        <f t="shared" si="3"/>
        <v>2013</v>
      </c>
      <c r="G241" t="s">
        <v>108</v>
      </c>
      <c r="H241" s="18">
        <v>1900000</v>
      </c>
      <c r="I241" s="19">
        <v>3020240</v>
      </c>
      <c r="K241" s="16">
        <v>41610</v>
      </c>
      <c r="L241" t="s">
        <v>184</v>
      </c>
      <c r="M241" s="16">
        <v>41610</v>
      </c>
      <c r="N241" s="16">
        <v>41975</v>
      </c>
      <c r="O241" s="16">
        <v>41610</v>
      </c>
      <c r="P241" s="16">
        <v>41975</v>
      </c>
      <c r="Q241" t="s">
        <v>185</v>
      </c>
    </row>
    <row r="242" spans="1:17">
      <c r="A242" t="s">
        <v>106</v>
      </c>
      <c r="B242" t="s">
        <v>35</v>
      </c>
      <c r="C242" t="s">
        <v>90</v>
      </c>
      <c r="D242" t="s">
        <v>56</v>
      </c>
      <c r="E242" s="16">
        <v>41617</v>
      </c>
      <c r="F242" s="17">
        <f t="shared" si="3"/>
        <v>2013</v>
      </c>
      <c r="G242" t="s">
        <v>108</v>
      </c>
      <c r="H242" s="18">
        <v>900000</v>
      </c>
      <c r="I242" s="19">
        <v>1430640</v>
      </c>
      <c r="K242" s="16">
        <v>41617</v>
      </c>
      <c r="L242" t="s">
        <v>186</v>
      </c>
      <c r="M242" s="16">
        <v>41617</v>
      </c>
      <c r="N242" s="16">
        <v>42347</v>
      </c>
      <c r="O242" s="16">
        <v>41617</v>
      </c>
      <c r="Q242" t="s">
        <v>187</v>
      </c>
    </row>
    <row r="243" spans="1:17">
      <c r="A243" t="s">
        <v>106</v>
      </c>
      <c r="B243" t="s">
        <v>35</v>
      </c>
      <c r="C243" t="s">
        <v>94</v>
      </c>
      <c r="D243" t="s">
        <v>57</v>
      </c>
      <c r="E243" s="16">
        <v>41642</v>
      </c>
      <c r="F243" s="17">
        <f t="shared" si="3"/>
        <v>2014</v>
      </c>
      <c r="G243" t="s">
        <v>108</v>
      </c>
      <c r="H243" s="18">
        <v>674327</v>
      </c>
      <c r="I243" s="19">
        <v>1071910.1991999999</v>
      </c>
      <c r="J243" t="s">
        <v>108</v>
      </c>
      <c r="K243" s="16">
        <v>41642</v>
      </c>
      <c r="L243" t="s">
        <v>184</v>
      </c>
      <c r="M243" s="16">
        <v>41610</v>
      </c>
      <c r="N243" s="16">
        <v>41975</v>
      </c>
      <c r="O243" s="16">
        <v>41610</v>
      </c>
      <c r="P243" s="16">
        <v>41975</v>
      </c>
      <c r="Q243" t="s">
        <v>185</v>
      </c>
    </row>
    <row r="244" spans="1:17">
      <c r="A244" t="s">
        <v>106</v>
      </c>
      <c r="B244" t="s">
        <v>35</v>
      </c>
      <c r="C244" t="s">
        <v>107</v>
      </c>
      <c r="D244" t="s">
        <v>195</v>
      </c>
      <c r="E244" s="16">
        <v>41645</v>
      </c>
      <c r="F244" s="17">
        <f t="shared" si="3"/>
        <v>2014</v>
      </c>
      <c r="G244" t="s">
        <v>108</v>
      </c>
      <c r="H244" s="18">
        <v>45106</v>
      </c>
      <c r="I244" s="19">
        <v>71700.497600000002</v>
      </c>
      <c r="J244" t="s">
        <v>108</v>
      </c>
      <c r="K244" s="16">
        <v>41645</v>
      </c>
      <c r="L244" t="s">
        <v>147</v>
      </c>
      <c r="M244" s="16">
        <v>40497</v>
      </c>
      <c r="N244" s="16">
        <v>42460</v>
      </c>
      <c r="O244" s="16">
        <v>40497</v>
      </c>
      <c r="Q244" t="s">
        <v>136</v>
      </c>
    </row>
    <row r="245" spans="1:17">
      <c r="A245" t="s">
        <v>106</v>
      </c>
      <c r="B245" t="s">
        <v>35</v>
      </c>
      <c r="C245" t="s">
        <v>107</v>
      </c>
      <c r="D245" t="s">
        <v>195</v>
      </c>
      <c r="E245" s="16">
        <v>41645</v>
      </c>
      <c r="F245" s="17">
        <f t="shared" si="3"/>
        <v>2014</v>
      </c>
      <c r="G245" t="s">
        <v>108</v>
      </c>
      <c r="H245" s="18">
        <v>45106</v>
      </c>
      <c r="I245" s="19">
        <v>71700.497600000002</v>
      </c>
      <c r="J245" t="s">
        <v>108</v>
      </c>
      <c r="K245" s="16">
        <v>41645</v>
      </c>
      <c r="L245" t="s">
        <v>147</v>
      </c>
      <c r="M245" s="16">
        <v>40497</v>
      </c>
      <c r="N245" s="16">
        <v>42460</v>
      </c>
      <c r="O245" s="16">
        <v>40497</v>
      </c>
      <c r="Q245" t="s">
        <v>136</v>
      </c>
    </row>
    <row r="246" spans="1:17">
      <c r="A246" t="s">
        <v>106</v>
      </c>
      <c r="B246" t="s">
        <v>35</v>
      </c>
      <c r="C246" t="s">
        <v>107</v>
      </c>
      <c r="D246" t="s">
        <v>195</v>
      </c>
      <c r="E246" s="16">
        <v>41645</v>
      </c>
      <c r="F246" s="17">
        <f t="shared" si="3"/>
        <v>2014</v>
      </c>
      <c r="G246" t="s">
        <v>108</v>
      </c>
      <c r="H246" s="18">
        <v>106200</v>
      </c>
      <c r="I246" s="19">
        <v>168815.52</v>
      </c>
      <c r="J246" t="s">
        <v>108</v>
      </c>
      <c r="K246" s="16">
        <v>41645</v>
      </c>
      <c r="L246" t="s">
        <v>147</v>
      </c>
      <c r="M246" s="16">
        <v>40497</v>
      </c>
      <c r="N246" s="16">
        <v>42460</v>
      </c>
      <c r="O246" s="16">
        <v>40497</v>
      </c>
      <c r="Q246" t="s">
        <v>136</v>
      </c>
    </row>
    <row r="247" spans="1:17">
      <c r="A247" t="s">
        <v>106</v>
      </c>
      <c r="B247" t="s">
        <v>35</v>
      </c>
      <c r="C247" t="s">
        <v>107</v>
      </c>
      <c r="D247" t="s">
        <v>195</v>
      </c>
      <c r="E247" s="16">
        <v>41652</v>
      </c>
      <c r="F247" s="17">
        <f t="shared" si="3"/>
        <v>2014</v>
      </c>
      <c r="G247" t="s">
        <v>108</v>
      </c>
      <c r="H247" s="18">
        <v>55493</v>
      </c>
      <c r="I247" s="19">
        <v>88211.6728</v>
      </c>
      <c r="J247" t="s">
        <v>108</v>
      </c>
      <c r="K247" s="16">
        <v>41652</v>
      </c>
      <c r="L247" t="s">
        <v>175</v>
      </c>
      <c r="M247" s="16">
        <v>41354</v>
      </c>
      <c r="N247" s="16">
        <v>42825</v>
      </c>
      <c r="O247" s="16">
        <v>41354</v>
      </c>
      <c r="Q247" t="s">
        <v>176</v>
      </c>
    </row>
    <row r="248" spans="1:17">
      <c r="A248" t="s">
        <v>106</v>
      </c>
      <c r="B248" t="s">
        <v>35</v>
      </c>
      <c r="C248" t="s">
        <v>107</v>
      </c>
      <c r="D248" t="s">
        <v>195</v>
      </c>
      <c r="E248" s="16">
        <v>41652</v>
      </c>
      <c r="F248" s="17">
        <f t="shared" si="3"/>
        <v>2014</v>
      </c>
      <c r="G248" t="s">
        <v>108</v>
      </c>
      <c r="H248" s="18">
        <v>93700</v>
      </c>
      <c r="I248" s="19">
        <v>148945.51999999999</v>
      </c>
      <c r="J248" t="s">
        <v>108</v>
      </c>
      <c r="K248" s="16">
        <v>41652</v>
      </c>
      <c r="L248" t="s">
        <v>147</v>
      </c>
      <c r="M248" s="16">
        <v>40497</v>
      </c>
      <c r="N248" s="16">
        <v>42460</v>
      </c>
      <c r="O248" s="16">
        <v>40497</v>
      </c>
      <c r="Q248" t="s">
        <v>136</v>
      </c>
    </row>
    <row r="249" spans="1:17">
      <c r="A249" t="s">
        <v>106</v>
      </c>
      <c r="B249" t="s">
        <v>35</v>
      </c>
      <c r="C249" t="s">
        <v>107</v>
      </c>
      <c r="D249" t="s">
        <v>195</v>
      </c>
      <c r="E249" s="16">
        <v>41653</v>
      </c>
      <c r="F249" s="17">
        <f t="shared" si="3"/>
        <v>2014</v>
      </c>
      <c r="G249" t="s">
        <v>108</v>
      </c>
      <c r="H249" s="18">
        <v>31641</v>
      </c>
      <c r="I249" s="19">
        <v>50296.533599999995</v>
      </c>
      <c r="J249" t="s">
        <v>108</v>
      </c>
      <c r="K249" s="16">
        <v>41653</v>
      </c>
      <c r="L249" t="s">
        <v>147</v>
      </c>
      <c r="M249" s="16">
        <v>40497</v>
      </c>
      <c r="N249" s="16">
        <v>42460</v>
      </c>
      <c r="O249" s="16">
        <v>40497</v>
      </c>
      <c r="Q249" t="s">
        <v>136</v>
      </c>
    </row>
    <row r="250" spans="1:17">
      <c r="A250" t="s">
        <v>106</v>
      </c>
      <c r="B250" t="s">
        <v>35</v>
      </c>
      <c r="C250" t="s">
        <v>107</v>
      </c>
      <c r="D250" t="s">
        <v>195</v>
      </c>
      <c r="E250" s="16">
        <v>41655</v>
      </c>
      <c r="F250" s="17">
        <f t="shared" si="3"/>
        <v>2014</v>
      </c>
      <c r="G250" t="s">
        <v>108</v>
      </c>
      <c r="H250" s="18">
        <v>82202</v>
      </c>
      <c r="I250" s="19">
        <v>130668.29919999999</v>
      </c>
      <c r="J250" t="s">
        <v>108</v>
      </c>
      <c r="K250" s="16">
        <v>41655</v>
      </c>
      <c r="L250" t="s">
        <v>175</v>
      </c>
      <c r="M250" s="16">
        <v>41354</v>
      </c>
      <c r="N250" s="16">
        <v>42825</v>
      </c>
      <c r="O250" s="16">
        <v>41354</v>
      </c>
      <c r="Q250" t="s">
        <v>176</v>
      </c>
    </row>
    <row r="251" spans="1:17">
      <c r="A251" t="s">
        <v>106</v>
      </c>
      <c r="B251" t="s">
        <v>35</v>
      </c>
      <c r="C251" t="s">
        <v>94</v>
      </c>
      <c r="D251" t="s">
        <v>57</v>
      </c>
      <c r="E251" s="16">
        <v>41656</v>
      </c>
      <c r="F251" s="17">
        <f t="shared" si="3"/>
        <v>2014</v>
      </c>
      <c r="G251" t="s">
        <v>108</v>
      </c>
      <c r="H251" s="18">
        <v>87456</v>
      </c>
      <c r="I251" s="19">
        <v>139020.0576</v>
      </c>
      <c r="J251" t="s">
        <v>108</v>
      </c>
      <c r="K251" s="16">
        <v>41656</v>
      </c>
      <c r="L251" t="s">
        <v>132</v>
      </c>
      <c r="M251" s="16">
        <v>40896</v>
      </c>
      <c r="N251" s="16">
        <v>42704</v>
      </c>
      <c r="O251" s="16">
        <v>40896</v>
      </c>
      <c r="Q251" t="s">
        <v>112</v>
      </c>
    </row>
    <row r="252" spans="1:17">
      <c r="A252" t="s">
        <v>106</v>
      </c>
      <c r="B252" t="s">
        <v>35</v>
      </c>
      <c r="C252" t="s">
        <v>94</v>
      </c>
      <c r="D252" t="s">
        <v>57</v>
      </c>
      <c r="E252" s="16">
        <v>41659</v>
      </c>
      <c r="F252" s="17">
        <f t="shared" si="3"/>
        <v>2014</v>
      </c>
      <c r="G252" t="s">
        <v>108</v>
      </c>
      <c r="H252" s="18">
        <v>834565</v>
      </c>
      <c r="I252" s="19">
        <v>1326624.524</v>
      </c>
      <c r="J252" t="s">
        <v>108</v>
      </c>
      <c r="K252" s="16">
        <v>41659</v>
      </c>
      <c r="L252" t="s">
        <v>140</v>
      </c>
      <c r="M252" s="16">
        <v>40777</v>
      </c>
      <c r="N252" s="16">
        <v>42551</v>
      </c>
      <c r="O252" s="16">
        <v>40777</v>
      </c>
      <c r="Q252" t="s">
        <v>138</v>
      </c>
    </row>
    <row r="253" spans="1:17">
      <c r="A253" t="s">
        <v>106</v>
      </c>
      <c r="B253" t="s">
        <v>35</v>
      </c>
      <c r="C253" t="s">
        <v>107</v>
      </c>
      <c r="D253" t="s">
        <v>195</v>
      </c>
      <c r="E253" s="16">
        <v>41667</v>
      </c>
      <c r="F253" s="17">
        <f t="shared" si="3"/>
        <v>2014</v>
      </c>
      <c r="G253" t="s">
        <v>108</v>
      </c>
      <c r="H253" s="18">
        <v>-82202</v>
      </c>
      <c r="I253" s="19">
        <v>-130668.29919999999</v>
      </c>
      <c r="J253" t="s">
        <v>108</v>
      </c>
      <c r="K253" s="16">
        <v>41667</v>
      </c>
      <c r="L253" t="s">
        <v>175</v>
      </c>
      <c r="M253" s="16">
        <v>41354</v>
      </c>
      <c r="N253" s="16">
        <v>42825</v>
      </c>
      <c r="O253" s="16">
        <v>41354</v>
      </c>
      <c r="Q253" t="s">
        <v>176</v>
      </c>
    </row>
    <row r="254" spans="1:17">
      <c r="A254" t="s">
        <v>106</v>
      </c>
      <c r="B254" t="s">
        <v>35</v>
      </c>
      <c r="C254" t="s">
        <v>107</v>
      </c>
      <c r="D254" t="s">
        <v>195</v>
      </c>
      <c r="E254" s="16">
        <v>41667</v>
      </c>
      <c r="F254" s="17">
        <f t="shared" si="3"/>
        <v>2014</v>
      </c>
      <c r="G254" t="s">
        <v>108</v>
      </c>
      <c r="H254" s="18">
        <v>67479</v>
      </c>
      <c r="I254" s="19">
        <v>107264.61839999999</v>
      </c>
      <c r="J254" t="s">
        <v>108</v>
      </c>
      <c r="K254" s="16">
        <v>41667</v>
      </c>
      <c r="L254" t="s">
        <v>175</v>
      </c>
      <c r="M254" s="16">
        <v>41354</v>
      </c>
      <c r="N254" s="16">
        <v>42825</v>
      </c>
      <c r="O254" s="16">
        <v>41354</v>
      </c>
      <c r="Q254" t="s">
        <v>176</v>
      </c>
    </row>
    <row r="255" spans="1:17">
      <c r="A255" t="s">
        <v>106</v>
      </c>
      <c r="B255" t="s">
        <v>35</v>
      </c>
      <c r="C255" t="s">
        <v>94</v>
      </c>
      <c r="D255" t="s">
        <v>57</v>
      </c>
      <c r="E255" s="16">
        <v>41669</v>
      </c>
      <c r="F255" s="17">
        <f t="shared" si="3"/>
        <v>2014</v>
      </c>
      <c r="G255" t="s">
        <v>108</v>
      </c>
      <c r="H255" s="18">
        <v>50779</v>
      </c>
      <c r="I255" s="19">
        <v>80718.2984</v>
      </c>
      <c r="J255" t="s">
        <v>108</v>
      </c>
      <c r="K255" s="16">
        <v>41669</v>
      </c>
      <c r="L255" t="s">
        <v>113</v>
      </c>
      <c r="M255" s="16">
        <v>40664</v>
      </c>
      <c r="N255" s="16">
        <v>41548</v>
      </c>
      <c r="O255" s="16">
        <v>40664</v>
      </c>
      <c r="P255" s="16">
        <v>41548</v>
      </c>
      <c r="Q255" t="s">
        <v>114</v>
      </c>
    </row>
    <row r="256" spans="1:17">
      <c r="A256" t="s">
        <v>106</v>
      </c>
      <c r="B256" t="s">
        <v>35</v>
      </c>
      <c r="C256" t="s">
        <v>107</v>
      </c>
      <c r="D256" t="s">
        <v>195</v>
      </c>
      <c r="E256" s="16">
        <v>41677</v>
      </c>
      <c r="F256" s="17">
        <f t="shared" si="3"/>
        <v>2014</v>
      </c>
      <c r="G256" t="s">
        <v>108</v>
      </c>
      <c r="H256" s="18">
        <v>131522</v>
      </c>
      <c r="I256" s="19">
        <v>209067.37119999999</v>
      </c>
      <c r="J256" t="s">
        <v>108</v>
      </c>
      <c r="K256" s="16">
        <v>41677</v>
      </c>
      <c r="L256" t="s">
        <v>186</v>
      </c>
      <c r="M256" s="16">
        <v>41617</v>
      </c>
      <c r="N256" s="16">
        <v>42347</v>
      </c>
      <c r="O256" s="16">
        <v>41617</v>
      </c>
      <c r="Q256" t="s">
        <v>187</v>
      </c>
    </row>
    <row r="257" spans="1:17">
      <c r="A257" t="s">
        <v>106</v>
      </c>
      <c r="B257" t="s">
        <v>35</v>
      </c>
      <c r="C257" t="s">
        <v>107</v>
      </c>
      <c r="D257" t="s">
        <v>195</v>
      </c>
      <c r="E257" s="16">
        <v>41688</v>
      </c>
      <c r="F257" s="17">
        <f t="shared" si="3"/>
        <v>2014</v>
      </c>
      <c r="G257" t="s">
        <v>108</v>
      </c>
      <c r="H257" s="18">
        <v>16968</v>
      </c>
      <c r="I257" s="19">
        <v>26972.3328</v>
      </c>
      <c r="J257" t="s">
        <v>108</v>
      </c>
      <c r="K257" s="16">
        <v>41688</v>
      </c>
      <c r="L257" t="s">
        <v>147</v>
      </c>
      <c r="M257" s="16">
        <v>40497</v>
      </c>
      <c r="N257" s="16">
        <v>42460</v>
      </c>
      <c r="O257" s="16">
        <v>40497</v>
      </c>
      <c r="Q257" t="s">
        <v>136</v>
      </c>
    </row>
    <row r="258" spans="1:17">
      <c r="A258" t="s">
        <v>106</v>
      </c>
      <c r="B258" t="s">
        <v>35</v>
      </c>
      <c r="C258" t="s">
        <v>107</v>
      </c>
      <c r="D258" t="s">
        <v>195</v>
      </c>
      <c r="E258" s="16">
        <v>41691</v>
      </c>
      <c r="F258" s="17">
        <f t="shared" ref="F258:F321" si="4">YEAR(E258)</f>
        <v>2014</v>
      </c>
      <c r="G258" t="s">
        <v>108</v>
      </c>
      <c r="H258" s="18">
        <v>33913</v>
      </c>
      <c r="I258" s="19">
        <v>53908.104799999994</v>
      </c>
      <c r="J258" t="s">
        <v>108</v>
      </c>
      <c r="K258" s="16">
        <v>41691</v>
      </c>
      <c r="L258" t="s">
        <v>148</v>
      </c>
      <c r="M258" s="16">
        <v>41164</v>
      </c>
      <c r="N258" s="16">
        <v>42369</v>
      </c>
      <c r="O258" s="16">
        <v>41164</v>
      </c>
      <c r="Q258" t="s">
        <v>138</v>
      </c>
    </row>
    <row r="259" spans="1:17">
      <c r="A259" t="s">
        <v>106</v>
      </c>
      <c r="B259" t="s">
        <v>35</v>
      </c>
      <c r="C259" t="s">
        <v>107</v>
      </c>
      <c r="D259" t="s">
        <v>195</v>
      </c>
      <c r="E259" s="16">
        <v>41691</v>
      </c>
      <c r="F259" s="17">
        <f t="shared" si="4"/>
        <v>2014</v>
      </c>
      <c r="G259" t="s">
        <v>108</v>
      </c>
      <c r="H259" s="18">
        <v>552</v>
      </c>
      <c r="I259" s="19">
        <v>877.4591999999999</v>
      </c>
      <c r="J259" t="s">
        <v>108</v>
      </c>
      <c r="K259" s="16">
        <v>41691</v>
      </c>
      <c r="L259" t="s">
        <v>149</v>
      </c>
      <c r="M259" s="16">
        <v>41164</v>
      </c>
      <c r="N259" s="16">
        <v>42369</v>
      </c>
      <c r="O259" s="16">
        <v>41164</v>
      </c>
      <c r="Q259" t="s">
        <v>138</v>
      </c>
    </row>
    <row r="260" spans="1:17">
      <c r="A260" t="s">
        <v>106</v>
      </c>
      <c r="B260" t="s">
        <v>35</v>
      </c>
      <c r="C260" t="s">
        <v>94</v>
      </c>
      <c r="D260" t="s">
        <v>57</v>
      </c>
      <c r="E260" s="16">
        <v>41691</v>
      </c>
      <c r="F260" s="17">
        <f t="shared" si="4"/>
        <v>2014</v>
      </c>
      <c r="G260" t="s">
        <v>108</v>
      </c>
      <c r="H260" s="18">
        <v>400274</v>
      </c>
      <c r="I260" s="19">
        <v>636275.55039999995</v>
      </c>
      <c r="J260" t="s">
        <v>108</v>
      </c>
      <c r="K260" s="16">
        <v>41691</v>
      </c>
      <c r="L260" t="s">
        <v>140</v>
      </c>
      <c r="M260" s="16">
        <v>40777</v>
      </c>
      <c r="N260" s="16">
        <v>42551</v>
      </c>
      <c r="O260" s="16">
        <v>40777</v>
      </c>
      <c r="Q260" t="s">
        <v>138</v>
      </c>
    </row>
    <row r="261" spans="1:17">
      <c r="A261" t="s">
        <v>106</v>
      </c>
      <c r="B261" t="s">
        <v>35</v>
      </c>
      <c r="C261" t="s">
        <v>107</v>
      </c>
      <c r="D261" t="s">
        <v>195</v>
      </c>
      <c r="E261" s="16">
        <v>41694</v>
      </c>
      <c r="F261" s="17">
        <f t="shared" si="4"/>
        <v>2014</v>
      </c>
      <c r="G261" t="s">
        <v>108</v>
      </c>
      <c r="H261" s="18">
        <v>42355</v>
      </c>
      <c r="I261" s="19">
        <v>67327.508000000002</v>
      </c>
      <c r="J261" t="s">
        <v>108</v>
      </c>
      <c r="K261" s="16">
        <v>41694</v>
      </c>
      <c r="L261" t="s">
        <v>175</v>
      </c>
      <c r="M261" s="16">
        <v>41354</v>
      </c>
      <c r="N261" s="16">
        <v>42825</v>
      </c>
      <c r="O261" s="16">
        <v>41354</v>
      </c>
      <c r="Q261" t="s">
        <v>176</v>
      </c>
    </row>
    <row r="262" spans="1:17">
      <c r="A262" t="s">
        <v>106</v>
      </c>
      <c r="B262" t="s">
        <v>35</v>
      </c>
      <c r="C262" t="s">
        <v>107</v>
      </c>
      <c r="D262" t="s">
        <v>195</v>
      </c>
      <c r="E262" s="16">
        <v>41694</v>
      </c>
      <c r="F262" s="17">
        <f t="shared" si="4"/>
        <v>2014</v>
      </c>
      <c r="G262" t="s">
        <v>108</v>
      </c>
      <c r="H262" s="18">
        <v>4092</v>
      </c>
      <c r="I262" s="19">
        <v>6504.6431999999995</v>
      </c>
      <c r="J262" t="s">
        <v>108</v>
      </c>
      <c r="K262" s="16">
        <v>41694</v>
      </c>
      <c r="L262" t="s">
        <v>147</v>
      </c>
      <c r="M262" s="16">
        <v>40497</v>
      </c>
      <c r="N262" s="16">
        <v>42460</v>
      </c>
      <c r="O262" s="16">
        <v>40497</v>
      </c>
      <c r="Q262" t="s">
        <v>136</v>
      </c>
    </row>
    <row r="263" spans="1:17">
      <c r="A263" t="s">
        <v>106</v>
      </c>
      <c r="B263" t="s">
        <v>35</v>
      </c>
      <c r="C263" t="s">
        <v>94</v>
      </c>
      <c r="D263" t="s">
        <v>57</v>
      </c>
      <c r="E263" s="16">
        <v>41694</v>
      </c>
      <c r="F263" s="17">
        <f t="shared" si="4"/>
        <v>2014</v>
      </c>
      <c r="G263" t="s">
        <v>108</v>
      </c>
      <c r="H263" s="18">
        <v>129538</v>
      </c>
      <c r="I263" s="19">
        <v>205913.6048</v>
      </c>
      <c r="J263" t="s">
        <v>108</v>
      </c>
      <c r="K263" s="16">
        <v>41694</v>
      </c>
      <c r="L263" t="s">
        <v>139</v>
      </c>
      <c r="M263" s="16">
        <v>40813</v>
      </c>
      <c r="N263" s="16">
        <v>42369</v>
      </c>
      <c r="O263" s="16">
        <v>40813</v>
      </c>
      <c r="Q263" t="s">
        <v>138</v>
      </c>
    </row>
    <row r="264" spans="1:17">
      <c r="A264" t="s">
        <v>106</v>
      </c>
      <c r="B264" t="s">
        <v>35</v>
      </c>
      <c r="C264" t="s">
        <v>94</v>
      </c>
      <c r="D264" t="s">
        <v>57</v>
      </c>
      <c r="E264" s="16">
        <v>41695</v>
      </c>
      <c r="F264" s="17">
        <f t="shared" si="4"/>
        <v>2014</v>
      </c>
      <c r="G264" t="s">
        <v>108</v>
      </c>
      <c r="H264" s="18">
        <v>1028919</v>
      </c>
      <c r="I264" s="19">
        <v>1635569.6424</v>
      </c>
      <c r="J264" t="s">
        <v>108</v>
      </c>
      <c r="K264" s="16">
        <v>41695</v>
      </c>
      <c r="L264" t="s">
        <v>174</v>
      </c>
      <c r="M264" s="16">
        <v>41530</v>
      </c>
      <c r="N264" s="16">
        <v>41851</v>
      </c>
      <c r="O264" s="16">
        <v>41530</v>
      </c>
      <c r="P264" s="16">
        <v>41851</v>
      </c>
      <c r="Q264" t="s">
        <v>151</v>
      </c>
    </row>
    <row r="265" spans="1:17">
      <c r="A265" t="s">
        <v>106</v>
      </c>
      <c r="B265" t="s">
        <v>35</v>
      </c>
      <c r="C265" t="s">
        <v>94</v>
      </c>
      <c r="D265" t="s">
        <v>57</v>
      </c>
      <c r="E265" s="16">
        <v>41698</v>
      </c>
      <c r="F265" s="17">
        <f t="shared" si="4"/>
        <v>2014</v>
      </c>
      <c r="G265" t="s">
        <v>108</v>
      </c>
      <c r="H265" s="18">
        <v>-8000000</v>
      </c>
      <c r="I265" s="19">
        <v>-12716800</v>
      </c>
      <c r="J265" t="s">
        <v>108</v>
      </c>
      <c r="K265" s="16">
        <v>41698</v>
      </c>
      <c r="L265" t="s">
        <v>135</v>
      </c>
      <c r="M265" s="16">
        <v>40714</v>
      </c>
      <c r="N265" s="16">
        <v>42460</v>
      </c>
      <c r="O265" s="16">
        <v>40714</v>
      </c>
      <c r="Q265" t="s">
        <v>136</v>
      </c>
    </row>
    <row r="266" spans="1:17">
      <c r="A266" t="s">
        <v>106</v>
      </c>
      <c r="B266" t="s">
        <v>35</v>
      </c>
      <c r="C266" t="s">
        <v>94</v>
      </c>
      <c r="D266" t="s">
        <v>57</v>
      </c>
      <c r="E266" s="16">
        <v>41701</v>
      </c>
      <c r="F266" s="17">
        <f t="shared" si="4"/>
        <v>2014</v>
      </c>
      <c r="G266" t="s">
        <v>108</v>
      </c>
      <c r="H266" s="18">
        <v>-31665</v>
      </c>
      <c r="I266" s="19">
        <v>-50334.683999999994</v>
      </c>
      <c r="J266" t="s">
        <v>108</v>
      </c>
      <c r="K266" s="16">
        <v>41701</v>
      </c>
      <c r="L266" t="s">
        <v>117</v>
      </c>
      <c r="M266" s="16">
        <v>40634</v>
      </c>
      <c r="N266" s="16">
        <v>41729</v>
      </c>
      <c r="O266" s="16">
        <v>40634</v>
      </c>
      <c r="P266" s="16">
        <v>41729</v>
      </c>
      <c r="Q266" t="s">
        <v>118</v>
      </c>
    </row>
    <row r="267" spans="1:17">
      <c r="A267" t="s">
        <v>106</v>
      </c>
      <c r="B267" t="s">
        <v>35</v>
      </c>
      <c r="C267" t="s">
        <v>94</v>
      </c>
      <c r="D267" t="s">
        <v>57</v>
      </c>
      <c r="E267" s="16">
        <v>41701</v>
      </c>
      <c r="F267" s="17">
        <f t="shared" si="4"/>
        <v>2014</v>
      </c>
      <c r="G267" t="s">
        <v>108</v>
      </c>
      <c r="H267" s="18">
        <v>73711</v>
      </c>
      <c r="I267" s="19">
        <v>117171.00559999999</v>
      </c>
      <c r="J267" t="s">
        <v>108</v>
      </c>
      <c r="K267" s="16">
        <v>41701</v>
      </c>
      <c r="L267" t="s">
        <v>117</v>
      </c>
      <c r="M267" s="16">
        <v>40634</v>
      </c>
      <c r="N267" s="16">
        <v>41729</v>
      </c>
      <c r="O267" s="16">
        <v>40634</v>
      </c>
      <c r="P267" s="16">
        <v>41729</v>
      </c>
      <c r="Q267" t="s">
        <v>118</v>
      </c>
    </row>
    <row r="268" spans="1:17">
      <c r="A268" t="s">
        <v>106</v>
      </c>
      <c r="B268" t="s">
        <v>35</v>
      </c>
      <c r="C268" t="s">
        <v>107</v>
      </c>
      <c r="D268" t="s">
        <v>195</v>
      </c>
      <c r="E268" s="16">
        <v>41711</v>
      </c>
      <c r="F268" s="17">
        <f t="shared" si="4"/>
        <v>2014</v>
      </c>
      <c r="G268" t="s">
        <v>108</v>
      </c>
      <c r="H268" s="18">
        <v>93700</v>
      </c>
      <c r="I268" s="19">
        <v>148945.51999999999</v>
      </c>
      <c r="J268" t="s">
        <v>108</v>
      </c>
      <c r="K268" s="16">
        <v>41711</v>
      </c>
      <c r="L268" t="s">
        <v>147</v>
      </c>
      <c r="M268" s="16">
        <v>40497</v>
      </c>
      <c r="N268" s="16">
        <v>42460</v>
      </c>
      <c r="O268" s="16">
        <v>40497</v>
      </c>
      <c r="Q268" t="s">
        <v>136</v>
      </c>
    </row>
    <row r="269" spans="1:17">
      <c r="A269" t="s">
        <v>106</v>
      </c>
      <c r="B269" t="s">
        <v>35</v>
      </c>
      <c r="C269" t="s">
        <v>94</v>
      </c>
      <c r="D269" t="s">
        <v>57</v>
      </c>
      <c r="E269" s="16">
        <v>41715</v>
      </c>
      <c r="F269" s="17">
        <f t="shared" si="4"/>
        <v>2014</v>
      </c>
      <c r="G269" t="s">
        <v>108</v>
      </c>
      <c r="H269" s="18">
        <v>625000</v>
      </c>
      <c r="I269" s="19">
        <v>993499.99999999988</v>
      </c>
      <c r="J269" t="s">
        <v>108</v>
      </c>
      <c r="K269" s="16">
        <v>41715</v>
      </c>
      <c r="L269" t="s">
        <v>154</v>
      </c>
      <c r="M269" s="16">
        <v>41122</v>
      </c>
      <c r="N269" s="16">
        <v>42582</v>
      </c>
      <c r="O269" s="16">
        <v>41122</v>
      </c>
      <c r="Q269" t="s">
        <v>155</v>
      </c>
    </row>
    <row r="270" spans="1:17">
      <c r="A270" t="s">
        <v>106</v>
      </c>
      <c r="B270" t="s">
        <v>35</v>
      </c>
      <c r="C270" t="s">
        <v>107</v>
      </c>
      <c r="D270" t="s">
        <v>195</v>
      </c>
      <c r="E270" s="16">
        <v>41723</v>
      </c>
      <c r="F270" s="17">
        <f t="shared" si="4"/>
        <v>2014</v>
      </c>
      <c r="G270" t="s">
        <v>108</v>
      </c>
      <c r="H270" s="18">
        <v>51335</v>
      </c>
      <c r="I270" s="19">
        <v>81602.115999999995</v>
      </c>
      <c r="J270" t="s">
        <v>108</v>
      </c>
      <c r="K270" s="16">
        <v>41723</v>
      </c>
      <c r="L270" t="s">
        <v>175</v>
      </c>
      <c r="M270" s="16">
        <v>41354</v>
      </c>
      <c r="N270" s="16">
        <v>42825</v>
      </c>
      <c r="O270" s="16">
        <v>41354</v>
      </c>
      <c r="Q270" t="s">
        <v>176</v>
      </c>
    </row>
    <row r="271" spans="1:17">
      <c r="A271" t="s">
        <v>106</v>
      </c>
      <c r="B271" t="s">
        <v>35</v>
      </c>
      <c r="C271" t="s">
        <v>94</v>
      </c>
      <c r="D271" t="s">
        <v>57</v>
      </c>
      <c r="E271" s="16">
        <v>41724</v>
      </c>
      <c r="F271" s="17">
        <f t="shared" si="4"/>
        <v>2014</v>
      </c>
      <c r="G271" t="s">
        <v>108</v>
      </c>
      <c r="H271" s="18">
        <v>230578</v>
      </c>
      <c r="I271" s="19">
        <v>366526.78879999998</v>
      </c>
      <c r="J271" t="s">
        <v>108</v>
      </c>
      <c r="K271" s="16">
        <v>41724</v>
      </c>
      <c r="L271" t="s">
        <v>111</v>
      </c>
      <c r="M271" s="16">
        <v>40896</v>
      </c>
      <c r="N271" s="16">
        <v>42704</v>
      </c>
      <c r="O271" s="16">
        <v>40896</v>
      </c>
      <c r="Q271" t="s">
        <v>112</v>
      </c>
    </row>
    <row r="272" spans="1:17">
      <c r="A272" t="s">
        <v>106</v>
      </c>
      <c r="B272" t="s">
        <v>35</v>
      </c>
      <c r="C272" t="s">
        <v>107</v>
      </c>
      <c r="D272" t="s">
        <v>195</v>
      </c>
      <c r="E272" s="16">
        <v>41724</v>
      </c>
      <c r="F272" s="17">
        <f t="shared" si="4"/>
        <v>2014</v>
      </c>
      <c r="G272" t="s">
        <v>108</v>
      </c>
      <c r="H272" s="18">
        <v>45106</v>
      </c>
      <c r="I272" s="19">
        <v>71700.497600000002</v>
      </c>
      <c r="J272" t="s">
        <v>108</v>
      </c>
      <c r="K272" s="16">
        <v>41724</v>
      </c>
      <c r="L272" t="s">
        <v>147</v>
      </c>
      <c r="M272" s="16">
        <v>40497</v>
      </c>
      <c r="N272" s="16">
        <v>42460</v>
      </c>
      <c r="O272" s="16">
        <v>40497</v>
      </c>
      <c r="Q272" t="s">
        <v>136</v>
      </c>
    </row>
    <row r="273" spans="1:17">
      <c r="A273" t="s">
        <v>106</v>
      </c>
      <c r="B273" t="s">
        <v>35</v>
      </c>
      <c r="C273" t="s">
        <v>107</v>
      </c>
      <c r="D273" t="s">
        <v>195</v>
      </c>
      <c r="E273" s="16">
        <v>41725</v>
      </c>
      <c r="F273" s="17">
        <f t="shared" si="4"/>
        <v>2014</v>
      </c>
      <c r="G273" t="s">
        <v>108</v>
      </c>
      <c r="H273" s="18">
        <v>35467</v>
      </c>
      <c r="I273" s="19">
        <v>56378.343199999996</v>
      </c>
      <c r="J273" t="s">
        <v>108</v>
      </c>
      <c r="K273" s="16">
        <v>41725</v>
      </c>
      <c r="L273" t="s">
        <v>147</v>
      </c>
      <c r="M273" s="16">
        <v>40497</v>
      </c>
      <c r="N273" s="16">
        <v>42460</v>
      </c>
      <c r="O273" s="16">
        <v>40497</v>
      </c>
      <c r="Q273" t="s">
        <v>136</v>
      </c>
    </row>
    <row r="274" spans="1:17">
      <c r="A274" t="s">
        <v>106</v>
      </c>
      <c r="B274" t="s">
        <v>35</v>
      </c>
      <c r="C274" t="s">
        <v>94</v>
      </c>
      <c r="D274" t="s">
        <v>57</v>
      </c>
      <c r="E274" s="16">
        <v>41726</v>
      </c>
      <c r="F274" s="17">
        <f t="shared" si="4"/>
        <v>2014</v>
      </c>
      <c r="G274" t="s">
        <v>108</v>
      </c>
      <c r="H274" s="18">
        <v>1225673</v>
      </c>
      <c r="I274" s="19">
        <v>1948329.8007999999</v>
      </c>
      <c r="J274" t="s">
        <v>108</v>
      </c>
      <c r="K274" s="16">
        <v>41726</v>
      </c>
      <c r="L274" t="s">
        <v>184</v>
      </c>
      <c r="M274" s="16">
        <v>41610</v>
      </c>
      <c r="N274" s="16">
        <v>41975</v>
      </c>
      <c r="O274" s="16">
        <v>41610</v>
      </c>
      <c r="P274" s="16">
        <v>41975</v>
      </c>
      <c r="Q274" t="s">
        <v>185</v>
      </c>
    </row>
    <row r="275" spans="1:17">
      <c r="A275" t="s">
        <v>106</v>
      </c>
      <c r="B275" t="s">
        <v>35</v>
      </c>
      <c r="C275" t="s">
        <v>107</v>
      </c>
      <c r="D275" t="s">
        <v>195</v>
      </c>
      <c r="E275" s="16">
        <v>41726</v>
      </c>
      <c r="F275" s="17">
        <f t="shared" si="4"/>
        <v>2014</v>
      </c>
      <c r="G275" t="s">
        <v>108</v>
      </c>
      <c r="H275" s="18">
        <v>519185</v>
      </c>
      <c r="I275" s="19">
        <v>825296.47599999991</v>
      </c>
      <c r="J275" t="s">
        <v>108</v>
      </c>
      <c r="K275" s="16">
        <v>41726</v>
      </c>
      <c r="L275" t="s">
        <v>109</v>
      </c>
      <c r="M275" s="16">
        <v>40597</v>
      </c>
      <c r="N275" s="16">
        <v>42094</v>
      </c>
      <c r="O275" s="16">
        <v>40597</v>
      </c>
      <c r="Q275" t="s">
        <v>110</v>
      </c>
    </row>
    <row r="276" spans="1:17">
      <c r="A276" t="s">
        <v>106</v>
      </c>
      <c r="B276" t="s">
        <v>35</v>
      </c>
      <c r="C276" t="s">
        <v>107</v>
      </c>
      <c r="D276" t="s">
        <v>195</v>
      </c>
      <c r="E276" s="16">
        <v>41729</v>
      </c>
      <c r="F276" s="17">
        <f t="shared" si="4"/>
        <v>2014</v>
      </c>
      <c r="G276" t="s">
        <v>108</v>
      </c>
      <c r="H276" s="18">
        <v>1527</v>
      </c>
      <c r="I276" s="19">
        <v>2427.3191999999999</v>
      </c>
      <c r="J276" t="s">
        <v>108</v>
      </c>
      <c r="K276" s="16">
        <v>41729</v>
      </c>
      <c r="L276" t="s">
        <v>177</v>
      </c>
      <c r="M276" s="16">
        <v>41297</v>
      </c>
      <c r="N276" s="16">
        <v>42460</v>
      </c>
      <c r="O276" s="16">
        <v>41297</v>
      </c>
      <c r="Q276" t="s">
        <v>169</v>
      </c>
    </row>
    <row r="277" spans="1:17">
      <c r="A277" t="s">
        <v>106</v>
      </c>
      <c r="B277" t="s">
        <v>35</v>
      </c>
      <c r="C277" t="s">
        <v>107</v>
      </c>
      <c r="D277" t="s">
        <v>195</v>
      </c>
      <c r="E277" s="16">
        <v>41736</v>
      </c>
      <c r="F277" s="17">
        <f t="shared" si="4"/>
        <v>2014</v>
      </c>
      <c r="G277" t="s">
        <v>108</v>
      </c>
      <c r="H277" s="18">
        <v>40122</v>
      </c>
      <c r="I277" s="19">
        <v>63777.931199999999</v>
      </c>
      <c r="J277" t="s">
        <v>108</v>
      </c>
      <c r="K277" s="16">
        <v>41736</v>
      </c>
      <c r="L277" t="s">
        <v>179</v>
      </c>
      <c r="M277" s="16">
        <v>41409</v>
      </c>
      <c r="N277" s="16">
        <v>41790</v>
      </c>
      <c r="O277" s="16">
        <v>41409</v>
      </c>
      <c r="P277" s="16">
        <v>41790</v>
      </c>
      <c r="Q277" t="s">
        <v>180</v>
      </c>
    </row>
    <row r="278" spans="1:17">
      <c r="A278" t="s">
        <v>106</v>
      </c>
      <c r="B278" t="s">
        <v>35</v>
      </c>
      <c r="C278" t="s">
        <v>107</v>
      </c>
      <c r="D278" t="s">
        <v>195</v>
      </c>
      <c r="E278" s="16">
        <v>41751</v>
      </c>
      <c r="F278" s="17">
        <f t="shared" si="4"/>
        <v>2014</v>
      </c>
      <c r="G278" t="s">
        <v>108</v>
      </c>
      <c r="H278" s="18">
        <v>767</v>
      </c>
      <c r="I278" s="19">
        <v>1219.2231999999999</v>
      </c>
      <c r="J278" t="s">
        <v>108</v>
      </c>
      <c r="K278" s="16">
        <v>41751</v>
      </c>
      <c r="L278" t="s">
        <v>182</v>
      </c>
      <c r="M278" s="16">
        <v>41592</v>
      </c>
      <c r="N278" s="16">
        <v>41729</v>
      </c>
      <c r="O278" s="16">
        <v>41592</v>
      </c>
      <c r="P278" s="16">
        <v>41729</v>
      </c>
      <c r="Q278" t="s">
        <v>183</v>
      </c>
    </row>
    <row r="279" spans="1:17">
      <c r="A279" t="s">
        <v>106</v>
      </c>
      <c r="B279" t="s">
        <v>35</v>
      </c>
      <c r="C279" t="s">
        <v>107</v>
      </c>
      <c r="D279" t="s">
        <v>195</v>
      </c>
      <c r="E279" s="16">
        <v>41752</v>
      </c>
      <c r="F279" s="17">
        <f t="shared" si="4"/>
        <v>2014</v>
      </c>
      <c r="G279" t="s">
        <v>108</v>
      </c>
      <c r="H279" s="18">
        <v>11380</v>
      </c>
      <c r="I279" s="19">
        <v>18089.647999999997</v>
      </c>
      <c r="J279" t="s">
        <v>108</v>
      </c>
      <c r="K279" s="16">
        <v>41752</v>
      </c>
      <c r="L279" t="s">
        <v>147</v>
      </c>
      <c r="M279" s="16">
        <v>40497</v>
      </c>
      <c r="N279" s="16">
        <v>42460</v>
      </c>
      <c r="O279" s="16">
        <v>40497</v>
      </c>
      <c r="Q279" t="s">
        <v>136</v>
      </c>
    </row>
    <row r="280" spans="1:17">
      <c r="A280" t="s">
        <v>106</v>
      </c>
      <c r="B280" t="s">
        <v>35</v>
      </c>
      <c r="C280" t="s">
        <v>94</v>
      </c>
      <c r="D280" t="s">
        <v>57</v>
      </c>
      <c r="E280" s="16">
        <v>41753</v>
      </c>
      <c r="F280" s="17">
        <f t="shared" si="4"/>
        <v>2014</v>
      </c>
      <c r="G280" t="s">
        <v>108</v>
      </c>
      <c r="H280" s="18">
        <v>117210</v>
      </c>
      <c r="I280" s="19">
        <v>186317.01599999997</v>
      </c>
      <c r="J280" t="s">
        <v>108</v>
      </c>
      <c r="K280" s="16">
        <v>41753</v>
      </c>
      <c r="L280" t="s">
        <v>132</v>
      </c>
      <c r="M280" s="16">
        <v>40896</v>
      </c>
      <c r="N280" s="16">
        <v>42704</v>
      </c>
      <c r="O280" s="16">
        <v>40896</v>
      </c>
      <c r="Q280" t="s">
        <v>112</v>
      </c>
    </row>
    <row r="281" spans="1:17">
      <c r="A281" t="s">
        <v>106</v>
      </c>
      <c r="B281" t="s">
        <v>35</v>
      </c>
      <c r="C281" t="s">
        <v>107</v>
      </c>
      <c r="D281" t="s">
        <v>195</v>
      </c>
      <c r="E281" s="16">
        <v>41760</v>
      </c>
      <c r="F281" s="17">
        <f t="shared" si="4"/>
        <v>2014</v>
      </c>
      <c r="G281" t="s">
        <v>108</v>
      </c>
      <c r="H281" s="18">
        <v>55151</v>
      </c>
      <c r="I281" s="19">
        <v>87668.029599999994</v>
      </c>
      <c r="J281" t="s">
        <v>108</v>
      </c>
      <c r="K281" s="16">
        <v>41760</v>
      </c>
      <c r="L281" t="s">
        <v>175</v>
      </c>
      <c r="M281" s="16">
        <v>41354</v>
      </c>
      <c r="N281" s="16">
        <v>42825</v>
      </c>
      <c r="O281" s="16">
        <v>41354</v>
      </c>
      <c r="Q281" t="s">
        <v>176</v>
      </c>
    </row>
    <row r="282" spans="1:17">
      <c r="A282" t="s">
        <v>106</v>
      </c>
      <c r="B282" t="s">
        <v>35</v>
      </c>
      <c r="C282" t="s">
        <v>107</v>
      </c>
      <c r="D282" t="s">
        <v>195</v>
      </c>
      <c r="E282" s="16">
        <v>41760</v>
      </c>
      <c r="F282" s="17">
        <f t="shared" si="4"/>
        <v>2014</v>
      </c>
      <c r="G282" t="s">
        <v>108</v>
      </c>
      <c r="H282" s="18">
        <v>213034</v>
      </c>
      <c r="I282" s="19">
        <v>338638.84639999998</v>
      </c>
      <c r="J282" t="s">
        <v>108</v>
      </c>
      <c r="K282" s="16">
        <v>41760</v>
      </c>
      <c r="L282" t="s">
        <v>147</v>
      </c>
      <c r="M282" s="16">
        <v>40497</v>
      </c>
      <c r="N282" s="16">
        <v>42460</v>
      </c>
      <c r="O282" s="16">
        <v>40497</v>
      </c>
      <c r="Q282" t="s">
        <v>136</v>
      </c>
    </row>
    <row r="283" spans="1:17">
      <c r="A283" t="s">
        <v>106</v>
      </c>
      <c r="B283" t="s">
        <v>35</v>
      </c>
      <c r="C283" t="s">
        <v>107</v>
      </c>
      <c r="D283" t="s">
        <v>195</v>
      </c>
      <c r="E283" s="16">
        <v>41767</v>
      </c>
      <c r="F283" s="17">
        <f t="shared" si="4"/>
        <v>2014</v>
      </c>
      <c r="G283" t="s">
        <v>108</v>
      </c>
      <c r="H283" s="18">
        <v>8720</v>
      </c>
      <c r="I283" s="19">
        <v>13861.312</v>
      </c>
      <c r="J283" t="s">
        <v>108</v>
      </c>
      <c r="K283" s="16">
        <v>41767</v>
      </c>
      <c r="L283" t="s">
        <v>147</v>
      </c>
      <c r="M283" s="16">
        <v>40497</v>
      </c>
      <c r="N283" s="16">
        <v>42460</v>
      </c>
      <c r="O283" s="16">
        <v>40497</v>
      </c>
      <c r="Q283" t="s">
        <v>136</v>
      </c>
    </row>
    <row r="284" spans="1:17">
      <c r="A284" t="s">
        <v>106</v>
      </c>
      <c r="B284" t="s">
        <v>35</v>
      </c>
      <c r="C284" t="s">
        <v>94</v>
      </c>
      <c r="D284" t="s">
        <v>57</v>
      </c>
      <c r="E284" s="16">
        <v>41768</v>
      </c>
      <c r="F284" s="17">
        <f t="shared" si="4"/>
        <v>2014</v>
      </c>
      <c r="G284" t="s">
        <v>108</v>
      </c>
      <c r="H284" s="18">
        <v>121589</v>
      </c>
      <c r="I284" s="19">
        <v>193277.8744</v>
      </c>
      <c r="J284" t="s">
        <v>108</v>
      </c>
      <c r="K284" s="16">
        <v>41768</v>
      </c>
      <c r="L284" t="s">
        <v>139</v>
      </c>
      <c r="M284" s="16">
        <v>40813</v>
      </c>
      <c r="N284" s="16">
        <v>42369</v>
      </c>
      <c r="O284" s="16">
        <v>40813</v>
      </c>
      <c r="Q284" t="s">
        <v>138</v>
      </c>
    </row>
    <row r="285" spans="1:17">
      <c r="A285" t="s">
        <v>106</v>
      </c>
      <c r="B285" t="s">
        <v>35</v>
      </c>
      <c r="C285" t="s">
        <v>94</v>
      </c>
      <c r="D285" t="s">
        <v>57</v>
      </c>
      <c r="E285" s="16">
        <v>41775</v>
      </c>
      <c r="F285" s="17">
        <f t="shared" si="4"/>
        <v>2014</v>
      </c>
      <c r="G285" t="s">
        <v>108</v>
      </c>
      <c r="H285" s="18">
        <v>33577</v>
      </c>
      <c r="I285" s="19">
        <v>53373.999199999998</v>
      </c>
      <c r="J285" t="s">
        <v>108</v>
      </c>
      <c r="K285" s="16">
        <v>41775</v>
      </c>
      <c r="L285" t="s">
        <v>117</v>
      </c>
      <c r="M285" s="16">
        <v>40634</v>
      </c>
      <c r="N285" s="16">
        <v>41729</v>
      </c>
      <c r="O285" s="16">
        <v>40634</v>
      </c>
      <c r="P285" s="16">
        <v>41729</v>
      </c>
      <c r="Q285" t="s">
        <v>118</v>
      </c>
    </row>
    <row r="286" spans="1:17">
      <c r="A286" t="s">
        <v>106</v>
      </c>
      <c r="B286" t="s">
        <v>35</v>
      </c>
      <c r="C286" t="s">
        <v>107</v>
      </c>
      <c r="D286" t="s">
        <v>195</v>
      </c>
      <c r="E286" s="16">
        <v>41775</v>
      </c>
      <c r="F286" s="17">
        <f t="shared" si="4"/>
        <v>2014</v>
      </c>
      <c r="G286" t="s">
        <v>108</v>
      </c>
      <c r="H286" s="18">
        <v>92893</v>
      </c>
      <c r="I286" s="19">
        <v>147662.71279999998</v>
      </c>
      <c r="J286" t="s">
        <v>108</v>
      </c>
      <c r="K286" s="16">
        <v>41775</v>
      </c>
      <c r="L286" t="s">
        <v>109</v>
      </c>
      <c r="M286" s="16">
        <v>40597</v>
      </c>
      <c r="N286" s="16">
        <v>42094</v>
      </c>
      <c r="O286" s="16">
        <v>40597</v>
      </c>
      <c r="Q286" t="s">
        <v>110</v>
      </c>
    </row>
    <row r="287" spans="1:17">
      <c r="A287" t="s">
        <v>106</v>
      </c>
      <c r="B287" t="s">
        <v>35</v>
      </c>
      <c r="C287" t="s">
        <v>107</v>
      </c>
      <c r="D287" t="s">
        <v>195</v>
      </c>
      <c r="E287" s="16">
        <v>41775</v>
      </c>
      <c r="F287" s="17">
        <f t="shared" si="4"/>
        <v>2014</v>
      </c>
      <c r="G287" t="s">
        <v>108</v>
      </c>
      <c r="H287" s="18">
        <v>26085</v>
      </c>
      <c r="I287" s="19">
        <v>41464.716</v>
      </c>
      <c r="J287" t="s">
        <v>108</v>
      </c>
      <c r="K287" s="16">
        <v>41775</v>
      </c>
      <c r="L287" t="s">
        <v>109</v>
      </c>
      <c r="M287" s="16">
        <v>40597</v>
      </c>
      <c r="N287" s="16">
        <v>42094</v>
      </c>
      <c r="O287" s="16">
        <v>40597</v>
      </c>
      <c r="Q287" t="s">
        <v>110</v>
      </c>
    </row>
    <row r="288" spans="1:17">
      <c r="A288" t="s">
        <v>106</v>
      </c>
      <c r="B288" t="s">
        <v>35</v>
      </c>
      <c r="C288" t="s">
        <v>107</v>
      </c>
      <c r="D288" t="s">
        <v>195</v>
      </c>
      <c r="E288" s="16">
        <v>41778</v>
      </c>
      <c r="F288" s="17">
        <f t="shared" si="4"/>
        <v>2014</v>
      </c>
      <c r="G288" t="s">
        <v>108</v>
      </c>
      <c r="H288" s="18">
        <v>38121</v>
      </c>
      <c r="I288" s="19">
        <v>60597.141599999995</v>
      </c>
      <c r="J288" t="s">
        <v>108</v>
      </c>
      <c r="K288" s="16">
        <v>41778</v>
      </c>
      <c r="L288" t="s">
        <v>109</v>
      </c>
      <c r="M288" s="16">
        <v>40597</v>
      </c>
      <c r="N288" s="16">
        <v>42094</v>
      </c>
      <c r="O288" s="16">
        <v>40597</v>
      </c>
      <c r="Q288" t="s">
        <v>110</v>
      </c>
    </row>
    <row r="289" spans="1:17">
      <c r="A289" t="s">
        <v>106</v>
      </c>
      <c r="B289" t="s">
        <v>35</v>
      </c>
      <c r="C289" t="s">
        <v>107</v>
      </c>
      <c r="D289" t="s">
        <v>195</v>
      </c>
      <c r="E289" s="16">
        <v>41778</v>
      </c>
      <c r="F289" s="17">
        <f t="shared" si="4"/>
        <v>2014</v>
      </c>
      <c r="G289" t="s">
        <v>108</v>
      </c>
      <c r="H289" s="18">
        <v>28012</v>
      </c>
      <c r="I289" s="19">
        <v>44527.875199999995</v>
      </c>
      <c r="J289" t="s">
        <v>108</v>
      </c>
      <c r="K289" s="16">
        <v>41778</v>
      </c>
      <c r="L289" t="s">
        <v>109</v>
      </c>
      <c r="M289" s="16">
        <v>40597</v>
      </c>
      <c r="N289" s="16">
        <v>42094</v>
      </c>
      <c r="O289" s="16">
        <v>40597</v>
      </c>
      <c r="Q289" t="s">
        <v>110</v>
      </c>
    </row>
    <row r="290" spans="1:17">
      <c r="A290" t="s">
        <v>106</v>
      </c>
      <c r="B290" t="s">
        <v>35</v>
      </c>
      <c r="C290" t="s">
        <v>94</v>
      </c>
      <c r="D290" t="s">
        <v>57</v>
      </c>
      <c r="E290" s="16">
        <v>41787</v>
      </c>
      <c r="F290" s="17">
        <f t="shared" si="4"/>
        <v>2014</v>
      </c>
      <c r="G290" t="s">
        <v>108</v>
      </c>
      <c r="H290" s="18">
        <v>498946</v>
      </c>
      <c r="I290" s="19">
        <v>793124.5615999999</v>
      </c>
      <c r="J290" t="s">
        <v>108</v>
      </c>
      <c r="K290" s="16">
        <v>41787</v>
      </c>
      <c r="L290" t="s">
        <v>140</v>
      </c>
      <c r="M290" s="16">
        <v>40777</v>
      </c>
      <c r="N290" s="16">
        <v>42551</v>
      </c>
      <c r="O290" s="16">
        <v>40777</v>
      </c>
      <c r="Q290" t="s">
        <v>138</v>
      </c>
    </row>
    <row r="291" spans="1:17">
      <c r="A291" t="s">
        <v>106</v>
      </c>
      <c r="B291" t="s">
        <v>35</v>
      </c>
      <c r="C291" t="s">
        <v>94</v>
      </c>
      <c r="D291" t="s">
        <v>57</v>
      </c>
      <c r="E291" s="16">
        <v>41787</v>
      </c>
      <c r="F291" s="17">
        <f t="shared" si="4"/>
        <v>2014</v>
      </c>
      <c r="G291" t="s">
        <v>108</v>
      </c>
      <c r="H291" s="18">
        <v>697166</v>
      </c>
      <c r="I291" s="19">
        <v>1108215.0736</v>
      </c>
      <c r="J291" t="s">
        <v>108</v>
      </c>
      <c r="K291" s="16">
        <v>41787</v>
      </c>
      <c r="L291" t="s">
        <v>188</v>
      </c>
      <c r="M291" s="16">
        <v>41751</v>
      </c>
      <c r="N291" s="16">
        <v>41943</v>
      </c>
      <c r="O291" s="16">
        <v>41751</v>
      </c>
      <c r="P291" s="16">
        <v>41943</v>
      </c>
      <c r="Q291" t="s">
        <v>163</v>
      </c>
    </row>
    <row r="292" spans="1:17">
      <c r="A292" t="s">
        <v>106</v>
      </c>
      <c r="B292" t="s">
        <v>35</v>
      </c>
      <c r="C292" t="s">
        <v>107</v>
      </c>
      <c r="D292" t="s">
        <v>195</v>
      </c>
      <c r="E292" s="16">
        <v>41796</v>
      </c>
      <c r="F292" s="17">
        <f t="shared" si="4"/>
        <v>2014</v>
      </c>
      <c r="G292" t="s">
        <v>108</v>
      </c>
      <c r="H292" s="18">
        <v>1391</v>
      </c>
      <c r="I292" s="19">
        <v>2211.1335999999997</v>
      </c>
      <c r="J292" t="s">
        <v>108</v>
      </c>
      <c r="K292" s="16">
        <v>41796</v>
      </c>
      <c r="L292" t="s">
        <v>147</v>
      </c>
      <c r="M292" s="16">
        <v>40497</v>
      </c>
      <c r="N292" s="16">
        <v>42460</v>
      </c>
      <c r="O292" s="16">
        <v>40497</v>
      </c>
      <c r="Q292" t="s">
        <v>136</v>
      </c>
    </row>
    <row r="293" spans="1:17">
      <c r="A293" t="s">
        <v>106</v>
      </c>
      <c r="B293" t="s">
        <v>35</v>
      </c>
      <c r="C293" t="s">
        <v>94</v>
      </c>
      <c r="D293" t="s">
        <v>57</v>
      </c>
      <c r="E293" s="16">
        <v>41803</v>
      </c>
      <c r="F293" s="17">
        <f t="shared" si="4"/>
        <v>2014</v>
      </c>
      <c r="G293" t="s">
        <v>108</v>
      </c>
      <c r="H293" s="18">
        <v>3600</v>
      </c>
      <c r="I293" s="19">
        <v>5722.5599999999995</v>
      </c>
      <c r="J293" t="s">
        <v>108</v>
      </c>
      <c r="K293" s="16">
        <v>41803</v>
      </c>
      <c r="L293" t="s">
        <v>139</v>
      </c>
      <c r="M293" s="16">
        <v>40813</v>
      </c>
      <c r="N293" s="16">
        <v>42369</v>
      </c>
      <c r="O293" s="16">
        <v>40813</v>
      </c>
      <c r="Q293" t="s">
        <v>138</v>
      </c>
    </row>
    <row r="294" spans="1:17">
      <c r="A294" t="s">
        <v>106</v>
      </c>
      <c r="B294" t="s">
        <v>35</v>
      </c>
      <c r="C294" t="s">
        <v>94</v>
      </c>
      <c r="D294" t="s">
        <v>57</v>
      </c>
      <c r="E294" s="16">
        <v>41807</v>
      </c>
      <c r="F294" s="17">
        <f t="shared" si="4"/>
        <v>2014</v>
      </c>
      <c r="G294" t="s">
        <v>108</v>
      </c>
      <c r="H294" s="18">
        <v>3794</v>
      </c>
      <c r="I294" s="19">
        <v>6030.9423999999999</v>
      </c>
      <c r="J294" t="s">
        <v>108</v>
      </c>
      <c r="K294" s="16">
        <v>41807</v>
      </c>
      <c r="L294" t="s">
        <v>139</v>
      </c>
      <c r="M294" s="16">
        <v>40813</v>
      </c>
      <c r="N294" s="16">
        <v>42369</v>
      </c>
      <c r="O294" s="16">
        <v>40813</v>
      </c>
      <c r="Q294" t="s">
        <v>138</v>
      </c>
    </row>
    <row r="295" spans="1:17">
      <c r="A295" t="s">
        <v>106</v>
      </c>
      <c r="B295" t="s">
        <v>35</v>
      </c>
      <c r="C295" t="s">
        <v>107</v>
      </c>
      <c r="D295" t="s">
        <v>195</v>
      </c>
      <c r="E295" s="16">
        <v>41807</v>
      </c>
      <c r="F295" s="17">
        <f t="shared" si="4"/>
        <v>2014</v>
      </c>
      <c r="G295" t="s">
        <v>108</v>
      </c>
      <c r="H295" s="18">
        <v>577</v>
      </c>
      <c r="I295" s="19">
        <v>917.19919999999991</v>
      </c>
      <c r="J295" t="s">
        <v>108</v>
      </c>
      <c r="K295" s="16">
        <v>41807</v>
      </c>
      <c r="L295" t="s">
        <v>178</v>
      </c>
      <c r="M295" s="16">
        <v>41306</v>
      </c>
      <c r="N295" s="16">
        <v>42004</v>
      </c>
      <c r="O295" s="16">
        <v>41306</v>
      </c>
      <c r="P295" s="16">
        <v>42004</v>
      </c>
      <c r="Q295" t="s">
        <v>155</v>
      </c>
    </row>
    <row r="296" spans="1:17">
      <c r="A296" t="s">
        <v>106</v>
      </c>
      <c r="B296" t="s">
        <v>35</v>
      </c>
      <c r="C296" t="s">
        <v>107</v>
      </c>
      <c r="D296" t="s">
        <v>195</v>
      </c>
      <c r="E296" s="16">
        <v>41807</v>
      </c>
      <c r="F296" s="17">
        <f t="shared" si="4"/>
        <v>2014</v>
      </c>
      <c r="G296" t="s">
        <v>108</v>
      </c>
      <c r="H296" s="18">
        <v>718</v>
      </c>
      <c r="I296" s="19">
        <v>1141.3327999999999</v>
      </c>
      <c r="J296" t="s">
        <v>108</v>
      </c>
      <c r="K296" s="16">
        <v>41807</v>
      </c>
      <c r="L296" t="s">
        <v>178</v>
      </c>
      <c r="M296" s="16">
        <v>41306</v>
      </c>
      <c r="N296" s="16">
        <v>42004</v>
      </c>
      <c r="O296" s="16">
        <v>41306</v>
      </c>
      <c r="P296" s="16">
        <v>42004</v>
      </c>
      <c r="Q296" t="s">
        <v>155</v>
      </c>
    </row>
    <row r="297" spans="1:17">
      <c r="A297" t="s">
        <v>106</v>
      </c>
      <c r="B297" t="s">
        <v>35</v>
      </c>
      <c r="C297" t="s">
        <v>107</v>
      </c>
      <c r="D297" t="s">
        <v>195</v>
      </c>
      <c r="E297" s="16">
        <v>41808</v>
      </c>
      <c r="F297" s="17">
        <f t="shared" si="4"/>
        <v>2014</v>
      </c>
      <c r="G297" t="s">
        <v>108</v>
      </c>
      <c r="H297" s="18">
        <v>79527</v>
      </c>
      <c r="I297" s="19">
        <v>126416.11919999999</v>
      </c>
      <c r="J297" t="s">
        <v>108</v>
      </c>
      <c r="K297" s="16">
        <v>41808</v>
      </c>
      <c r="L297" t="s">
        <v>109</v>
      </c>
      <c r="M297" s="16">
        <v>40597</v>
      </c>
      <c r="N297" s="16">
        <v>42094</v>
      </c>
      <c r="O297" s="16">
        <v>40597</v>
      </c>
      <c r="Q297" t="s">
        <v>110</v>
      </c>
    </row>
    <row r="298" spans="1:17">
      <c r="A298" t="s">
        <v>106</v>
      </c>
      <c r="B298" t="s">
        <v>35</v>
      </c>
      <c r="C298" t="s">
        <v>107</v>
      </c>
      <c r="D298" t="s">
        <v>195</v>
      </c>
      <c r="E298" s="16">
        <v>41808</v>
      </c>
      <c r="F298" s="17">
        <f t="shared" si="4"/>
        <v>2014</v>
      </c>
      <c r="G298" t="s">
        <v>108</v>
      </c>
      <c r="H298" s="18">
        <v>376675</v>
      </c>
      <c r="I298" s="19">
        <v>598762.57999999996</v>
      </c>
      <c r="J298" t="s">
        <v>108</v>
      </c>
      <c r="K298" s="16">
        <v>41808</v>
      </c>
      <c r="L298" t="s">
        <v>109</v>
      </c>
      <c r="M298" s="16">
        <v>40597</v>
      </c>
      <c r="N298" s="16">
        <v>42094</v>
      </c>
      <c r="O298" s="16">
        <v>40597</v>
      </c>
      <c r="Q298" t="s">
        <v>110</v>
      </c>
    </row>
    <row r="299" spans="1:17">
      <c r="A299" t="s">
        <v>106</v>
      </c>
      <c r="B299" t="s">
        <v>35</v>
      </c>
      <c r="C299" t="s">
        <v>107</v>
      </c>
      <c r="D299" t="s">
        <v>195</v>
      </c>
      <c r="E299" s="16">
        <v>41814</v>
      </c>
      <c r="F299" s="17">
        <f t="shared" si="4"/>
        <v>2014</v>
      </c>
      <c r="G299" t="s">
        <v>108</v>
      </c>
      <c r="H299" s="18">
        <v>61393</v>
      </c>
      <c r="I299" s="19">
        <v>97590.3128</v>
      </c>
      <c r="J299" t="s">
        <v>108</v>
      </c>
      <c r="K299" s="16">
        <v>41814</v>
      </c>
      <c r="L299" t="s">
        <v>175</v>
      </c>
      <c r="M299" s="16">
        <v>41354</v>
      </c>
      <c r="N299" s="16">
        <v>42825</v>
      </c>
      <c r="O299" s="16">
        <v>41354</v>
      </c>
      <c r="Q299" t="s">
        <v>176</v>
      </c>
    </row>
    <row r="300" spans="1:17">
      <c r="A300" t="s">
        <v>106</v>
      </c>
      <c r="B300" t="s">
        <v>35</v>
      </c>
      <c r="C300" t="s">
        <v>94</v>
      </c>
      <c r="D300" t="s">
        <v>57</v>
      </c>
      <c r="E300" s="16">
        <v>41815</v>
      </c>
      <c r="F300" s="17">
        <f t="shared" si="4"/>
        <v>2014</v>
      </c>
      <c r="G300" t="s">
        <v>108</v>
      </c>
      <c r="H300" s="18">
        <v>323797</v>
      </c>
      <c r="I300" s="19">
        <v>514707.71119999996</v>
      </c>
      <c r="J300" t="s">
        <v>108</v>
      </c>
      <c r="K300" s="16">
        <v>41815</v>
      </c>
      <c r="L300" t="s">
        <v>111</v>
      </c>
      <c r="M300" s="16">
        <v>40896</v>
      </c>
      <c r="N300" s="16">
        <v>42704</v>
      </c>
      <c r="O300" s="16">
        <v>40896</v>
      </c>
      <c r="Q300" t="s">
        <v>112</v>
      </c>
    </row>
    <row r="301" spans="1:17">
      <c r="A301" t="s">
        <v>106</v>
      </c>
      <c r="B301" t="s">
        <v>35</v>
      </c>
      <c r="C301" t="s">
        <v>94</v>
      </c>
      <c r="D301" t="s">
        <v>57</v>
      </c>
      <c r="E301" s="16">
        <v>41817</v>
      </c>
      <c r="F301" s="17">
        <f t="shared" si="4"/>
        <v>2014</v>
      </c>
      <c r="G301" t="s">
        <v>108</v>
      </c>
      <c r="H301" s="18">
        <v>92287</v>
      </c>
      <c r="I301" s="19">
        <v>146699.41519999999</v>
      </c>
      <c r="J301" t="s">
        <v>108</v>
      </c>
      <c r="K301" s="16">
        <v>41817</v>
      </c>
      <c r="L301" t="s">
        <v>132</v>
      </c>
      <c r="M301" s="16">
        <v>40896</v>
      </c>
      <c r="N301" s="16">
        <v>42704</v>
      </c>
      <c r="O301" s="16">
        <v>40896</v>
      </c>
      <c r="Q301" t="s">
        <v>112</v>
      </c>
    </row>
    <row r="302" spans="1:17">
      <c r="A302" t="s">
        <v>106</v>
      </c>
      <c r="B302" t="s">
        <v>35</v>
      </c>
      <c r="C302" t="s">
        <v>107</v>
      </c>
      <c r="D302" t="s">
        <v>195</v>
      </c>
      <c r="E302" s="16">
        <v>41820</v>
      </c>
      <c r="F302" s="17">
        <f t="shared" si="4"/>
        <v>2014</v>
      </c>
      <c r="G302" t="s">
        <v>108</v>
      </c>
      <c r="H302" s="18">
        <v>800</v>
      </c>
      <c r="I302" s="19">
        <v>1271.6799999999998</v>
      </c>
      <c r="J302" t="s">
        <v>108</v>
      </c>
      <c r="K302" s="16">
        <v>41820</v>
      </c>
      <c r="L302" t="s">
        <v>168</v>
      </c>
      <c r="M302" s="16">
        <v>41297</v>
      </c>
      <c r="N302" s="16">
        <v>42460</v>
      </c>
      <c r="O302" s="16">
        <v>41297</v>
      </c>
      <c r="Q302" t="s">
        <v>169</v>
      </c>
    </row>
    <row r="303" spans="1:17">
      <c r="A303" t="s">
        <v>106</v>
      </c>
      <c r="B303" t="s">
        <v>35</v>
      </c>
      <c r="C303" t="s">
        <v>107</v>
      </c>
      <c r="D303" t="s">
        <v>195</v>
      </c>
      <c r="E303" s="16">
        <v>41820</v>
      </c>
      <c r="F303" s="17">
        <f t="shared" si="4"/>
        <v>2014</v>
      </c>
      <c r="G303" t="s">
        <v>108</v>
      </c>
      <c r="H303" s="18">
        <v>45106</v>
      </c>
      <c r="I303" s="19">
        <v>71700.497600000002</v>
      </c>
      <c r="J303" t="s">
        <v>108</v>
      </c>
      <c r="K303" s="16">
        <v>41820</v>
      </c>
      <c r="L303" t="s">
        <v>147</v>
      </c>
      <c r="M303" s="16">
        <v>40497</v>
      </c>
      <c r="N303" s="16">
        <v>42460</v>
      </c>
      <c r="O303" s="16">
        <v>40497</v>
      </c>
      <c r="Q303" t="s">
        <v>136</v>
      </c>
    </row>
    <row r="304" spans="1:17">
      <c r="A304" t="s">
        <v>106</v>
      </c>
      <c r="B304" t="s">
        <v>35</v>
      </c>
      <c r="C304" t="s">
        <v>107</v>
      </c>
      <c r="D304" t="s">
        <v>195</v>
      </c>
      <c r="E304" s="16">
        <v>41820</v>
      </c>
      <c r="F304" s="17">
        <f t="shared" si="4"/>
        <v>2014</v>
      </c>
      <c r="G304" t="s">
        <v>108</v>
      </c>
      <c r="H304" s="18">
        <v>8205</v>
      </c>
      <c r="I304" s="19">
        <v>13042.668</v>
      </c>
      <c r="J304" t="s">
        <v>108</v>
      </c>
      <c r="K304" s="16">
        <v>41820</v>
      </c>
      <c r="L304" t="s">
        <v>178</v>
      </c>
      <c r="M304" s="16">
        <v>41306</v>
      </c>
      <c r="N304" s="16">
        <v>42004</v>
      </c>
      <c r="O304" s="16">
        <v>41306</v>
      </c>
      <c r="P304" s="16">
        <v>42004</v>
      </c>
      <c r="Q304" t="s">
        <v>155</v>
      </c>
    </row>
    <row r="305" spans="1:17">
      <c r="A305" t="s">
        <v>106</v>
      </c>
      <c r="B305" t="s">
        <v>35</v>
      </c>
      <c r="C305" t="s">
        <v>107</v>
      </c>
      <c r="D305" t="s">
        <v>195</v>
      </c>
      <c r="E305" s="16">
        <v>41821</v>
      </c>
      <c r="F305" s="17">
        <f t="shared" si="4"/>
        <v>2014</v>
      </c>
      <c r="G305" t="s">
        <v>108</v>
      </c>
      <c r="H305" s="18">
        <v>25026</v>
      </c>
      <c r="I305" s="19">
        <v>39781.329599999997</v>
      </c>
      <c r="J305" t="s">
        <v>108</v>
      </c>
      <c r="K305" s="16">
        <v>41821</v>
      </c>
      <c r="L305" t="s">
        <v>148</v>
      </c>
      <c r="M305" s="16">
        <v>41164</v>
      </c>
      <c r="N305" s="16">
        <v>42369</v>
      </c>
      <c r="O305" s="16">
        <v>41164</v>
      </c>
      <c r="Q305" t="s">
        <v>138</v>
      </c>
    </row>
    <row r="306" spans="1:17">
      <c r="A306" t="s">
        <v>106</v>
      </c>
      <c r="B306" t="s">
        <v>35</v>
      </c>
      <c r="C306" t="s">
        <v>107</v>
      </c>
      <c r="D306" t="s">
        <v>195</v>
      </c>
      <c r="E306" s="16">
        <v>41829</v>
      </c>
      <c r="F306" s="17">
        <f t="shared" si="4"/>
        <v>2014</v>
      </c>
      <c r="G306" t="s">
        <v>108</v>
      </c>
      <c r="H306" s="18">
        <v>3190</v>
      </c>
      <c r="I306" s="19">
        <v>5070.8239999999996</v>
      </c>
      <c r="J306" t="s">
        <v>108</v>
      </c>
      <c r="K306" s="16">
        <v>41829</v>
      </c>
      <c r="L306" t="s">
        <v>186</v>
      </c>
      <c r="M306" s="16">
        <v>41617</v>
      </c>
      <c r="N306" s="16">
        <v>42347</v>
      </c>
      <c r="O306" s="16">
        <v>41617</v>
      </c>
      <c r="Q306" t="s">
        <v>187</v>
      </c>
    </row>
    <row r="307" spans="1:17">
      <c r="A307" t="s">
        <v>106</v>
      </c>
      <c r="B307" t="s">
        <v>35</v>
      </c>
      <c r="C307" t="s">
        <v>107</v>
      </c>
      <c r="D307" t="s">
        <v>195</v>
      </c>
      <c r="E307" s="16">
        <v>41837</v>
      </c>
      <c r="F307" s="17">
        <f t="shared" si="4"/>
        <v>2014</v>
      </c>
      <c r="G307" t="s">
        <v>108</v>
      </c>
      <c r="H307" s="18">
        <v>45038</v>
      </c>
      <c r="I307" s="19">
        <v>71592.404799999989</v>
      </c>
      <c r="J307" t="s">
        <v>108</v>
      </c>
      <c r="K307" s="16">
        <v>41837</v>
      </c>
      <c r="L307" t="s">
        <v>148</v>
      </c>
      <c r="M307" s="16">
        <v>41164</v>
      </c>
      <c r="N307" s="16">
        <v>42369</v>
      </c>
      <c r="O307" s="16">
        <v>41164</v>
      </c>
      <c r="Q307" t="s">
        <v>138</v>
      </c>
    </row>
    <row r="308" spans="1:17">
      <c r="A308" t="s">
        <v>106</v>
      </c>
      <c r="B308" t="s">
        <v>35</v>
      </c>
      <c r="C308" t="s">
        <v>107</v>
      </c>
      <c r="D308" t="s">
        <v>195</v>
      </c>
      <c r="E308" s="16">
        <v>41842</v>
      </c>
      <c r="F308" s="17">
        <f t="shared" si="4"/>
        <v>2014</v>
      </c>
      <c r="G308" t="s">
        <v>108</v>
      </c>
      <c r="H308" s="18">
        <v>73241</v>
      </c>
      <c r="I308" s="19">
        <v>116423.8936</v>
      </c>
      <c r="J308" t="s">
        <v>108</v>
      </c>
      <c r="K308" s="16">
        <v>41842</v>
      </c>
      <c r="L308" t="s">
        <v>109</v>
      </c>
      <c r="M308" s="16">
        <v>40597</v>
      </c>
      <c r="N308" s="16">
        <v>42094</v>
      </c>
      <c r="O308" s="16">
        <v>40597</v>
      </c>
      <c r="Q308" t="s">
        <v>110</v>
      </c>
    </row>
    <row r="309" spans="1:17">
      <c r="A309" t="s">
        <v>106</v>
      </c>
      <c r="B309" t="s">
        <v>35</v>
      </c>
      <c r="C309" t="s">
        <v>107</v>
      </c>
      <c r="D309" t="s">
        <v>195</v>
      </c>
      <c r="E309" s="16">
        <v>41842</v>
      </c>
      <c r="F309" s="17">
        <f t="shared" si="4"/>
        <v>2014</v>
      </c>
      <c r="G309" t="s">
        <v>108</v>
      </c>
      <c r="H309" s="18">
        <v>40879</v>
      </c>
      <c r="I309" s="19">
        <v>64981.258399999999</v>
      </c>
      <c r="J309" t="s">
        <v>108</v>
      </c>
      <c r="K309" s="16">
        <v>41842</v>
      </c>
      <c r="L309" t="s">
        <v>109</v>
      </c>
      <c r="M309" s="16">
        <v>40597</v>
      </c>
      <c r="N309" s="16">
        <v>42094</v>
      </c>
      <c r="O309" s="16">
        <v>40597</v>
      </c>
      <c r="Q309" t="s">
        <v>110</v>
      </c>
    </row>
    <row r="310" spans="1:17">
      <c r="A310" t="s">
        <v>106</v>
      </c>
      <c r="B310" t="s">
        <v>35</v>
      </c>
      <c r="C310" t="s">
        <v>94</v>
      </c>
      <c r="D310" t="s">
        <v>57</v>
      </c>
      <c r="E310" s="16">
        <v>41852</v>
      </c>
      <c r="F310" s="17">
        <f t="shared" si="4"/>
        <v>2014</v>
      </c>
      <c r="G310" t="s">
        <v>108</v>
      </c>
      <c r="H310" s="18">
        <v>49250</v>
      </c>
      <c r="I310" s="19">
        <v>78287.799999999988</v>
      </c>
      <c r="J310" t="s">
        <v>108</v>
      </c>
      <c r="K310" s="16">
        <v>41852</v>
      </c>
      <c r="L310" t="s">
        <v>189</v>
      </c>
      <c r="M310" s="16">
        <v>40715</v>
      </c>
      <c r="N310" s="16">
        <v>42582</v>
      </c>
      <c r="O310" s="16">
        <v>40715</v>
      </c>
      <c r="Q310" t="s">
        <v>190</v>
      </c>
    </row>
    <row r="311" spans="1:17">
      <c r="A311" t="s">
        <v>106</v>
      </c>
      <c r="B311" t="s">
        <v>35</v>
      </c>
      <c r="C311" t="s">
        <v>94</v>
      </c>
      <c r="D311" t="s">
        <v>57</v>
      </c>
      <c r="E311" s="16">
        <v>41855</v>
      </c>
      <c r="F311" s="17">
        <f t="shared" si="4"/>
        <v>2014</v>
      </c>
      <c r="G311" t="s">
        <v>108</v>
      </c>
      <c r="H311" s="18">
        <v>250000</v>
      </c>
      <c r="I311" s="19">
        <v>397400</v>
      </c>
      <c r="J311" t="s">
        <v>108</v>
      </c>
      <c r="K311" s="16">
        <v>41855</v>
      </c>
      <c r="L311" t="s">
        <v>166</v>
      </c>
      <c r="M311" s="16">
        <v>41456</v>
      </c>
      <c r="N311" s="16">
        <v>42551</v>
      </c>
      <c r="O311" s="16">
        <v>41456</v>
      </c>
      <c r="Q311" t="s">
        <v>167</v>
      </c>
    </row>
    <row r="312" spans="1:17">
      <c r="A312" t="s">
        <v>106</v>
      </c>
      <c r="B312" t="s">
        <v>35</v>
      </c>
      <c r="C312" t="s">
        <v>107</v>
      </c>
      <c r="D312" t="s">
        <v>195</v>
      </c>
      <c r="E312" s="16">
        <v>41856</v>
      </c>
      <c r="F312" s="17">
        <f t="shared" si="4"/>
        <v>2014</v>
      </c>
      <c r="G312" t="s">
        <v>108</v>
      </c>
      <c r="H312" s="18">
        <v>45106</v>
      </c>
      <c r="I312" s="19">
        <v>71700.497600000002</v>
      </c>
      <c r="J312" t="s">
        <v>108</v>
      </c>
      <c r="K312" s="16">
        <v>41856</v>
      </c>
      <c r="L312" t="s">
        <v>147</v>
      </c>
      <c r="M312" s="16">
        <v>40497</v>
      </c>
      <c r="N312" s="16">
        <v>42460</v>
      </c>
      <c r="O312" s="16">
        <v>40497</v>
      </c>
      <c r="Q312" t="s">
        <v>136</v>
      </c>
    </row>
    <row r="313" spans="1:17">
      <c r="A313" t="s">
        <v>106</v>
      </c>
      <c r="B313" t="s">
        <v>35</v>
      </c>
      <c r="C313" t="s">
        <v>107</v>
      </c>
      <c r="D313" t="s">
        <v>195</v>
      </c>
      <c r="E313" s="16">
        <v>41856</v>
      </c>
      <c r="F313" s="17">
        <f t="shared" si="4"/>
        <v>2014</v>
      </c>
      <c r="G313" t="s">
        <v>108</v>
      </c>
      <c r="H313" s="18">
        <v>3502</v>
      </c>
      <c r="I313" s="19">
        <v>5566.7791999999999</v>
      </c>
      <c r="J313" t="s">
        <v>108</v>
      </c>
      <c r="K313" s="16">
        <v>41856</v>
      </c>
      <c r="L313" t="s">
        <v>147</v>
      </c>
      <c r="M313" s="16">
        <v>40497</v>
      </c>
      <c r="N313" s="16">
        <v>42460</v>
      </c>
      <c r="O313" s="16">
        <v>40497</v>
      </c>
      <c r="Q313" t="s">
        <v>136</v>
      </c>
    </row>
    <row r="314" spans="1:17">
      <c r="A314" t="s">
        <v>106</v>
      </c>
      <c r="B314" t="s">
        <v>35</v>
      </c>
      <c r="C314" t="s">
        <v>94</v>
      </c>
      <c r="D314" t="s">
        <v>57</v>
      </c>
      <c r="E314" s="16">
        <v>41857</v>
      </c>
      <c r="F314" s="17">
        <f t="shared" si="4"/>
        <v>2014</v>
      </c>
      <c r="G314" t="s">
        <v>108</v>
      </c>
      <c r="H314" s="18">
        <v>6830</v>
      </c>
      <c r="I314" s="19">
        <v>10856.967999999999</v>
      </c>
      <c r="J314" t="s">
        <v>108</v>
      </c>
      <c r="K314" s="16">
        <v>41857</v>
      </c>
      <c r="L314" t="s">
        <v>117</v>
      </c>
      <c r="M314" s="16">
        <v>40634</v>
      </c>
      <c r="N314" s="16">
        <v>41729</v>
      </c>
      <c r="O314" s="16">
        <v>40634</v>
      </c>
      <c r="P314" s="16">
        <v>41729</v>
      </c>
      <c r="Q314" t="s">
        <v>118</v>
      </c>
    </row>
    <row r="315" spans="1:17">
      <c r="A315" t="s">
        <v>106</v>
      </c>
      <c r="B315" t="s">
        <v>35</v>
      </c>
      <c r="C315" t="s">
        <v>107</v>
      </c>
      <c r="D315" t="s">
        <v>195</v>
      </c>
      <c r="E315" s="16">
        <v>41862</v>
      </c>
      <c r="F315" s="17">
        <f t="shared" si="4"/>
        <v>2014</v>
      </c>
      <c r="G315" t="s">
        <v>108</v>
      </c>
      <c r="H315" s="18">
        <v>80977</v>
      </c>
      <c r="I315" s="19">
        <v>128721.0392</v>
      </c>
      <c r="J315" t="s">
        <v>108</v>
      </c>
      <c r="K315" s="16">
        <v>41862</v>
      </c>
      <c r="L315" t="s">
        <v>148</v>
      </c>
      <c r="M315" s="16">
        <v>41164</v>
      </c>
      <c r="N315" s="16">
        <v>42369</v>
      </c>
      <c r="O315" s="16">
        <v>41164</v>
      </c>
      <c r="Q315" t="s">
        <v>138</v>
      </c>
    </row>
    <row r="316" spans="1:17">
      <c r="A316" t="s">
        <v>106</v>
      </c>
      <c r="B316" t="s">
        <v>35</v>
      </c>
      <c r="C316" t="s">
        <v>107</v>
      </c>
      <c r="D316" t="s">
        <v>195</v>
      </c>
      <c r="E316" s="16">
        <v>41862</v>
      </c>
      <c r="F316" s="17">
        <f t="shared" si="4"/>
        <v>2014</v>
      </c>
      <c r="G316" t="s">
        <v>108</v>
      </c>
      <c r="H316" s="18">
        <v>1108</v>
      </c>
      <c r="I316" s="19">
        <v>1761.2767999999999</v>
      </c>
      <c r="J316" t="s">
        <v>108</v>
      </c>
      <c r="K316" s="16">
        <v>41862</v>
      </c>
      <c r="L316" t="s">
        <v>148</v>
      </c>
      <c r="M316" s="16">
        <v>41164</v>
      </c>
      <c r="N316" s="16">
        <v>42369</v>
      </c>
      <c r="O316" s="16">
        <v>41164</v>
      </c>
      <c r="Q316" t="s">
        <v>138</v>
      </c>
    </row>
    <row r="317" spans="1:17">
      <c r="A317" t="s">
        <v>106</v>
      </c>
      <c r="B317" t="s">
        <v>35</v>
      </c>
      <c r="C317" t="s">
        <v>94</v>
      </c>
      <c r="D317" t="s">
        <v>57</v>
      </c>
      <c r="E317" s="16">
        <v>41866</v>
      </c>
      <c r="F317" s="17">
        <f t="shared" si="4"/>
        <v>2014</v>
      </c>
      <c r="G317" t="s">
        <v>108</v>
      </c>
      <c r="H317" s="18">
        <v>125000</v>
      </c>
      <c r="I317" s="19">
        <v>198700</v>
      </c>
      <c r="J317" t="s">
        <v>108</v>
      </c>
      <c r="K317" s="16">
        <v>41866</v>
      </c>
      <c r="L317" t="s">
        <v>154</v>
      </c>
      <c r="M317" s="16">
        <v>41122</v>
      </c>
      <c r="N317" s="16">
        <v>42582</v>
      </c>
      <c r="O317" s="16">
        <v>41122</v>
      </c>
      <c r="Q317" t="s">
        <v>155</v>
      </c>
    </row>
    <row r="318" spans="1:17">
      <c r="A318" t="s">
        <v>106</v>
      </c>
      <c r="B318" t="s">
        <v>35</v>
      </c>
      <c r="C318" t="s">
        <v>94</v>
      </c>
      <c r="D318" t="s">
        <v>57</v>
      </c>
      <c r="E318" s="16">
        <v>41866</v>
      </c>
      <c r="F318" s="17">
        <f t="shared" si="4"/>
        <v>2014</v>
      </c>
      <c r="G318" t="s">
        <v>108</v>
      </c>
      <c r="H318" s="18">
        <v>817500</v>
      </c>
      <c r="I318" s="19">
        <v>1299498</v>
      </c>
      <c r="J318" t="s">
        <v>108</v>
      </c>
      <c r="K318" s="16">
        <v>41866</v>
      </c>
      <c r="L318" t="s">
        <v>143</v>
      </c>
      <c r="M318" s="16">
        <v>40896</v>
      </c>
      <c r="N318" s="16">
        <v>42704</v>
      </c>
      <c r="O318" s="16">
        <v>40896</v>
      </c>
      <c r="Q318" t="s">
        <v>112</v>
      </c>
    </row>
    <row r="319" spans="1:17">
      <c r="A319" t="s">
        <v>106</v>
      </c>
      <c r="B319" t="s">
        <v>35</v>
      </c>
      <c r="C319" t="s">
        <v>107</v>
      </c>
      <c r="D319" t="s">
        <v>195</v>
      </c>
      <c r="E319" s="16">
        <v>41866</v>
      </c>
      <c r="F319" s="17">
        <f t="shared" si="4"/>
        <v>2014</v>
      </c>
      <c r="G319" t="s">
        <v>108</v>
      </c>
      <c r="H319" s="18">
        <v>41483</v>
      </c>
      <c r="I319" s="19">
        <v>65941.376799999998</v>
      </c>
      <c r="J319" t="s">
        <v>108</v>
      </c>
      <c r="K319" s="16">
        <v>41866</v>
      </c>
      <c r="L319" t="s">
        <v>125</v>
      </c>
      <c r="M319" s="16">
        <v>40756</v>
      </c>
      <c r="N319" s="16">
        <v>42643</v>
      </c>
      <c r="O319" s="16">
        <v>40756</v>
      </c>
      <c r="Q319" t="s">
        <v>110</v>
      </c>
    </row>
    <row r="320" spans="1:17">
      <c r="A320" t="s">
        <v>106</v>
      </c>
      <c r="B320" t="s">
        <v>35</v>
      </c>
      <c r="C320" t="s">
        <v>94</v>
      </c>
      <c r="D320" t="s">
        <v>57</v>
      </c>
      <c r="E320" s="16">
        <v>41871</v>
      </c>
      <c r="F320" s="17">
        <f t="shared" si="4"/>
        <v>2014</v>
      </c>
      <c r="G320" t="s">
        <v>108</v>
      </c>
      <c r="H320" s="18">
        <v>554610</v>
      </c>
      <c r="I320" s="19">
        <v>881608.05599999998</v>
      </c>
      <c r="J320" t="s">
        <v>108</v>
      </c>
      <c r="K320" s="16">
        <v>41871</v>
      </c>
      <c r="L320" t="s">
        <v>140</v>
      </c>
      <c r="M320" s="16">
        <v>40777</v>
      </c>
      <c r="N320" s="16">
        <v>42551</v>
      </c>
      <c r="O320" s="16">
        <v>40777</v>
      </c>
      <c r="Q320" t="s">
        <v>138</v>
      </c>
    </row>
    <row r="321" spans="1:17">
      <c r="A321" t="s">
        <v>106</v>
      </c>
      <c r="B321" t="s">
        <v>35</v>
      </c>
      <c r="C321" t="s">
        <v>94</v>
      </c>
      <c r="D321" t="s">
        <v>57</v>
      </c>
      <c r="E321" s="16">
        <v>41871</v>
      </c>
      <c r="F321" s="17">
        <f t="shared" si="4"/>
        <v>2014</v>
      </c>
      <c r="G321" t="s">
        <v>108</v>
      </c>
      <c r="H321" s="18">
        <v>5986</v>
      </c>
      <c r="I321" s="19">
        <v>9515.3455999999987</v>
      </c>
      <c r="J321" t="s">
        <v>108</v>
      </c>
      <c r="K321" s="16">
        <v>41871</v>
      </c>
      <c r="L321" t="s">
        <v>137</v>
      </c>
      <c r="M321" s="16">
        <v>40813</v>
      </c>
      <c r="N321" s="16">
        <v>42369</v>
      </c>
      <c r="O321" s="16">
        <v>40813</v>
      </c>
      <c r="Q321" t="s">
        <v>138</v>
      </c>
    </row>
    <row r="322" spans="1:17">
      <c r="A322" t="s">
        <v>106</v>
      </c>
      <c r="B322" t="s">
        <v>35</v>
      </c>
      <c r="C322" t="s">
        <v>107</v>
      </c>
      <c r="D322" t="s">
        <v>195</v>
      </c>
      <c r="E322" s="16">
        <v>41877</v>
      </c>
      <c r="F322" s="17">
        <f t="shared" ref="F322:F380" si="5">YEAR(E322)</f>
        <v>2014</v>
      </c>
      <c r="G322" t="s">
        <v>108</v>
      </c>
      <c r="H322" s="18">
        <v>37402</v>
      </c>
      <c r="I322" s="19">
        <v>59454.2192</v>
      </c>
      <c r="J322" t="s">
        <v>108</v>
      </c>
      <c r="K322" s="16">
        <v>41877</v>
      </c>
      <c r="L322" t="s">
        <v>168</v>
      </c>
      <c r="M322" s="16">
        <v>41297</v>
      </c>
      <c r="N322" s="16">
        <v>42460</v>
      </c>
      <c r="O322" s="16">
        <v>41297</v>
      </c>
      <c r="Q322" t="s">
        <v>169</v>
      </c>
    </row>
    <row r="323" spans="1:17">
      <c r="A323" t="s">
        <v>106</v>
      </c>
      <c r="B323" t="s">
        <v>35</v>
      </c>
      <c r="C323" t="s">
        <v>107</v>
      </c>
      <c r="D323" t="s">
        <v>195</v>
      </c>
      <c r="E323" s="16">
        <v>41877</v>
      </c>
      <c r="F323" s="17">
        <f t="shared" si="5"/>
        <v>2014</v>
      </c>
      <c r="G323" t="s">
        <v>108</v>
      </c>
      <c r="H323" s="18">
        <v>74960</v>
      </c>
      <c r="I323" s="19">
        <v>119156.416</v>
      </c>
      <c r="J323" t="s">
        <v>108</v>
      </c>
      <c r="K323" s="16">
        <v>41877</v>
      </c>
      <c r="L323" t="s">
        <v>147</v>
      </c>
      <c r="M323" s="16">
        <v>40497</v>
      </c>
      <c r="N323" s="16">
        <v>42460</v>
      </c>
      <c r="O323" s="16">
        <v>40497</v>
      </c>
      <c r="Q323" t="s">
        <v>136</v>
      </c>
    </row>
    <row r="324" spans="1:17">
      <c r="A324" t="s">
        <v>106</v>
      </c>
      <c r="B324" t="s">
        <v>35</v>
      </c>
      <c r="C324" t="s">
        <v>107</v>
      </c>
      <c r="D324" t="s">
        <v>195</v>
      </c>
      <c r="E324" s="16">
        <v>41880</v>
      </c>
      <c r="F324" s="17">
        <f t="shared" si="5"/>
        <v>2014</v>
      </c>
      <c r="G324" t="s">
        <v>108</v>
      </c>
      <c r="H324" s="18">
        <v>219306</v>
      </c>
      <c r="I324" s="19">
        <v>348608.81759999995</v>
      </c>
      <c r="J324" t="s">
        <v>108</v>
      </c>
      <c r="K324" s="16">
        <v>41880</v>
      </c>
      <c r="L324" t="s">
        <v>147</v>
      </c>
      <c r="M324" s="16">
        <v>40497</v>
      </c>
      <c r="N324" s="16">
        <v>42460</v>
      </c>
      <c r="O324" s="16">
        <v>40497</v>
      </c>
      <c r="Q324" t="s">
        <v>136</v>
      </c>
    </row>
    <row r="325" spans="1:17">
      <c r="A325" t="s">
        <v>106</v>
      </c>
      <c r="B325" t="s">
        <v>35</v>
      </c>
      <c r="C325" t="s">
        <v>107</v>
      </c>
      <c r="D325" t="s">
        <v>195</v>
      </c>
      <c r="E325" s="16">
        <v>41890</v>
      </c>
      <c r="F325" s="17">
        <f t="shared" si="5"/>
        <v>2014</v>
      </c>
      <c r="G325" t="s">
        <v>108</v>
      </c>
      <c r="H325" s="18">
        <v>35055</v>
      </c>
      <c r="I325" s="19">
        <v>55723.428</v>
      </c>
      <c r="J325" t="s">
        <v>108</v>
      </c>
      <c r="K325" s="16">
        <v>41890</v>
      </c>
      <c r="L325" t="s">
        <v>109</v>
      </c>
      <c r="M325" s="16">
        <v>40597</v>
      </c>
      <c r="N325" s="16">
        <v>42094</v>
      </c>
      <c r="O325" s="16">
        <v>40597</v>
      </c>
      <c r="Q325" t="s">
        <v>110</v>
      </c>
    </row>
    <row r="326" spans="1:17">
      <c r="A326" t="s">
        <v>106</v>
      </c>
      <c r="B326" t="s">
        <v>35</v>
      </c>
      <c r="C326" t="s">
        <v>107</v>
      </c>
      <c r="D326" t="s">
        <v>195</v>
      </c>
      <c r="E326" s="16">
        <v>41890</v>
      </c>
      <c r="F326" s="17">
        <f t="shared" si="5"/>
        <v>2014</v>
      </c>
      <c r="G326" t="s">
        <v>108</v>
      </c>
      <c r="H326" s="18">
        <v>82928</v>
      </c>
      <c r="I326" s="19">
        <v>131822.34879999998</v>
      </c>
      <c r="J326" t="s">
        <v>108</v>
      </c>
      <c r="K326" s="16">
        <v>41890</v>
      </c>
      <c r="L326" t="s">
        <v>109</v>
      </c>
      <c r="M326" s="16">
        <v>40597</v>
      </c>
      <c r="N326" s="16">
        <v>42094</v>
      </c>
      <c r="O326" s="16">
        <v>40597</v>
      </c>
      <c r="Q326" t="s">
        <v>110</v>
      </c>
    </row>
    <row r="327" spans="1:17">
      <c r="A327" t="s">
        <v>106</v>
      </c>
      <c r="B327" t="s">
        <v>35</v>
      </c>
      <c r="C327" t="s">
        <v>107</v>
      </c>
      <c r="D327" t="s">
        <v>195</v>
      </c>
      <c r="E327" s="16">
        <v>41893</v>
      </c>
      <c r="F327" s="17">
        <f t="shared" si="5"/>
        <v>2014</v>
      </c>
      <c r="G327" t="s">
        <v>108</v>
      </c>
      <c r="H327" s="18">
        <v>536410</v>
      </c>
      <c r="I327" s="19">
        <v>852677.33599999989</v>
      </c>
      <c r="J327" t="s">
        <v>108</v>
      </c>
      <c r="K327" s="16">
        <v>41893</v>
      </c>
      <c r="L327" t="s">
        <v>109</v>
      </c>
      <c r="M327" s="16">
        <v>40597</v>
      </c>
      <c r="N327" s="16">
        <v>42094</v>
      </c>
      <c r="O327" s="16">
        <v>40597</v>
      </c>
      <c r="Q327" t="s">
        <v>110</v>
      </c>
    </row>
    <row r="328" spans="1:17">
      <c r="A328" t="s">
        <v>106</v>
      </c>
      <c r="B328" t="s">
        <v>35</v>
      </c>
      <c r="C328" t="s">
        <v>107</v>
      </c>
      <c r="D328" t="s">
        <v>195</v>
      </c>
      <c r="E328" s="16">
        <v>41893</v>
      </c>
      <c r="F328" s="17">
        <f t="shared" si="5"/>
        <v>2014</v>
      </c>
      <c r="G328" t="s">
        <v>108</v>
      </c>
      <c r="H328" s="18">
        <v>666705</v>
      </c>
      <c r="I328" s="19">
        <v>1059794.2679999999</v>
      </c>
      <c r="J328" t="s">
        <v>108</v>
      </c>
      <c r="K328" s="16">
        <v>41893</v>
      </c>
      <c r="L328" t="s">
        <v>109</v>
      </c>
      <c r="M328" s="16">
        <v>40597</v>
      </c>
      <c r="N328" s="16">
        <v>42094</v>
      </c>
      <c r="O328" s="16">
        <v>40597</v>
      </c>
      <c r="Q328" t="s">
        <v>110</v>
      </c>
    </row>
    <row r="329" spans="1:17">
      <c r="A329" t="s">
        <v>106</v>
      </c>
      <c r="B329" t="s">
        <v>35</v>
      </c>
      <c r="C329" t="s">
        <v>107</v>
      </c>
      <c r="D329" t="s">
        <v>195</v>
      </c>
      <c r="E329" s="16">
        <v>41893</v>
      </c>
      <c r="F329" s="17">
        <f t="shared" si="5"/>
        <v>2014</v>
      </c>
      <c r="G329" t="s">
        <v>108</v>
      </c>
      <c r="H329" s="18">
        <v>-610897</v>
      </c>
      <c r="I329" s="19">
        <v>-971081.87119999994</v>
      </c>
      <c r="J329" t="s">
        <v>108</v>
      </c>
      <c r="K329" s="16">
        <v>41893</v>
      </c>
      <c r="L329" t="s">
        <v>109</v>
      </c>
      <c r="M329" s="16">
        <v>40597</v>
      </c>
      <c r="N329" s="16">
        <v>42094</v>
      </c>
      <c r="O329" s="16">
        <v>40597</v>
      </c>
      <c r="Q329" t="s">
        <v>110</v>
      </c>
    </row>
    <row r="330" spans="1:17">
      <c r="A330" t="s">
        <v>106</v>
      </c>
      <c r="B330" t="s">
        <v>35</v>
      </c>
      <c r="C330" t="s">
        <v>94</v>
      </c>
      <c r="D330" t="s">
        <v>57</v>
      </c>
      <c r="E330" s="16">
        <v>41894</v>
      </c>
      <c r="F330" s="17">
        <f t="shared" si="5"/>
        <v>2014</v>
      </c>
      <c r="G330" t="s">
        <v>108</v>
      </c>
      <c r="H330" s="18">
        <v>114338</v>
      </c>
      <c r="I330" s="19">
        <v>181751.68479999999</v>
      </c>
      <c r="J330" t="s">
        <v>108</v>
      </c>
      <c r="K330" s="16">
        <v>41894</v>
      </c>
      <c r="L330" t="s">
        <v>139</v>
      </c>
      <c r="M330" s="16">
        <v>40813</v>
      </c>
      <c r="N330" s="16">
        <v>42369</v>
      </c>
      <c r="O330" s="16">
        <v>40813</v>
      </c>
      <c r="Q330" t="s">
        <v>138</v>
      </c>
    </row>
    <row r="331" spans="1:17">
      <c r="A331" t="s">
        <v>106</v>
      </c>
      <c r="B331" t="s">
        <v>35</v>
      </c>
      <c r="C331" t="s">
        <v>94</v>
      </c>
      <c r="D331" t="s">
        <v>57</v>
      </c>
      <c r="E331" s="16">
        <v>41900</v>
      </c>
      <c r="F331" s="17">
        <f t="shared" si="5"/>
        <v>2014</v>
      </c>
      <c r="G331" t="s">
        <v>108</v>
      </c>
      <c r="H331" s="18">
        <v>110303</v>
      </c>
      <c r="I331" s="19">
        <v>175337.6488</v>
      </c>
      <c r="J331" t="s">
        <v>108</v>
      </c>
      <c r="K331" s="16">
        <v>41900</v>
      </c>
      <c r="L331" t="s">
        <v>111</v>
      </c>
      <c r="M331" s="16">
        <v>40896</v>
      </c>
      <c r="N331" s="16">
        <v>42704</v>
      </c>
      <c r="O331" s="16">
        <v>40896</v>
      </c>
      <c r="Q331" t="s">
        <v>112</v>
      </c>
    </row>
    <row r="332" spans="1:17">
      <c r="A332" t="s">
        <v>106</v>
      </c>
      <c r="B332" t="s">
        <v>35</v>
      </c>
      <c r="C332" t="s">
        <v>107</v>
      </c>
      <c r="D332" t="s">
        <v>195</v>
      </c>
      <c r="E332" s="16">
        <v>41912</v>
      </c>
      <c r="F332" s="17">
        <f t="shared" si="5"/>
        <v>2014</v>
      </c>
      <c r="G332" t="s">
        <v>108</v>
      </c>
      <c r="H332" s="18">
        <v>217</v>
      </c>
      <c r="I332" s="19">
        <v>344.94319999999999</v>
      </c>
      <c r="J332" t="s">
        <v>108</v>
      </c>
      <c r="K332" s="16">
        <v>41912</v>
      </c>
      <c r="L332" t="s">
        <v>178</v>
      </c>
      <c r="M332" s="16">
        <v>41306</v>
      </c>
      <c r="N332" s="16">
        <v>42004</v>
      </c>
      <c r="O332" s="16">
        <v>41306</v>
      </c>
      <c r="P332" s="16">
        <v>42004</v>
      </c>
      <c r="Q332" t="s">
        <v>155</v>
      </c>
    </row>
    <row r="333" spans="1:17">
      <c r="A333" t="s">
        <v>106</v>
      </c>
      <c r="B333" t="s">
        <v>35</v>
      </c>
      <c r="C333" t="s">
        <v>107</v>
      </c>
      <c r="D333" t="s">
        <v>195</v>
      </c>
      <c r="E333" s="16">
        <v>41918</v>
      </c>
      <c r="F333" s="17">
        <f t="shared" si="5"/>
        <v>2014</v>
      </c>
      <c r="G333" t="s">
        <v>108</v>
      </c>
      <c r="H333" s="18">
        <v>194184</v>
      </c>
      <c r="I333" s="19">
        <v>308674.88639999996</v>
      </c>
      <c r="J333" t="s">
        <v>108</v>
      </c>
      <c r="K333" s="16">
        <v>41918</v>
      </c>
      <c r="L333" t="s">
        <v>147</v>
      </c>
      <c r="M333" s="16">
        <v>40497</v>
      </c>
      <c r="N333" s="16">
        <v>42460</v>
      </c>
      <c r="O333" s="16">
        <v>40497</v>
      </c>
      <c r="Q333" t="s">
        <v>136</v>
      </c>
    </row>
    <row r="334" spans="1:17">
      <c r="A334" t="s">
        <v>106</v>
      </c>
      <c r="B334" t="s">
        <v>35</v>
      </c>
      <c r="C334" t="s">
        <v>94</v>
      </c>
      <c r="D334" t="s">
        <v>57</v>
      </c>
      <c r="E334" s="16">
        <v>41932</v>
      </c>
      <c r="F334" s="17">
        <f t="shared" si="5"/>
        <v>2014</v>
      </c>
      <c r="G334" t="s">
        <v>108</v>
      </c>
      <c r="H334" s="18">
        <v>127187</v>
      </c>
      <c r="I334" s="19">
        <v>202176.4552</v>
      </c>
      <c r="J334" t="s">
        <v>108</v>
      </c>
      <c r="K334" s="16">
        <v>41932</v>
      </c>
      <c r="L334" t="s">
        <v>132</v>
      </c>
      <c r="M334" s="16">
        <v>40896</v>
      </c>
      <c r="N334" s="16">
        <v>42704</v>
      </c>
      <c r="O334" s="16">
        <v>40896</v>
      </c>
      <c r="Q334" t="s">
        <v>112</v>
      </c>
    </row>
    <row r="335" spans="1:17">
      <c r="A335" t="s">
        <v>106</v>
      </c>
      <c r="B335" t="s">
        <v>35</v>
      </c>
      <c r="C335" t="s">
        <v>107</v>
      </c>
      <c r="D335" t="s">
        <v>195</v>
      </c>
      <c r="E335" s="16">
        <v>41933</v>
      </c>
      <c r="F335" s="17">
        <f t="shared" si="5"/>
        <v>2014</v>
      </c>
      <c r="G335" t="s">
        <v>108</v>
      </c>
      <c r="H335" s="18">
        <v>175444</v>
      </c>
      <c r="I335" s="19">
        <v>278885.78239999997</v>
      </c>
      <c r="J335" t="s">
        <v>108</v>
      </c>
      <c r="K335" s="16">
        <v>41933</v>
      </c>
      <c r="L335" t="s">
        <v>147</v>
      </c>
      <c r="M335" s="16">
        <v>40497</v>
      </c>
      <c r="N335" s="16">
        <v>42460</v>
      </c>
      <c r="O335" s="16">
        <v>40497</v>
      </c>
      <c r="Q335" t="s">
        <v>136</v>
      </c>
    </row>
    <row r="336" spans="1:17">
      <c r="A336" t="s">
        <v>106</v>
      </c>
      <c r="B336" t="s">
        <v>35</v>
      </c>
      <c r="C336" t="s">
        <v>107</v>
      </c>
      <c r="D336" t="s">
        <v>195</v>
      </c>
      <c r="E336" s="16">
        <v>41941</v>
      </c>
      <c r="F336" s="17">
        <f t="shared" si="5"/>
        <v>2014</v>
      </c>
      <c r="G336" t="s">
        <v>108</v>
      </c>
      <c r="H336" s="18">
        <v>4985</v>
      </c>
      <c r="I336" s="19">
        <v>7924.1559999999999</v>
      </c>
      <c r="J336" t="s">
        <v>108</v>
      </c>
      <c r="K336" s="16">
        <v>41941</v>
      </c>
      <c r="L336" t="s">
        <v>168</v>
      </c>
      <c r="M336" s="16">
        <v>41297</v>
      </c>
      <c r="N336" s="16">
        <v>42460</v>
      </c>
      <c r="O336" s="16">
        <v>41297</v>
      </c>
      <c r="Q336" t="s">
        <v>169</v>
      </c>
    </row>
    <row r="337" spans="1:17">
      <c r="A337" t="s">
        <v>106</v>
      </c>
      <c r="B337" t="s">
        <v>35</v>
      </c>
      <c r="C337" t="s">
        <v>107</v>
      </c>
      <c r="D337" t="s">
        <v>195</v>
      </c>
      <c r="E337" s="16">
        <v>41942</v>
      </c>
      <c r="F337" s="17">
        <f t="shared" si="5"/>
        <v>2014</v>
      </c>
      <c r="G337" t="s">
        <v>108</v>
      </c>
      <c r="H337" s="18">
        <v>11142</v>
      </c>
      <c r="I337" s="19">
        <v>17711.323199999999</v>
      </c>
      <c r="J337" t="s">
        <v>108</v>
      </c>
      <c r="K337" s="16">
        <v>41942</v>
      </c>
      <c r="L337" t="s">
        <v>168</v>
      </c>
      <c r="M337" s="16">
        <v>41297</v>
      </c>
      <c r="N337" s="16">
        <v>42460</v>
      </c>
      <c r="O337" s="16">
        <v>41297</v>
      </c>
      <c r="Q337" t="s">
        <v>169</v>
      </c>
    </row>
    <row r="338" spans="1:17">
      <c r="A338" t="s">
        <v>106</v>
      </c>
      <c r="B338" t="s">
        <v>35</v>
      </c>
      <c r="C338" t="s">
        <v>107</v>
      </c>
      <c r="D338" t="s">
        <v>195</v>
      </c>
      <c r="E338" s="16">
        <v>41947</v>
      </c>
      <c r="F338" s="17">
        <f t="shared" si="5"/>
        <v>2014</v>
      </c>
      <c r="G338" t="s">
        <v>108</v>
      </c>
      <c r="H338" s="18">
        <v>175444</v>
      </c>
      <c r="I338" s="19">
        <v>278885.78239999997</v>
      </c>
      <c r="J338" t="s">
        <v>108</v>
      </c>
      <c r="K338" s="16">
        <v>41947</v>
      </c>
      <c r="L338" t="s">
        <v>147</v>
      </c>
      <c r="M338" s="16">
        <v>40497</v>
      </c>
      <c r="N338" s="16">
        <v>42460</v>
      </c>
      <c r="O338" s="16">
        <v>40497</v>
      </c>
      <c r="Q338" t="s">
        <v>136</v>
      </c>
    </row>
    <row r="339" spans="1:17">
      <c r="A339" t="s">
        <v>106</v>
      </c>
      <c r="B339" t="s">
        <v>35</v>
      </c>
      <c r="C339" t="s">
        <v>107</v>
      </c>
      <c r="D339" t="s">
        <v>195</v>
      </c>
      <c r="E339" s="16">
        <v>41948</v>
      </c>
      <c r="F339" s="17">
        <f t="shared" si="5"/>
        <v>2014</v>
      </c>
      <c r="G339" t="s">
        <v>108</v>
      </c>
      <c r="H339" s="18">
        <v>7285</v>
      </c>
      <c r="I339" s="19">
        <v>11580.235999999999</v>
      </c>
      <c r="J339" t="s">
        <v>108</v>
      </c>
      <c r="K339" s="16">
        <v>41948</v>
      </c>
      <c r="L339" t="s">
        <v>147</v>
      </c>
      <c r="M339" s="16">
        <v>40497</v>
      </c>
      <c r="N339" s="16">
        <v>42460</v>
      </c>
      <c r="O339" s="16">
        <v>40497</v>
      </c>
      <c r="Q339" t="s">
        <v>136</v>
      </c>
    </row>
    <row r="340" spans="1:17">
      <c r="A340" t="s">
        <v>106</v>
      </c>
      <c r="B340" t="s">
        <v>35</v>
      </c>
      <c r="C340" t="s">
        <v>107</v>
      </c>
      <c r="D340" t="s">
        <v>195</v>
      </c>
      <c r="E340" s="16">
        <v>41949</v>
      </c>
      <c r="F340" s="17">
        <f t="shared" si="5"/>
        <v>2014</v>
      </c>
      <c r="G340" t="s">
        <v>108</v>
      </c>
      <c r="H340" s="18">
        <v>45106</v>
      </c>
      <c r="I340" s="19">
        <v>71700.497600000002</v>
      </c>
      <c r="J340" t="s">
        <v>108</v>
      </c>
      <c r="K340" s="16">
        <v>41949</v>
      </c>
      <c r="L340" t="s">
        <v>147</v>
      </c>
      <c r="M340" s="16">
        <v>40497</v>
      </c>
      <c r="N340" s="16">
        <v>42460</v>
      </c>
      <c r="O340" s="16">
        <v>40497</v>
      </c>
      <c r="Q340" t="s">
        <v>136</v>
      </c>
    </row>
    <row r="341" spans="1:17">
      <c r="A341" t="s">
        <v>106</v>
      </c>
      <c r="B341" t="s">
        <v>35</v>
      </c>
      <c r="C341" t="s">
        <v>94</v>
      </c>
      <c r="D341" t="s">
        <v>57</v>
      </c>
      <c r="E341" s="16">
        <v>41961</v>
      </c>
      <c r="F341" s="17">
        <f t="shared" si="5"/>
        <v>2014</v>
      </c>
      <c r="G341" t="s">
        <v>108</v>
      </c>
      <c r="H341" s="18">
        <v>250000</v>
      </c>
      <c r="I341" s="19">
        <v>397400</v>
      </c>
      <c r="J341" t="s">
        <v>108</v>
      </c>
      <c r="K341" s="16">
        <v>41961</v>
      </c>
      <c r="L341" t="s">
        <v>166</v>
      </c>
      <c r="M341" s="16">
        <v>41456</v>
      </c>
      <c r="N341" s="16">
        <v>42551</v>
      </c>
      <c r="O341" s="16">
        <v>41456</v>
      </c>
      <c r="Q341" t="s">
        <v>167</v>
      </c>
    </row>
    <row r="342" spans="1:17">
      <c r="A342" t="s">
        <v>106</v>
      </c>
      <c r="B342" t="s">
        <v>35</v>
      </c>
      <c r="C342" t="s">
        <v>107</v>
      </c>
      <c r="D342" t="s">
        <v>195</v>
      </c>
      <c r="E342" s="16">
        <v>41963</v>
      </c>
      <c r="F342" s="17">
        <f t="shared" si="5"/>
        <v>2014</v>
      </c>
      <c r="G342" t="s">
        <v>108</v>
      </c>
      <c r="H342" s="18">
        <v>33010</v>
      </c>
      <c r="I342" s="19">
        <v>52472.695999999996</v>
      </c>
      <c r="J342" t="s">
        <v>108</v>
      </c>
      <c r="K342" s="16">
        <v>41963</v>
      </c>
      <c r="L342" t="s">
        <v>109</v>
      </c>
      <c r="M342" s="16">
        <v>40597</v>
      </c>
      <c r="N342" s="16">
        <v>42094</v>
      </c>
      <c r="O342" s="16">
        <v>40597</v>
      </c>
      <c r="Q342" t="s">
        <v>110</v>
      </c>
    </row>
    <row r="343" spans="1:17">
      <c r="A343" t="s">
        <v>106</v>
      </c>
      <c r="B343" t="s">
        <v>35</v>
      </c>
      <c r="C343" t="s">
        <v>107</v>
      </c>
      <c r="D343" t="s">
        <v>195</v>
      </c>
      <c r="E343" s="16">
        <v>41963</v>
      </c>
      <c r="F343" s="17">
        <f t="shared" si="5"/>
        <v>2014</v>
      </c>
      <c r="G343" t="s">
        <v>108</v>
      </c>
      <c r="H343" s="18">
        <v>76853</v>
      </c>
      <c r="I343" s="19">
        <v>122165.52879999999</v>
      </c>
      <c r="J343" t="s">
        <v>108</v>
      </c>
      <c r="K343" s="16">
        <v>41963</v>
      </c>
      <c r="L343" t="s">
        <v>109</v>
      </c>
      <c r="M343" s="16">
        <v>40597</v>
      </c>
      <c r="N343" s="16">
        <v>42094</v>
      </c>
      <c r="O343" s="16">
        <v>40597</v>
      </c>
      <c r="Q343" t="s">
        <v>110</v>
      </c>
    </row>
    <row r="344" spans="1:17">
      <c r="A344" t="s">
        <v>106</v>
      </c>
      <c r="B344" t="s">
        <v>35</v>
      </c>
      <c r="C344" t="s">
        <v>107</v>
      </c>
      <c r="D344" t="s">
        <v>195</v>
      </c>
      <c r="E344" s="16">
        <v>41963</v>
      </c>
      <c r="F344" s="17">
        <f t="shared" si="5"/>
        <v>2014</v>
      </c>
      <c r="G344" t="s">
        <v>108</v>
      </c>
      <c r="H344" s="18">
        <v>41483</v>
      </c>
      <c r="I344" s="19">
        <v>65941.376799999998</v>
      </c>
      <c r="J344" t="s">
        <v>108</v>
      </c>
      <c r="K344" s="16">
        <v>41963</v>
      </c>
      <c r="L344" t="s">
        <v>125</v>
      </c>
      <c r="M344" s="16">
        <v>40756</v>
      </c>
      <c r="N344" s="16">
        <v>42643</v>
      </c>
      <c r="O344" s="16">
        <v>40756</v>
      </c>
      <c r="Q344" t="s">
        <v>110</v>
      </c>
    </row>
    <row r="345" spans="1:17">
      <c r="A345" t="s">
        <v>106</v>
      </c>
      <c r="B345" t="s">
        <v>35</v>
      </c>
      <c r="C345" t="s">
        <v>94</v>
      </c>
      <c r="D345" t="s">
        <v>57</v>
      </c>
      <c r="E345" s="16">
        <v>41964</v>
      </c>
      <c r="F345" s="17">
        <f t="shared" si="5"/>
        <v>2014</v>
      </c>
      <c r="G345" t="s">
        <v>108</v>
      </c>
      <c r="H345" s="18">
        <v>142391</v>
      </c>
      <c r="I345" s="19">
        <v>226344.73359999998</v>
      </c>
      <c r="J345" t="s">
        <v>108</v>
      </c>
      <c r="K345" s="16">
        <v>41964</v>
      </c>
      <c r="L345" t="s">
        <v>139</v>
      </c>
      <c r="M345" s="16">
        <v>40813</v>
      </c>
      <c r="N345" s="16">
        <v>42369</v>
      </c>
      <c r="O345" s="16">
        <v>40813</v>
      </c>
      <c r="Q345" t="s">
        <v>138</v>
      </c>
    </row>
    <row r="346" spans="1:17">
      <c r="A346" t="s">
        <v>106</v>
      </c>
      <c r="B346" t="s">
        <v>35</v>
      </c>
      <c r="C346" t="s">
        <v>94</v>
      </c>
      <c r="D346" t="s">
        <v>57</v>
      </c>
      <c r="E346" s="16">
        <v>41967</v>
      </c>
      <c r="F346" s="17">
        <f t="shared" si="5"/>
        <v>2014</v>
      </c>
      <c r="G346" t="s">
        <v>108</v>
      </c>
      <c r="H346" s="18">
        <v>-218882</v>
      </c>
      <c r="I346" s="19">
        <v>-347934.8272</v>
      </c>
      <c r="J346" t="s">
        <v>108</v>
      </c>
      <c r="K346" s="16">
        <v>41967</v>
      </c>
      <c r="L346" t="s">
        <v>111</v>
      </c>
      <c r="M346" s="16">
        <v>40896</v>
      </c>
      <c r="N346" s="16">
        <v>42704</v>
      </c>
      <c r="O346" s="16">
        <v>40896</v>
      </c>
      <c r="Q346" t="s">
        <v>112</v>
      </c>
    </row>
    <row r="347" spans="1:17">
      <c r="A347" t="s">
        <v>106</v>
      </c>
      <c r="B347" t="s">
        <v>35</v>
      </c>
      <c r="C347" t="s">
        <v>94</v>
      </c>
      <c r="D347" t="s">
        <v>57</v>
      </c>
      <c r="E347" s="16">
        <v>41967</v>
      </c>
      <c r="F347" s="17">
        <f t="shared" si="5"/>
        <v>2014</v>
      </c>
      <c r="G347" t="s">
        <v>108</v>
      </c>
      <c r="H347" s="18">
        <v>424815</v>
      </c>
      <c r="I347" s="19">
        <v>675285.924</v>
      </c>
      <c r="J347" t="s">
        <v>108</v>
      </c>
      <c r="K347" s="16">
        <v>41967</v>
      </c>
      <c r="L347" t="s">
        <v>111</v>
      </c>
      <c r="M347" s="16">
        <v>40896</v>
      </c>
      <c r="N347" s="16">
        <v>42704</v>
      </c>
      <c r="O347" s="16">
        <v>40896</v>
      </c>
      <c r="Q347" t="s">
        <v>112</v>
      </c>
    </row>
    <row r="348" spans="1:17">
      <c r="A348" t="s">
        <v>106</v>
      </c>
      <c r="B348" t="s">
        <v>35</v>
      </c>
      <c r="C348" t="s">
        <v>107</v>
      </c>
      <c r="D348" t="s">
        <v>195</v>
      </c>
      <c r="E348" s="16">
        <v>41968</v>
      </c>
      <c r="F348" s="17">
        <f t="shared" si="5"/>
        <v>2014</v>
      </c>
      <c r="G348" t="s">
        <v>108</v>
      </c>
      <c r="H348" s="18">
        <v>45853</v>
      </c>
      <c r="I348" s="19">
        <v>72887.928799999994</v>
      </c>
      <c r="J348" t="s">
        <v>108</v>
      </c>
      <c r="K348" s="16">
        <v>41968</v>
      </c>
      <c r="L348" t="s">
        <v>191</v>
      </c>
      <c r="M348" s="16">
        <v>40715</v>
      </c>
      <c r="N348" s="16">
        <v>42582</v>
      </c>
      <c r="O348" s="16">
        <v>40715</v>
      </c>
      <c r="Q348" t="s">
        <v>50</v>
      </c>
    </row>
    <row r="349" spans="1:17">
      <c r="A349" t="s">
        <v>106</v>
      </c>
      <c r="B349" t="s">
        <v>35</v>
      </c>
      <c r="C349" t="s">
        <v>107</v>
      </c>
      <c r="D349" t="s">
        <v>195</v>
      </c>
      <c r="E349" s="16">
        <v>41970</v>
      </c>
      <c r="F349" s="17">
        <f t="shared" si="5"/>
        <v>2014</v>
      </c>
      <c r="G349" t="s">
        <v>108</v>
      </c>
      <c r="H349" s="18">
        <v>4985</v>
      </c>
      <c r="I349" s="19">
        <v>7924.1559999999999</v>
      </c>
      <c r="J349" t="s">
        <v>108</v>
      </c>
      <c r="K349" s="16">
        <v>41970</v>
      </c>
      <c r="L349" t="s">
        <v>168</v>
      </c>
      <c r="M349" s="16">
        <v>41297</v>
      </c>
      <c r="N349" s="16">
        <v>42460</v>
      </c>
      <c r="O349" s="16">
        <v>41297</v>
      </c>
      <c r="Q349" t="s">
        <v>169</v>
      </c>
    </row>
    <row r="350" spans="1:17">
      <c r="A350" t="s">
        <v>106</v>
      </c>
      <c r="B350" t="s">
        <v>35</v>
      </c>
      <c r="C350" t="s">
        <v>94</v>
      </c>
      <c r="D350" t="s">
        <v>57</v>
      </c>
      <c r="E350" s="16">
        <v>41970</v>
      </c>
      <c r="F350" s="17">
        <f t="shared" si="5"/>
        <v>2014</v>
      </c>
      <c r="G350" t="s">
        <v>108</v>
      </c>
      <c r="H350" s="18">
        <v>73511</v>
      </c>
      <c r="I350" s="19">
        <v>116853.08559999999</v>
      </c>
      <c r="J350" t="s">
        <v>108</v>
      </c>
      <c r="K350" s="16">
        <v>41970</v>
      </c>
      <c r="L350" t="s">
        <v>137</v>
      </c>
      <c r="M350" s="16">
        <v>40813</v>
      </c>
      <c r="N350" s="16">
        <v>42369</v>
      </c>
      <c r="O350" s="16">
        <v>40813</v>
      </c>
      <c r="Q350" t="s">
        <v>138</v>
      </c>
    </row>
    <row r="351" spans="1:17">
      <c r="A351" t="s">
        <v>106</v>
      </c>
      <c r="B351" t="s">
        <v>35</v>
      </c>
      <c r="C351" t="s">
        <v>94</v>
      </c>
      <c r="D351" t="s">
        <v>57</v>
      </c>
      <c r="E351" s="16">
        <v>41971</v>
      </c>
      <c r="F351" s="17">
        <f t="shared" si="5"/>
        <v>2014</v>
      </c>
      <c r="G351" t="s">
        <v>108</v>
      </c>
      <c r="H351" s="18">
        <v>850000</v>
      </c>
      <c r="I351" s="19">
        <v>1351160</v>
      </c>
      <c r="J351" t="s">
        <v>108</v>
      </c>
      <c r="K351" s="16">
        <v>41971</v>
      </c>
      <c r="L351" t="s">
        <v>192</v>
      </c>
      <c r="M351" s="16">
        <v>40849</v>
      </c>
      <c r="N351" s="16">
        <v>42369</v>
      </c>
      <c r="O351" s="16">
        <v>40849</v>
      </c>
      <c r="Q351" t="s">
        <v>138</v>
      </c>
    </row>
    <row r="352" spans="1:17">
      <c r="A352" t="s">
        <v>106</v>
      </c>
      <c r="B352" t="s">
        <v>35</v>
      </c>
      <c r="C352" t="s">
        <v>94</v>
      </c>
      <c r="D352" t="s">
        <v>57</v>
      </c>
      <c r="E352" s="16">
        <v>41971</v>
      </c>
      <c r="F352" s="17">
        <f t="shared" si="5"/>
        <v>2014</v>
      </c>
      <c r="G352" t="s">
        <v>108</v>
      </c>
      <c r="H352" s="18">
        <v>4483</v>
      </c>
      <c r="I352" s="19">
        <v>7126.1767999999993</v>
      </c>
      <c r="J352" t="s">
        <v>108</v>
      </c>
      <c r="K352" s="16">
        <v>41971</v>
      </c>
      <c r="L352" t="s">
        <v>137</v>
      </c>
      <c r="M352" s="16">
        <v>40813</v>
      </c>
      <c r="N352" s="16">
        <v>42369</v>
      </c>
      <c r="O352" s="16">
        <v>40813</v>
      </c>
      <c r="Q352" t="s">
        <v>138</v>
      </c>
    </row>
    <row r="353" spans="1:17">
      <c r="A353" t="s">
        <v>106</v>
      </c>
      <c r="B353" t="s">
        <v>35</v>
      </c>
      <c r="C353" t="s">
        <v>107</v>
      </c>
      <c r="D353" t="s">
        <v>195</v>
      </c>
      <c r="E353" s="16">
        <v>41974</v>
      </c>
      <c r="F353" s="17">
        <f t="shared" si="5"/>
        <v>2014</v>
      </c>
      <c r="G353" t="s">
        <v>108</v>
      </c>
      <c r="H353" s="18">
        <v>10051</v>
      </c>
      <c r="I353" s="19">
        <v>15977.069599999999</v>
      </c>
      <c r="J353" t="s">
        <v>108</v>
      </c>
      <c r="K353" s="16">
        <v>41974</v>
      </c>
      <c r="L353" t="s">
        <v>168</v>
      </c>
      <c r="M353" s="16">
        <v>41297</v>
      </c>
      <c r="N353" s="16">
        <v>42460</v>
      </c>
      <c r="O353" s="16">
        <v>41297</v>
      </c>
      <c r="Q353" t="s">
        <v>169</v>
      </c>
    </row>
    <row r="354" spans="1:17">
      <c r="A354" t="s">
        <v>106</v>
      </c>
      <c r="B354" t="s">
        <v>35</v>
      </c>
      <c r="C354" t="s">
        <v>94</v>
      </c>
      <c r="D354" t="s">
        <v>57</v>
      </c>
      <c r="E354" s="16">
        <v>41975</v>
      </c>
      <c r="F354" s="17">
        <f t="shared" si="5"/>
        <v>2014</v>
      </c>
      <c r="G354" t="s">
        <v>108</v>
      </c>
      <c r="H354" s="18">
        <v>201117</v>
      </c>
      <c r="I354" s="19">
        <v>319695.58319999999</v>
      </c>
      <c r="J354" t="s">
        <v>108</v>
      </c>
      <c r="K354" s="16">
        <v>41975</v>
      </c>
      <c r="L354" t="s">
        <v>170</v>
      </c>
      <c r="M354" s="16">
        <v>40715</v>
      </c>
      <c r="N354" s="16">
        <v>42582</v>
      </c>
      <c r="O354" s="16">
        <v>40715</v>
      </c>
      <c r="Q354" t="s">
        <v>171</v>
      </c>
    </row>
    <row r="355" spans="1:17">
      <c r="A355" t="s">
        <v>106</v>
      </c>
      <c r="B355" t="s">
        <v>35</v>
      </c>
      <c r="C355" t="s">
        <v>107</v>
      </c>
      <c r="D355" t="s">
        <v>195</v>
      </c>
      <c r="E355" s="16">
        <v>41977</v>
      </c>
      <c r="F355" s="17">
        <f t="shared" si="5"/>
        <v>2014</v>
      </c>
      <c r="G355" t="s">
        <v>108</v>
      </c>
      <c r="H355" s="18">
        <v>137558</v>
      </c>
      <c r="I355" s="19">
        <v>218662.19679999998</v>
      </c>
      <c r="J355" t="s">
        <v>108</v>
      </c>
      <c r="K355" s="16">
        <v>41977</v>
      </c>
      <c r="L355" t="s">
        <v>191</v>
      </c>
      <c r="M355" s="16">
        <v>40715</v>
      </c>
      <c r="N355" s="16">
        <v>42582</v>
      </c>
      <c r="O355" s="16">
        <v>40715</v>
      </c>
      <c r="Q355" t="s">
        <v>50</v>
      </c>
    </row>
    <row r="356" spans="1:17">
      <c r="A356" t="s">
        <v>106</v>
      </c>
      <c r="B356" t="s">
        <v>35</v>
      </c>
      <c r="C356" t="s">
        <v>107</v>
      </c>
      <c r="D356" t="s">
        <v>195</v>
      </c>
      <c r="E356" s="16">
        <v>41977</v>
      </c>
      <c r="F356" s="17">
        <f t="shared" si="5"/>
        <v>2014</v>
      </c>
      <c r="G356" t="s">
        <v>108</v>
      </c>
      <c r="H356" s="18">
        <v>36150</v>
      </c>
      <c r="I356" s="19">
        <v>57464.039999999994</v>
      </c>
      <c r="J356" t="s">
        <v>108</v>
      </c>
      <c r="K356" s="16">
        <v>41977</v>
      </c>
      <c r="L356" t="s">
        <v>186</v>
      </c>
      <c r="M356" s="16">
        <v>41617</v>
      </c>
      <c r="N356" s="16">
        <v>42347</v>
      </c>
      <c r="O356" s="16">
        <v>41617</v>
      </c>
      <c r="Q356" t="s">
        <v>187</v>
      </c>
    </row>
    <row r="357" spans="1:17">
      <c r="A357" t="s">
        <v>106</v>
      </c>
      <c r="B357" t="s">
        <v>35</v>
      </c>
      <c r="C357" t="s">
        <v>107</v>
      </c>
      <c r="D357" t="s">
        <v>195</v>
      </c>
      <c r="E357" s="16">
        <v>41978</v>
      </c>
      <c r="F357" s="17">
        <f t="shared" si="5"/>
        <v>2014</v>
      </c>
      <c r="G357" t="s">
        <v>108</v>
      </c>
      <c r="H357" s="18">
        <v>534946</v>
      </c>
      <c r="I357" s="19">
        <v>850350.16159999999</v>
      </c>
      <c r="J357" t="s">
        <v>108</v>
      </c>
      <c r="K357" s="16">
        <v>41978</v>
      </c>
      <c r="L357" t="s">
        <v>109</v>
      </c>
      <c r="M357" s="16">
        <v>40597</v>
      </c>
      <c r="N357" s="16">
        <v>42094</v>
      </c>
      <c r="O357" s="16">
        <v>40597</v>
      </c>
      <c r="Q357" t="s">
        <v>110</v>
      </c>
    </row>
    <row r="358" spans="1:17">
      <c r="A358" t="s">
        <v>106</v>
      </c>
      <c r="B358" t="s">
        <v>35</v>
      </c>
      <c r="C358" t="s">
        <v>94</v>
      </c>
      <c r="D358" t="s">
        <v>57</v>
      </c>
      <c r="E358" s="16">
        <v>41981</v>
      </c>
      <c r="F358" s="17">
        <f t="shared" si="5"/>
        <v>2014</v>
      </c>
      <c r="G358" t="s">
        <v>108</v>
      </c>
      <c r="H358" s="18">
        <v>608633</v>
      </c>
      <c r="I358" s="19">
        <v>967483.01679999998</v>
      </c>
      <c r="J358" t="s">
        <v>108</v>
      </c>
      <c r="K358" s="16">
        <v>41981</v>
      </c>
      <c r="L358" t="s">
        <v>193</v>
      </c>
      <c r="M358" s="16">
        <v>40513</v>
      </c>
      <c r="N358" s="16">
        <v>42551</v>
      </c>
      <c r="O358" s="16">
        <v>40513</v>
      </c>
      <c r="Q358" t="s">
        <v>194</v>
      </c>
    </row>
    <row r="359" spans="1:17">
      <c r="A359" t="s">
        <v>106</v>
      </c>
      <c r="B359" t="s">
        <v>35</v>
      </c>
      <c r="C359" t="s">
        <v>107</v>
      </c>
      <c r="D359" t="s">
        <v>195</v>
      </c>
      <c r="E359" s="16">
        <v>41981</v>
      </c>
      <c r="F359" s="17">
        <f t="shared" si="5"/>
        <v>2014</v>
      </c>
      <c r="G359" t="s">
        <v>108</v>
      </c>
      <c r="H359" s="18">
        <v>8776</v>
      </c>
      <c r="I359" s="19">
        <v>13950.329599999999</v>
      </c>
      <c r="J359" t="s">
        <v>108</v>
      </c>
      <c r="K359" s="16">
        <v>41981</v>
      </c>
      <c r="L359" t="s">
        <v>109</v>
      </c>
      <c r="M359" s="16">
        <v>40597</v>
      </c>
      <c r="N359" s="16">
        <v>42094</v>
      </c>
      <c r="O359" s="16">
        <v>40597</v>
      </c>
      <c r="Q359" t="s">
        <v>110</v>
      </c>
    </row>
    <row r="360" spans="1:17">
      <c r="A360" t="s">
        <v>106</v>
      </c>
      <c r="B360" t="s">
        <v>35</v>
      </c>
      <c r="C360" t="s">
        <v>107</v>
      </c>
      <c r="D360" t="s">
        <v>195</v>
      </c>
      <c r="E360" s="16">
        <v>41981</v>
      </c>
      <c r="F360" s="17">
        <f t="shared" si="5"/>
        <v>2014</v>
      </c>
      <c r="G360" t="s">
        <v>108</v>
      </c>
      <c r="H360" s="18">
        <v>100220</v>
      </c>
      <c r="I360" s="19">
        <v>159309.712</v>
      </c>
      <c r="J360" t="s">
        <v>108</v>
      </c>
      <c r="K360" s="16">
        <v>41981</v>
      </c>
      <c r="L360" t="s">
        <v>109</v>
      </c>
      <c r="M360" s="16">
        <v>40597</v>
      </c>
      <c r="N360" s="16">
        <v>42094</v>
      </c>
      <c r="O360" s="16">
        <v>40597</v>
      </c>
      <c r="Q360" t="s">
        <v>110</v>
      </c>
    </row>
    <row r="361" spans="1:17">
      <c r="A361" t="s">
        <v>106</v>
      </c>
      <c r="B361" t="s">
        <v>35</v>
      </c>
      <c r="C361" t="s">
        <v>107</v>
      </c>
      <c r="D361" t="s">
        <v>195</v>
      </c>
      <c r="E361" s="16">
        <v>41983</v>
      </c>
      <c r="F361" s="17">
        <f t="shared" si="5"/>
        <v>2014</v>
      </c>
      <c r="G361" t="s">
        <v>108</v>
      </c>
      <c r="H361" s="18">
        <v>6449</v>
      </c>
      <c r="I361" s="19">
        <v>10251.330399999999</v>
      </c>
      <c r="J361" t="s">
        <v>108</v>
      </c>
      <c r="K361" s="16">
        <v>41983</v>
      </c>
      <c r="L361" t="s">
        <v>168</v>
      </c>
      <c r="M361" s="16">
        <v>41297</v>
      </c>
      <c r="N361" s="16">
        <v>42460</v>
      </c>
      <c r="O361" s="16">
        <v>41297</v>
      </c>
      <c r="Q361" t="s">
        <v>169</v>
      </c>
    </row>
    <row r="362" spans="1:17">
      <c r="A362" t="s">
        <v>106</v>
      </c>
      <c r="B362" t="s">
        <v>35</v>
      </c>
      <c r="C362" t="s">
        <v>94</v>
      </c>
      <c r="D362" t="s">
        <v>57</v>
      </c>
      <c r="E362" s="16">
        <v>41983</v>
      </c>
      <c r="F362" s="17">
        <f t="shared" si="5"/>
        <v>2014</v>
      </c>
      <c r="G362" t="s">
        <v>108</v>
      </c>
      <c r="H362" s="18">
        <v>2900000</v>
      </c>
      <c r="I362" s="19">
        <v>4609840</v>
      </c>
      <c r="J362" t="s">
        <v>108</v>
      </c>
      <c r="K362" s="16">
        <v>41983</v>
      </c>
      <c r="L362" t="s">
        <v>166</v>
      </c>
      <c r="M362" s="16">
        <v>41456</v>
      </c>
      <c r="N362" s="16">
        <v>42551</v>
      </c>
      <c r="O362" s="16">
        <v>41456</v>
      </c>
      <c r="Q362" t="s">
        <v>167</v>
      </c>
    </row>
    <row r="363" spans="1:17">
      <c r="A363" t="s">
        <v>106</v>
      </c>
      <c r="B363" t="s">
        <v>35</v>
      </c>
      <c r="C363" t="s">
        <v>107</v>
      </c>
      <c r="D363" t="s">
        <v>195</v>
      </c>
      <c r="E363" s="16">
        <v>41984</v>
      </c>
      <c r="F363" s="17">
        <f t="shared" si="5"/>
        <v>2014</v>
      </c>
      <c r="G363" t="s">
        <v>108</v>
      </c>
      <c r="H363" s="18">
        <v>131583</v>
      </c>
      <c r="I363" s="19">
        <v>209164.33679999999</v>
      </c>
      <c r="J363" t="s">
        <v>108</v>
      </c>
      <c r="K363" s="16">
        <v>41984</v>
      </c>
      <c r="L363" t="s">
        <v>147</v>
      </c>
      <c r="M363" s="16">
        <v>40497</v>
      </c>
      <c r="N363" s="16">
        <v>42460</v>
      </c>
      <c r="O363" s="16">
        <v>40497</v>
      </c>
      <c r="Q363" t="s">
        <v>136</v>
      </c>
    </row>
    <row r="364" spans="1:17">
      <c r="A364" t="s">
        <v>106</v>
      </c>
      <c r="B364" t="s">
        <v>35</v>
      </c>
      <c r="C364" t="s">
        <v>94</v>
      </c>
      <c r="D364" t="s">
        <v>57</v>
      </c>
      <c r="E364" s="16">
        <v>41985</v>
      </c>
      <c r="F364" s="17">
        <f t="shared" si="5"/>
        <v>2014</v>
      </c>
      <c r="G364" t="s">
        <v>108</v>
      </c>
      <c r="H364" s="18">
        <v>163799</v>
      </c>
      <c r="I364" s="19">
        <v>260374.89039999997</v>
      </c>
      <c r="J364" t="s">
        <v>108</v>
      </c>
      <c r="K364" s="16">
        <v>41985</v>
      </c>
      <c r="L364" t="s">
        <v>170</v>
      </c>
      <c r="M364" s="16">
        <v>40715</v>
      </c>
      <c r="N364" s="16">
        <v>42582</v>
      </c>
      <c r="O364" s="16">
        <v>40715</v>
      </c>
      <c r="Q364" t="s">
        <v>171</v>
      </c>
    </row>
    <row r="365" spans="1:17">
      <c r="A365" t="s">
        <v>106</v>
      </c>
      <c r="B365" t="s">
        <v>35</v>
      </c>
      <c r="C365" t="s">
        <v>94</v>
      </c>
      <c r="D365" t="s">
        <v>57</v>
      </c>
      <c r="E365" s="16">
        <v>41989</v>
      </c>
      <c r="F365" s="17">
        <f t="shared" si="5"/>
        <v>2014</v>
      </c>
      <c r="G365" t="s">
        <v>108</v>
      </c>
      <c r="H365" s="18">
        <v>414000</v>
      </c>
      <c r="I365" s="19">
        <v>658094.39999999991</v>
      </c>
      <c r="J365" t="s">
        <v>108</v>
      </c>
      <c r="K365" s="16">
        <v>41989</v>
      </c>
      <c r="L365" t="s">
        <v>166</v>
      </c>
      <c r="M365" s="16">
        <v>41456</v>
      </c>
      <c r="N365" s="16">
        <v>42551</v>
      </c>
      <c r="O365" s="16">
        <v>41456</v>
      </c>
      <c r="Q365" t="s">
        <v>167</v>
      </c>
    </row>
    <row r="366" spans="1:17">
      <c r="A366" t="s">
        <v>106</v>
      </c>
      <c r="B366" t="s">
        <v>35</v>
      </c>
      <c r="C366" t="s">
        <v>107</v>
      </c>
      <c r="D366" t="s">
        <v>195</v>
      </c>
      <c r="E366" s="16">
        <v>42003</v>
      </c>
      <c r="F366" s="17">
        <f t="shared" si="5"/>
        <v>2014</v>
      </c>
      <c r="G366" t="s">
        <v>108</v>
      </c>
      <c r="H366" s="18">
        <v>5902</v>
      </c>
      <c r="I366" s="19">
        <v>9381.8191999999999</v>
      </c>
      <c r="J366" t="s">
        <v>108</v>
      </c>
      <c r="K366" s="16">
        <v>42003</v>
      </c>
      <c r="L366" t="s">
        <v>168</v>
      </c>
      <c r="M366" s="16">
        <v>41297</v>
      </c>
      <c r="N366" s="16">
        <v>42460</v>
      </c>
      <c r="O366" s="16">
        <v>41297</v>
      </c>
      <c r="Q366" t="s">
        <v>169</v>
      </c>
    </row>
    <row r="367" spans="1:17">
      <c r="A367" t="s">
        <v>106</v>
      </c>
      <c r="B367" t="s">
        <v>35</v>
      </c>
      <c r="C367" t="s">
        <v>90</v>
      </c>
      <c r="D367" t="s">
        <v>56</v>
      </c>
      <c r="E367" s="16">
        <v>41751</v>
      </c>
      <c r="F367" s="17">
        <f t="shared" si="5"/>
        <v>2014</v>
      </c>
      <c r="G367" t="s">
        <v>108</v>
      </c>
      <c r="H367" s="18">
        <v>999062</v>
      </c>
      <c r="I367" s="19">
        <v>1588108.9552</v>
      </c>
      <c r="K367" s="16">
        <v>41751</v>
      </c>
      <c r="L367" t="s">
        <v>188</v>
      </c>
      <c r="M367" s="16">
        <v>41751</v>
      </c>
      <c r="N367" s="16">
        <v>41943</v>
      </c>
      <c r="O367" s="16">
        <v>41751</v>
      </c>
      <c r="P367" s="16">
        <v>41943</v>
      </c>
      <c r="Q367" t="s">
        <v>163</v>
      </c>
    </row>
    <row r="368" spans="1:17">
      <c r="A368" t="s">
        <v>106</v>
      </c>
      <c r="B368" t="s">
        <v>35</v>
      </c>
      <c r="C368" t="s">
        <v>107</v>
      </c>
      <c r="D368" t="s">
        <v>195</v>
      </c>
      <c r="E368" s="16">
        <v>42012</v>
      </c>
      <c r="F368" s="17">
        <f t="shared" si="5"/>
        <v>2015</v>
      </c>
      <c r="G368" t="s">
        <v>108</v>
      </c>
      <c r="H368" s="18">
        <v>94839</v>
      </c>
      <c r="I368" s="19">
        <v>150756.07439999998</v>
      </c>
      <c r="J368" t="s">
        <v>108</v>
      </c>
      <c r="K368" s="16">
        <v>42012</v>
      </c>
      <c r="L368" t="s">
        <v>147</v>
      </c>
      <c r="M368" s="16">
        <v>40497</v>
      </c>
      <c r="N368" s="16">
        <v>42460</v>
      </c>
      <c r="O368" s="16">
        <v>40497</v>
      </c>
      <c r="Q368" t="s">
        <v>136</v>
      </c>
    </row>
    <row r="369" spans="1:18">
      <c r="A369" t="s">
        <v>106</v>
      </c>
      <c r="B369" t="s">
        <v>35</v>
      </c>
      <c r="C369" t="s">
        <v>107</v>
      </c>
      <c r="D369" t="s">
        <v>195</v>
      </c>
      <c r="E369" s="16">
        <v>42012</v>
      </c>
      <c r="F369" s="17">
        <f t="shared" si="5"/>
        <v>2015</v>
      </c>
      <c r="G369" t="s">
        <v>108</v>
      </c>
      <c r="H369" s="18">
        <v>189677</v>
      </c>
      <c r="I369" s="19">
        <v>301510.55919999996</v>
      </c>
      <c r="J369" t="s">
        <v>108</v>
      </c>
      <c r="K369" s="16">
        <v>42012</v>
      </c>
      <c r="L369" t="s">
        <v>147</v>
      </c>
      <c r="M369" s="16">
        <v>40497</v>
      </c>
      <c r="N369" s="16">
        <v>42460</v>
      </c>
      <c r="O369" s="16">
        <v>40497</v>
      </c>
      <c r="Q369" t="s">
        <v>136</v>
      </c>
    </row>
    <row r="370" spans="1:18">
      <c r="A370" t="s">
        <v>106</v>
      </c>
      <c r="B370" t="s">
        <v>35</v>
      </c>
      <c r="C370" t="s">
        <v>107</v>
      </c>
      <c r="D370" t="s">
        <v>195</v>
      </c>
      <c r="E370" s="16">
        <v>42019</v>
      </c>
      <c r="F370" s="17">
        <f t="shared" si="5"/>
        <v>2015</v>
      </c>
      <c r="G370" t="s">
        <v>108</v>
      </c>
      <c r="H370" s="18">
        <v>6183</v>
      </c>
      <c r="I370" s="19">
        <v>9828.496799999999</v>
      </c>
      <c r="J370" t="s">
        <v>108</v>
      </c>
      <c r="K370" s="16">
        <v>42019</v>
      </c>
      <c r="L370" t="s">
        <v>147</v>
      </c>
      <c r="M370" s="16">
        <v>40497</v>
      </c>
      <c r="N370" s="16">
        <v>42460</v>
      </c>
      <c r="O370" s="16">
        <v>40497</v>
      </c>
      <c r="Q370" t="s">
        <v>136</v>
      </c>
    </row>
    <row r="371" spans="1:18">
      <c r="A371" t="s">
        <v>106</v>
      </c>
      <c r="B371" t="s">
        <v>35</v>
      </c>
      <c r="C371" t="s">
        <v>107</v>
      </c>
      <c r="D371" t="s">
        <v>195</v>
      </c>
      <c r="E371" s="16">
        <v>42024</v>
      </c>
      <c r="F371" s="17">
        <f t="shared" si="5"/>
        <v>2015</v>
      </c>
      <c r="G371" t="s">
        <v>108</v>
      </c>
      <c r="H371" s="18">
        <v>21235</v>
      </c>
      <c r="I371" s="19">
        <v>33755.155999999995</v>
      </c>
      <c r="J371" t="s">
        <v>108</v>
      </c>
      <c r="K371" s="16">
        <v>42024</v>
      </c>
      <c r="L371" t="s">
        <v>168</v>
      </c>
      <c r="M371" s="16">
        <v>41297</v>
      </c>
      <c r="N371" s="16">
        <v>42460</v>
      </c>
      <c r="O371" s="16">
        <v>41297</v>
      </c>
      <c r="Q371" t="s">
        <v>169</v>
      </c>
    </row>
    <row r="372" spans="1:18">
      <c r="A372" t="s">
        <v>106</v>
      </c>
      <c r="B372" t="s">
        <v>35</v>
      </c>
      <c r="C372" t="s">
        <v>94</v>
      </c>
      <c r="D372" t="s">
        <v>57</v>
      </c>
      <c r="E372" s="16">
        <v>42037</v>
      </c>
      <c r="F372" s="17">
        <f t="shared" si="5"/>
        <v>2015</v>
      </c>
      <c r="G372" t="s">
        <v>108</v>
      </c>
      <c r="H372" s="18">
        <v>163620</v>
      </c>
      <c r="I372" s="19">
        <v>260090.35199999998</v>
      </c>
      <c r="J372" t="s">
        <v>108</v>
      </c>
      <c r="K372" s="16">
        <v>42037</v>
      </c>
      <c r="L372" t="s">
        <v>132</v>
      </c>
      <c r="M372" s="16">
        <v>40896</v>
      </c>
      <c r="N372" s="16">
        <v>42704</v>
      </c>
      <c r="O372" s="16">
        <v>40896</v>
      </c>
      <c r="Q372" t="s">
        <v>112</v>
      </c>
    </row>
    <row r="373" spans="1:18">
      <c r="A373" t="s">
        <v>106</v>
      </c>
      <c r="B373" t="s">
        <v>35</v>
      </c>
      <c r="C373" t="s">
        <v>107</v>
      </c>
      <c r="D373" t="s">
        <v>195</v>
      </c>
      <c r="E373" s="16">
        <v>42037</v>
      </c>
      <c r="F373" s="17">
        <f t="shared" si="5"/>
        <v>2015</v>
      </c>
      <c r="G373" t="s">
        <v>108</v>
      </c>
      <c r="H373" s="18">
        <v>265675</v>
      </c>
      <c r="I373" s="19">
        <v>422316.98</v>
      </c>
      <c r="J373" t="s">
        <v>108</v>
      </c>
      <c r="K373" s="16">
        <v>42037</v>
      </c>
      <c r="L373" t="s">
        <v>186</v>
      </c>
      <c r="M373" s="16">
        <v>41617</v>
      </c>
      <c r="N373" s="16">
        <v>42347</v>
      </c>
      <c r="O373" s="16">
        <v>41617</v>
      </c>
      <c r="Q373" t="s">
        <v>187</v>
      </c>
    </row>
    <row r="374" spans="1:18">
      <c r="A374" t="s">
        <v>106</v>
      </c>
      <c r="B374" t="s">
        <v>35</v>
      </c>
      <c r="C374" t="s">
        <v>94</v>
      </c>
      <c r="D374" t="s">
        <v>57</v>
      </c>
      <c r="E374" s="16">
        <v>42037</v>
      </c>
      <c r="F374" s="17">
        <f t="shared" si="5"/>
        <v>2015</v>
      </c>
      <c r="G374" t="s">
        <v>108</v>
      </c>
      <c r="H374" s="18">
        <v>78659</v>
      </c>
      <c r="I374" s="19">
        <v>125036.34639999999</v>
      </c>
      <c r="J374" t="s">
        <v>108</v>
      </c>
      <c r="K374" s="16">
        <v>42037</v>
      </c>
      <c r="L374" t="s">
        <v>170</v>
      </c>
      <c r="M374" s="16">
        <v>40715</v>
      </c>
      <c r="N374" s="16">
        <v>42582</v>
      </c>
      <c r="O374" s="16">
        <v>40715</v>
      </c>
      <c r="Q374" t="s">
        <v>171</v>
      </c>
    </row>
    <row r="375" spans="1:18">
      <c r="A375" t="s">
        <v>106</v>
      </c>
      <c r="B375" t="s">
        <v>35</v>
      </c>
      <c r="C375" t="s">
        <v>107</v>
      </c>
      <c r="D375" t="s">
        <v>195</v>
      </c>
      <c r="E375" s="16">
        <v>42041</v>
      </c>
      <c r="F375" s="17">
        <f t="shared" si="5"/>
        <v>2015</v>
      </c>
      <c r="G375" t="s">
        <v>108</v>
      </c>
      <c r="H375" s="18">
        <v>10637</v>
      </c>
      <c r="I375" s="19">
        <v>16908.575199999999</v>
      </c>
      <c r="J375" t="s">
        <v>108</v>
      </c>
      <c r="K375" s="16">
        <v>42041</v>
      </c>
      <c r="L375" t="s">
        <v>168</v>
      </c>
      <c r="M375" s="16">
        <v>41297</v>
      </c>
      <c r="N375" s="16">
        <v>42460</v>
      </c>
      <c r="O375" s="16">
        <v>41297</v>
      </c>
      <c r="Q375" t="s">
        <v>169</v>
      </c>
    </row>
    <row r="376" spans="1:18">
      <c r="A376" t="s">
        <v>106</v>
      </c>
      <c r="B376" t="s">
        <v>35</v>
      </c>
      <c r="C376" t="s">
        <v>107</v>
      </c>
      <c r="D376" t="s">
        <v>195</v>
      </c>
      <c r="E376" s="16">
        <v>42048</v>
      </c>
      <c r="F376" s="17">
        <f t="shared" si="5"/>
        <v>2015</v>
      </c>
      <c r="G376" t="s">
        <v>108</v>
      </c>
      <c r="H376" s="18">
        <v>6307</v>
      </c>
      <c r="I376" s="19">
        <v>10025.607199999999</v>
      </c>
      <c r="J376" t="s">
        <v>108</v>
      </c>
      <c r="K376" s="16">
        <v>42048</v>
      </c>
      <c r="L376" t="s">
        <v>168</v>
      </c>
      <c r="M376" s="16">
        <v>41297</v>
      </c>
      <c r="N376" s="16">
        <v>42460</v>
      </c>
      <c r="O376" s="16">
        <v>41297</v>
      </c>
      <c r="Q376" t="s">
        <v>169</v>
      </c>
    </row>
    <row r="377" spans="1:18">
      <c r="A377" t="s">
        <v>106</v>
      </c>
      <c r="B377" t="s">
        <v>35</v>
      </c>
      <c r="C377" t="s">
        <v>107</v>
      </c>
      <c r="D377" t="s">
        <v>195</v>
      </c>
      <c r="E377" s="16">
        <v>42058</v>
      </c>
      <c r="F377" s="17">
        <f t="shared" si="5"/>
        <v>2015</v>
      </c>
      <c r="G377" t="s">
        <v>108</v>
      </c>
      <c r="H377" s="18">
        <v>6491</v>
      </c>
      <c r="I377" s="19">
        <v>10318.0936</v>
      </c>
      <c r="J377" t="s">
        <v>108</v>
      </c>
      <c r="K377" s="16">
        <v>42058</v>
      </c>
      <c r="L377" t="s">
        <v>168</v>
      </c>
      <c r="M377" s="16">
        <v>41297</v>
      </c>
      <c r="N377" s="16">
        <v>42460</v>
      </c>
      <c r="O377" s="16">
        <v>41297</v>
      </c>
      <c r="Q377" t="s">
        <v>169</v>
      </c>
    </row>
    <row r="378" spans="1:18">
      <c r="A378" t="s">
        <v>106</v>
      </c>
      <c r="B378" t="s">
        <v>35</v>
      </c>
      <c r="C378" t="s">
        <v>94</v>
      </c>
      <c r="D378" t="s">
        <v>57</v>
      </c>
      <c r="E378" s="16">
        <v>42059</v>
      </c>
      <c r="F378" s="17">
        <f t="shared" si="5"/>
        <v>2015</v>
      </c>
      <c r="G378" t="s">
        <v>108</v>
      </c>
      <c r="H378" s="18">
        <v>1500000</v>
      </c>
      <c r="I378" s="19">
        <v>2384400</v>
      </c>
      <c r="J378" t="s">
        <v>108</v>
      </c>
      <c r="K378" s="16">
        <v>42059</v>
      </c>
      <c r="L378" t="s">
        <v>166</v>
      </c>
      <c r="M378" s="16">
        <v>41456</v>
      </c>
      <c r="N378" s="16">
        <v>42551</v>
      </c>
      <c r="O378" s="16">
        <v>41456</v>
      </c>
      <c r="Q378" t="s">
        <v>167</v>
      </c>
    </row>
    <row r="379" spans="1:18">
      <c r="A379" t="s">
        <v>106</v>
      </c>
      <c r="B379" t="s">
        <v>35</v>
      </c>
      <c r="C379" t="s">
        <v>94</v>
      </c>
      <c r="D379" t="s">
        <v>57</v>
      </c>
      <c r="E379" s="16">
        <v>42060</v>
      </c>
      <c r="F379" s="17">
        <f t="shared" si="5"/>
        <v>2015</v>
      </c>
      <c r="G379" t="s">
        <v>108</v>
      </c>
      <c r="H379" s="18">
        <v>301896</v>
      </c>
      <c r="I379" s="19">
        <v>479893.88159999996</v>
      </c>
      <c r="J379" t="s">
        <v>108</v>
      </c>
      <c r="K379" s="16">
        <v>42060</v>
      </c>
      <c r="L379" t="s">
        <v>188</v>
      </c>
      <c r="M379" s="16">
        <v>41751</v>
      </c>
      <c r="N379" s="16">
        <v>41943</v>
      </c>
      <c r="O379" s="16">
        <v>41751</v>
      </c>
      <c r="P379" s="16">
        <v>41943</v>
      </c>
      <c r="Q379" t="s">
        <v>163</v>
      </c>
    </row>
    <row r="380" spans="1:18">
      <c r="A380" t="s">
        <v>106</v>
      </c>
      <c r="B380" t="s">
        <v>35</v>
      </c>
      <c r="C380" t="s">
        <v>94</v>
      </c>
      <c r="D380" t="s">
        <v>57</v>
      </c>
      <c r="E380" s="16">
        <v>42060</v>
      </c>
      <c r="F380" s="17">
        <f t="shared" si="5"/>
        <v>2015</v>
      </c>
      <c r="G380" t="s">
        <v>108</v>
      </c>
      <c r="H380" s="18">
        <v>4209</v>
      </c>
      <c r="I380" s="19">
        <v>6690.6263999999992</v>
      </c>
      <c r="J380" t="s">
        <v>108</v>
      </c>
      <c r="K380" s="16">
        <v>42060</v>
      </c>
      <c r="L380" t="s">
        <v>137</v>
      </c>
      <c r="M380" s="16">
        <v>40813</v>
      </c>
      <c r="N380" s="16">
        <v>42369</v>
      </c>
      <c r="O380" s="16">
        <v>40813</v>
      </c>
      <c r="Q380" t="s">
        <v>138</v>
      </c>
    </row>
    <row r="381" spans="1:18">
      <c r="A381" s="31">
        <f>COUNTBLANK(A2:A380)/379</f>
        <v>0</v>
      </c>
      <c r="B381" s="31">
        <f t="shared" ref="B381:Q381" si="6">COUNTBLANK(B2:B380)/379</f>
        <v>0</v>
      </c>
      <c r="C381" s="31">
        <f t="shared" si="6"/>
        <v>0</v>
      </c>
      <c r="D381" s="31">
        <f t="shared" si="6"/>
        <v>0</v>
      </c>
      <c r="E381" s="31">
        <f t="shared" si="6"/>
        <v>0</v>
      </c>
      <c r="F381" s="31">
        <f t="shared" si="6"/>
        <v>0</v>
      </c>
      <c r="G381" s="31">
        <f t="shared" si="6"/>
        <v>0</v>
      </c>
      <c r="H381" s="31">
        <f t="shared" si="6"/>
        <v>0</v>
      </c>
      <c r="I381" s="31">
        <f t="shared" si="6"/>
        <v>0</v>
      </c>
      <c r="J381" s="31">
        <f t="shared" si="6"/>
        <v>7.1240105540897103E-2</v>
      </c>
      <c r="K381" s="31">
        <f t="shared" si="6"/>
        <v>0</v>
      </c>
      <c r="L381" s="31">
        <f t="shared" si="6"/>
        <v>0</v>
      </c>
      <c r="M381" s="31">
        <f t="shared" si="6"/>
        <v>0</v>
      </c>
      <c r="N381" s="31">
        <f t="shared" si="6"/>
        <v>0</v>
      </c>
      <c r="O381" s="31">
        <f t="shared" si="6"/>
        <v>0</v>
      </c>
      <c r="P381" s="31">
        <f>COUNTBLANK(P2:P380)/379</f>
        <v>0.82849604221635886</v>
      </c>
      <c r="Q381" s="31">
        <f t="shared" si="6"/>
        <v>2.6385224274406332E-3</v>
      </c>
    </row>
    <row r="382" spans="1:18" s="36" customFormat="1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</row>
    <row r="383" spans="1:18">
      <c r="R383" s="24"/>
    </row>
    <row r="384" spans="1:18">
      <c r="A384" s="21" t="s">
        <v>51</v>
      </c>
      <c r="B384" s="21" t="s">
        <v>52</v>
      </c>
    </row>
    <row r="385" spans="1:2">
      <c r="A385" s="22" t="str">
        <f>+A1</f>
        <v>reporting-org</v>
      </c>
      <c r="B385" s="23">
        <f>+A381</f>
        <v>0</v>
      </c>
    </row>
    <row r="386" spans="1:2">
      <c r="A386" s="22" t="str">
        <f>+B1</f>
        <v>recipient-country</v>
      </c>
      <c r="B386" s="23">
        <f>+B381</f>
        <v>0</v>
      </c>
    </row>
    <row r="387" spans="1:2">
      <c r="A387" s="22" t="str">
        <f>C1</f>
        <v>transaction-type</v>
      </c>
      <c r="B387" s="23">
        <f>+C381</f>
        <v>0</v>
      </c>
    </row>
    <row r="388" spans="1:2">
      <c r="A388" s="22" t="str">
        <f>D1</f>
        <v>Transaction Type Name</v>
      </c>
      <c r="B388" s="23">
        <f>+D381</f>
        <v>0</v>
      </c>
    </row>
    <row r="389" spans="1:2">
      <c r="A389" s="22" t="str">
        <f>E1</f>
        <v>transaction-date</v>
      </c>
      <c r="B389" s="23">
        <f>+E381</f>
        <v>0</v>
      </c>
    </row>
    <row r="390" spans="1:2">
      <c r="A390" s="22" t="str">
        <f>G1</f>
        <v>default-currency</v>
      </c>
      <c r="B390" s="23">
        <f>+G381</f>
        <v>0</v>
      </c>
    </row>
    <row r="391" spans="1:2">
      <c r="A391" s="33" t="str">
        <f>H1</f>
        <v>transaction-value</v>
      </c>
      <c r="B391" s="23">
        <f>+H381</f>
        <v>0</v>
      </c>
    </row>
    <row r="392" spans="1:2">
      <c r="A392" s="22" t="str">
        <f>J1</f>
        <v>transaction_value_currency</v>
      </c>
      <c r="B392" s="23">
        <f>+J381</f>
        <v>7.1240105540897103E-2</v>
      </c>
    </row>
    <row r="393" spans="1:2">
      <c r="A393" s="22" t="str">
        <f>K1</f>
        <v>transaction_value_value-date</v>
      </c>
      <c r="B393" s="23">
        <f>K381</f>
        <v>0</v>
      </c>
    </row>
    <row r="394" spans="1:2">
      <c r="A394" s="22" t="str">
        <f>L1</f>
        <v>title</v>
      </c>
      <c r="B394" s="23">
        <f>+L381</f>
        <v>0</v>
      </c>
    </row>
    <row r="395" spans="1:2">
      <c r="A395" s="22" t="str">
        <f>M1</f>
        <v>start-planned</v>
      </c>
      <c r="B395" s="23">
        <f>+M381</f>
        <v>0</v>
      </c>
    </row>
    <row r="396" spans="1:2">
      <c r="A396" s="22" t="str">
        <f>N1</f>
        <v>end-planned</v>
      </c>
      <c r="B396" s="23">
        <f>+N381</f>
        <v>0</v>
      </c>
    </row>
    <row r="397" spans="1:2">
      <c r="A397" s="22" t="str">
        <f>O1</f>
        <v>start-actual</v>
      </c>
      <c r="B397" s="23">
        <f>+O381</f>
        <v>0</v>
      </c>
    </row>
    <row r="398" spans="1:2">
      <c r="A398" s="22" t="str">
        <f>P1</f>
        <v>end-actual</v>
      </c>
      <c r="B398" s="23">
        <f>+P381</f>
        <v>0.82849604221635886</v>
      </c>
    </row>
    <row r="399" spans="1:2">
      <c r="A399" s="22" t="str">
        <f>Q1</f>
        <v>sector</v>
      </c>
      <c r="B399" s="23">
        <f>+Q381</f>
        <v>2.6385224274406332E-3</v>
      </c>
    </row>
    <row r="401" spans="1:5">
      <c r="A401" t="s">
        <v>53</v>
      </c>
      <c r="B401" t="s">
        <v>54</v>
      </c>
    </row>
    <row r="402" spans="1:5">
      <c r="A402" t="s">
        <v>55</v>
      </c>
      <c r="B402" t="s">
        <v>56</v>
      </c>
      <c r="C402" t="s">
        <v>57</v>
      </c>
      <c r="D402" t="s">
        <v>195</v>
      </c>
      <c r="E402" t="s">
        <v>60</v>
      </c>
    </row>
    <row r="403" spans="1:5">
      <c r="A403" s="25">
        <v>2012</v>
      </c>
      <c r="B403" s="26">
        <v>22907282.101599999</v>
      </c>
      <c r="C403" s="26">
        <v>68127289.806400001</v>
      </c>
      <c r="D403" s="26">
        <v>3993900.2023999994</v>
      </c>
      <c r="E403" s="26">
        <v>95028472.110399991</v>
      </c>
    </row>
    <row r="404" spans="1:5">
      <c r="A404" s="25">
        <v>2013</v>
      </c>
      <c r="B404" s="26">
        <v>80090290.359200001</v>
      </c>
      <c r="C404" s="26">
        <v>96599441.998399988</v>
      </c>
      <c r="D404" s="26">
        <v>6374278.5144000007</v>
      </c>
      <c r="E404" s="26">
        <v>183064010.87199998</v>
      </c>
    </row>
    <row r="405" spans="1:5">
      <c r="A405" s="25">
        <v>2014</v>
      </c>
      <c r="B405" s="26">
        <v>1588108.9552</v>
      </c>
      <c r="C405" s="26">
        <v>11438748.883199999</v>
      </c>
      <c r="D405" s="26">
        <v>9057809.4423999991</v>
      </c>
      <c r="E405" s="26">
        <v>22084667.2808</v>
      </c>
    </row>
    <row r="406" spans="1:5">
      <c r="A406" s="25">
        <v>2015</v>
      </c>
      <c r="B406" s="26"/>
      <c r="C406" s="26">
        <v>3256111.2064</v>
      </c>
      <c r="D406" s="26">
        <v>955419.54239999992</v>
      </c>
      <c r="E406" s="26">
        <v>4211530.7488000002</v>
      </c>
    </row>
    <row r="407" spans="1:5">
      <c r="A407" s="25" t="s">
        <v>60</v>
      </c>
      <c r="B407" s="26">
        <v>104585681.41599999</v>
      </c>
      <c r="C407" s="26">
        <v>179421591.89439997</v>
      </c>
      <c r="D407" s="26">
        <v>20381407.701599997</v>
      </c>
      <c r="E407" s="26">
        <v>304388681.01199991</v>
      </c>
    </row>
  </sheetData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A22" sqref="A22"/>
    </sheetView>
  </sheetViews>
  <sheetFormatPr baseColWidth="10" defaultRowHeight="15" x14ac:dyDescent="0"/>
  <cols>
    <col min="1" max="1" width="50.5" bestFit="1" customWidth="1"/>
    <col min="2" max="2" width="14.6640625" customWidth="1"/>
    <col min="3" max="3" width="16.33203125" customWidth="1"/>
    <col min="4" max="4" width="15.6640625" customWidth="1"/>
    <col min="5" max="5" width="23.6640625" customWidth="1"/>
  </cols>
  <sheetData>
    <row r="1" spans="1:5">
      <c r="B1" s="53" t="s">
        <v>0</v>
      </c>
      <c r="C1" s="53"/>
      <c r="D1" s="53" t="s">
        <v>1</v>
      </c>
      <c r="E1" s="53"/>
    </row>
    <row r="2" spans="1:5">
      <c r="A2" s="1" t="s">
        <v>2</v>
      </c>
      <c r="B2" s="2" t="s">
        <v>3</v>
      </c>
      <c r="C2" s="3" t="s">
        <v>4</v>
      </c>
      <c r="D2" s="2" t="s">
        <v>3</v>
      </c>
      <c r="E2" s="2" t="s">
        <v>4</v>
      </c>
    </row>
    <row r="3" spans="1:5">
      <c r="A3" s="4" t="s">
        <v>5</v>
      </c>
      <c r="B3" s="5">
        <v>173392590.65599999</v>
      </c>
      <c r="C3" s="5">
        <v>131359367.83400001</v>
      </c>
      <c r="D3" s="5">
        <v>37543345</v>
      </c>
      <c r="E3" s="5">
        <v>49007953.868376285</v>
      </c>
    </row>
    <row r="4" spans="1:5">
      <c r="A4" s="4" t="s">
        <v>6</v>
      </c>
      <c r="B4" s="5">
        <v>0</v>
      </c>
      <c r="C4" s="5">
        <v>11900331.899</v>
      </c>
      <c r="D4" s="5">
        <v>98177882.273300007</v>
      </c>
      <c r="E4" s="5">
        <v>83439815.149759024</v>
      </c>
    </row>
    <row r="5" spans="1:5">
      <c r="A5" s="4" t="s">
        <v>7</v>
      </c>
      <c r="B5" s="5">
        <v>107850287.589</v>
      </c>
      <c r="C5" s="5">
        <v>169537053.38100001</v>
      </c>
      <c r="D5" s="5">
        <v>104585681.41599999</v>
      </c>
      <c r="E5" s="5">
        <v>179421591.89439988</v>
      </c>
    </row>
    <row r="6" spans="1:5">
      <c r="A6" s="4" t="s">
        <v>8</v>
      </c>
      <c r="B6" s="5">
        <v>481947089.98500001</v>
      </c>
      <c r="C6" s="5">
        <v>301579330.45999998</v>
      </c>
      <c r="D6" s="5">
        <v>31685939.844800003</v>
      </c>
      <c r="E6" s="5">
        <v>32595535.342400007</v>
      </c>
    </row>
    <row r="7" spans="1:5">
      <c r="A7" s="4" t="s">
        <v>9</v>
      </c>
      <c r="B7" s="5">
        <v>25349323.988000002</v>
      </c>
      <c r="C7" s="5">
        <v>12915387.41</v>
      </c>
      <c r="D7" s="5">
        <v>23065299.786490507</v>
      </c>
      <c r="E7" s="5">
        <v>22012909.4745</v>
      </c>
    </row>
    <row r="8" spans="1:5">
      <c r="A8" s="4" t="s">
        <v>10</v>
      </c>
      <c r="B8" s="5">
        <v>250000</v>
      </c>
      <c r="C8" s="5">
        <v>400000</v>
      </c>
      <c r="D8" s="5">
        <v>127210641</v>
      </c>
      <c r="E8" s="5">
        <v>12162258</v>
      </c>
    </row>
    <row r="9" spans="1:5">
      <c r="A9" s="4" t="s">
        <v>11</v>
      </c>
      <c r="B9" s="5">
        <v>1838530</v>
      </c>
      <c r="C9" s="5">
        <v>5770130</v>
      </c>
      <c r="D9" s="5">
        <v>9391377</v>
      </c>
      <c r="E9" s="5"/>
    </row>
    <row r="10" spans="1:5">
      <c r="A10" s="4" t="s">
        <v>12</v>
      </c>
      <c r="B10" s="5">
        <v>0</v>
      </c>
      <c r="C10" s="5">
        <v>1551682</v>
      </c>
      <c r="D10" s="5">
        <v>87199120.110000014</v>
      </c>
      <c r="E10" s="5">
        <v>99886763.61999999</v>
      </c>
    </row>
    <row r="11" spans="1:5">
      <c r="A11" s="4" t="s">
        <v>13</v>
      </c>
      <c r="B11" s="5">
        <v>605455500</v>
      </c>
      <c r="C11" s="5">
        <v>573866709.53600001</v>
      </c>
      <c r="D11" s="5">
        <v>129331412</v>
      </c>
      <c r="E11" s="5">
        <v>199123595</v>
      </c>
    </row>
    <row r="12" spans="1:5">
      <c r="A12" s="4" t="s">
        <v>14</v>
      </c>
      <c r="B12" s="5">
        <v>208495458</v>
      </c>
      <c r="C12" s="5">
        <v>174651203</v>
      </c>
      <c r="D12" s="5">
        <v>67694857.269999996</v>
      </c>
      <c r="E12" s="5"/>
    </row>
    <row r="15" spans="1:5">
      <c r="B15" s="54" t="s">
        <v>15</v>
      </c>
      <c r="C15" s="54"/>
    </row>
    <row r="16" spans="1:5">
      <c r="A16" s="1" t="s">
        <v>2</v>
      </c>
      <c r="B16" s="6" t="s">
        <v>3</v>
      </c>
      <c r="C16" s="6" t="s">
        <v>4</v>
      </c>
    </row>
    <row r="17" spans="1:3">
      <c r="A17" s="34" t="s">
        <v>5</v>
      </c>
      <c r="B17" s="35">
        <f>+B3-D3</f>
        <v>135849245.65599999</v>
      </c>
      <c r="C17" s="35">
        <f>+C3-E3</f>
        <v>82351413.965623721</v>
      </c>
    </row>
    <row r="18" spans="1:3">
      <c r="A18" s="34" t="s">
        <v>6</v>
      </c>
      <c r="B18" s="35">
        <f>+B4-D4</f>
        <v>-98177882.273300007</v>
      </c>
      <c r="C18" s="35">
        <f t="shared" ref="C18:C26" si="0">+C4-E4</f>
        <v>-71539483.25075902</v>
      </c>
    </row>
    <row r="19" spans="1:3">
      <c r="A19" s="34" t="s">
        <v>7</v>
      </c>
      <c r="B19" s="35">
        <f>+B5-D5</f>
        <v>3264606.1730000079</v>
      </c>
      <c r="C19" s="35">
        <f t="shared" si="0"/>
        <v>-9884538.5133998692</v>
      </c>
    </row>
    <row r="20" spans="1:3">
      <c r="A20" s="7" t="s">
        <v>8</v>
      </c>
      <c r="B20" s="8">
        <f t="shared" ref="B20:B26" si="1">+B6-D6</f>
        <v>450261150.14020002</v>
      </c>
      <c r="C20" s="8">
        <f t="shared" si="0"/>
        <v>268983795.11759996</v>
      </c>
    </row>
    <row r="21" spans="1:3">
      <c r="A21" s="34" t="s">
        <v>9</v>
      </c>
      <c r="B21" s="35">
        <f t="shared" si="1"/>
        <v>2284024.2015094943</v>
      </c>
      <c r="C21" s="35">
        <f t="shared" si="0"/>
        <v>-9097522.0645000003</v>
      </c>
    </row>
    <row r="22" spans="1:3">
      <c r="A22" s="7" t="s">
        <v>10</v>
      </c>
      <c r="B22" s="8">
        <f t="shared" si="1"/>
        <v>-126960641</v>
      </c>
      <c r="C22" s="8">
        <f t="shared" si="0"/>
        <v>-11762258</v>
      </c>
    </row>
    <row r="23" spans="1:3" s="42" customFormat="1">
      <c r="A23" s="7" t="s">
        <v>11</v>
      </c>
      <c r="B23" s="41">
        <f t="shared" si="1"/>
        <v>-7552847</v>
      </c>
      <c r="C23" s="41">
        <f t="shared" si="0"/>
        <v>5770130</v>
      </c>
    </row>
    <row r="24" spans="1:3">
      <c r="A24" s="7" t="s">
        <v>12</v>
      </c>
      <c r="B24" s="41">
        <f t="shared" si="1"/>
        <v>-87199120.110000014</v>
      </c>
      <c r="C24" s="41">
        <f t="shared" si="0"/>
        <v>-98335081.61999999</v>
      </c>
    </row>
    <row r="25" spans="1:3">
      <c r="A25" s="34" t="s">
        <v>13</v>
      </c>
      <c r="B25" s="35">
        <f t="shared" si="1"/>
        <v>476124088</v>
      </c>
      <c r="C25" s="35">
        <f t="shared" si="0"/>
        <v>374743114.53600001</v>
      </c>
    </row>
    <row r="26" spans="1:3">
      <c r="A26" s="9" t="s">
        <v>14</v>
      </c>
      <c r="B26" s="10">
        <f t="shared" si="1"/>
        <v>140800600.73000002</v>
      </c>
      <c r="C26" s="10">
        <f t="shared" si="0"/>
        <v>174651203</v>
      </c>
    </row>
    <row r="27" spans="1:3">
      <c r="A27" s="11" t="s">
        <v>16</v>
      </c>
      <c r="B27" s="12">
        <f>SUM(B17:B26)</f>
        <v>888693224.51740956</v>
      </c>
      <c r="C27" s="12">
        <f>SUM(C17:C26)</f>
        <v>705880773.17056489</v>
      </c>
    </row>
  </sheetData>
  <mergeCells count="3">
    <mergeCell ref="B1:C1"/>
    <mergeCell ref="D1:E1"/>
    <mergeCell ref="B15:C1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A495" workbookViewId="0">
      <selection activeCell="A18" sqref="A18"/>
    </sheetView>
  </sheetViews>
  <sheetFormatPr baseColWidth="10" defaultRowHeight="15" x14ac:dyDescent="0"/>
  <cols>
    <col min="1" max="1" width="27.5" bestFit="1" customWidth="1"/>
    <col min="2" max="2" width="54" bestFit="1" customWidth="1"/>
    <col min="3" max="3" width="15" customWidth="1"/>
    <col min="4" max="4" width="13.6640625" customWidth="1"/>
    <col min="5" max="5" width="14.6640625" customWidth="1"/>
    <col min="6" max="6" width="13.83203125" bestFit="1" customWidth="1"/>
    <col min="7" max="7" width="14" customWidth="1"/>
    <col min="8" max="8" width="15" customWidth="1"/>
    <col min="9" max="9" width="13.1640625" customWidth="1"/>
    <col min="10" max="10" width="14.1640625" customWidth="1"/>
    <col min="11" max="11" width="12.5" customWidth="1"/>
    <col min="12" max="12" width="14.5" customWidth="1"/>
    <col min="13" max="13" width="13.5" customWidth="1"/>
    <col min="14" max="14" width="14.1640625" customWidth="1"/>
    <col min="15" max="15" width="15.5" customWidth="1"/>
    <col min="16" max="16" width="14" customWidth="1"/>
  </cols>
  <sheetData>
    <row r="1" spans="1:16">
      <c r="A1" s="47" t="s">
        <v>198</v>
      </c>
      <c r="B1" s="47" t="s">
        <v>199</v>
      </c>
      <c r="C1" s="47" t="s">
        <v>200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2"/>
      <c r="O1" s="47" t="s">
        <v>201</v>
      </c>
      <c r="P1" s="52"/>
    </row>
    <row r="2" spans="1:16">
      <c r="A2" s="47" t="s">
        <v>202</v>
      </c>
      <c r="B2" s="50"/>
      <c r="C2" s="47" t="s">
        <v>203</v>
      </c>
      <c r="D2" s="52"/>
      <c r="E2" s="47" t="s">
        <v>204</v>
      </c>
      <c r="F2" s="52"/>
      <c r="G2" s="47" t="s">
        <v>205</v>
      </c>
      <c r="H2" s="52"/>
      <c r="I2" s="47" t="s">
        <v>206</v>
      </c>
      <c r="J2" s="52"/>
      <c r="K2" s="47" t="s">
        <v>207</v>
      </c>
      <c r="L2" s="52"/>
      <c r="M2" s="47" t="s">
        <v>208</v>
      </c>
      <c r="N2" s="52"/>
      <c r="O2" s="47" t="s">
        <v>209</v>
      </c>
      <c r="P2" s="47" t="s">
        <v>210</v>
      </c>
    </row>
    <row r="3" spans="1:16" ht="25">
      <c r="A3" s="47" t="s">
        <v>202</v>
      </c>
      <c r="B3" s="50"/>
      <c r="C3" s="37" t="s">
        <v>209</v>
      </c>
      <c r="D3" s="37" t="s">
        <v>210</v>
      </c>
      <c r="E3" s="37" t="s">
        <v>209</v>
      </c>
      <c r="F3" s="37" t="s">
        <v>210</v>
      </c>
      <c r="G3" s="37" t="s">
        <v>209</v>
      </c>
      <c r="H3" s="37" t="s">
        <v>210</v>
      </c>
      <c r="I3" s="37" t="s">
        <v>209</v>
      </c>
      <c r="J3" s="37" t="s">
        <v>210</v>
      </c>
      <c r="K3" s="37" t="s">
        <v>209</v>
      </c>
      <c r="L3" s="37" t="s">
        <v>210</v>
      </c>
      <c r="M3" s="37" t="s">
        <v>209</v>
      </c>
      <c r="N3" s="37" t="s">
        <v>210</v>
      </c>
      <c r="O3" s="47"/>
      <c r="P3" s="47"/>
    </row>
    <row r="4" spans="1:16">
      <c r="A4" s="38" t="s">
        <v>5</v>
      </c>
      <c r="B4" s="39" t="s">
        <v>211</v>
      </c>
      <c r="C4" s="40">
        <v>46317739.693999998</v>
      </c>
      <c r="D4" s="40" t="s">
        <v>212</v>
      </c>
      <c r="E4" s="40" t="s">
        <v>212</v>
      </c>
      <c r="F4" s="40">
        <v>45245806.579999998</v>
      </c>
      <c r="G4" s="40" t="s">
        <v>212</v>
      </c>
      <c r="H4" s="40" t="s">
        <v>212</v>
      </c>
      <c r="I4" s="40" t="s">
        <v>212</v>
      </c>
      <c r="J4" s="40" t="s">
        <v>212</v>
      </c>
      <c r="K4" s="40" t="s">
        <v>212</v>
      </c>
      <c r="L4" s="40" t="s">
        <v>212</v>
      </c>
      <c r="M4" s="40" t="s">
        <v>212</v>
      </c>
      <c r="N4" s="40" t="s">
        <v>212</v>
      </c>
      <c r="O4" s="40">
        <v>46317739.693999998</v>
      </c>
      <c r="P4" s="40">
        <v>45245806.579999998</v>
      </c>
    </row>
    <row r="5" spans="1:16">
      <c r="A5" s="38" t="s">
        <v>5</v>
      </c>
      <c r="B5" s="39" t="s">
        <v>213</v>
      </c>
      <c r="C5" s="40" t="s">
        <v>212</v>
      </c>
      <c r="D5" s="40" t="s">
        <v>212</v>
      </c>
      <c r="E5" s="40" t="s">
        <v>212</v>
      </c>
      <c r="F5" s="40" t="s">
        <v>212</v>
      </c>
      <c r="G5" s="40" t="s">
        <v>212</v>
      </c>
      <c r="H5" s="40">
        <v>39236.351000000002</v>
      </c>
      <c r="I5" s="40" t="s">
        <v>212</v>
      </c>
      <c r="J5" s="40" t="s">
        <v>212</v>
      </c>
      <c r="K5" s="40" t="s">
        <v>212</v>
      </c>
      <c r="L5" s="40" t="s">
        <v>212</v>
      </c>
      <c r="M5" s="40" t="s">
        <v>212</v>
      </c>
      <c r="N5" s="40" t="s">
        <v>212</v>
      </c>
      <c r="O5" s="40" t="s">
        <v>212</v>
      </c>
      <c r="P5" s="40">
        <v>39236.351000000002</v>
      </c>
    </row>
    <row r="6" spans="1:16">
      <c r="A6" s="38" t="s">
        <v>5</v>
      </c>
      <c r="B6" s="39" t="s">
        <v>214</v>
      </c>
      <c r="C6" s="40">
        <v>15469182.908</v>
      </c>
      <c r="D6" s="40" t="s">
        <v>212</v>
      </c>
      <c r="E6" s="40" t="s">
        <v>212</v>
      </c>
      <c r="F6" s="40">
        <v>2174751.86</v>
      </c>
      <c r="G6" s="40" t="s">
        <v>212</v>
      </c>
      <c r="H6" s="40">
        <v>696805.23600000003</v>
      </c>
      <c r="I6" s="40" t="s">
        <v>212</v>
      </c>
      <c r="J6" s="40" t="s">
        <v>212</v>
      </c>
      <c r="K6" s="40" t="s">
        <v>212</v>
      </c>
      <c r="L6" s="40" t="s">
        <v>212</v>
      </c>
      <c r="M6" s="40" t="s">
        <v>212</v>
      </c>
      <c r="N6" s="40" t="s">
        <v>212</v>
      </c>
      <c r="O6" s="40">
        <v>15469182.908</v>
      </c>
      <c r="P6" s="40">
        <v>2871557.0970000001</v>
      </c>
    </row>
    <row r="7" spans="1:16">
      <c r="A7" s="38" t="s">
        <v>5</v>
      </c>
      <c r="B7" s="39" t="s">
        <v>215</v>
      </c>
      <c r="C7" s="40">
        <v>40993334.707999997</v>
      </c>
      <c r="D7" s="40" t="s">
        <v>212</v>
      </c>
      <c r="E7" s="40" t="s">
        <v>212</v>
      </c>
      <c r="F7" s="40">
        <v>2832070.6039999998</v>
      </c>
      <c r="G7" s="40" t="s">
        <v>212</v>
      </c>
      <c r="H7" s="40">
        <v>230895.87599999999</v>
      </c>
      <c r="I7" s="40" t="s">
        <v>212</v>
      </c>
      <c r="J7" s="40" t="s">
        <v>212</v>
      </c>
      <c r="K7" s="40" t="s">
        <v>212</v>
      </c>
      <c r="L7" s="40" t="s">
        <v>212</v>
      </c>
      <c r="M7" s="40" t="s">
        <v>212</v>
      </c>
      <c r="N7" s="40" t="s">
        <v>212</v>
      </c>
      <c r="O7" s="40">
        <v>40993334.707999997</v>
      </c>
      <c r="P7" s="40">
        <v>3062966.4810000001</v>
      </c>
    </row>
    <row r="8" spans="1:16">
      <c r="A8" s="38" t="s">
        <v>5</v>
      </c>
      <c r="B8" s="39" t="s">
        <v>216</v>
      </c>
      <c r="C8" s="40">
        <v>4950138.53</v>
      </c>
      <c r="D8" s="40" t="s">
        <v>212</v>
      </c>
      <c r="E8" s="40" t="s">
        <v>212</v>
      </c>
      <c r="F8" s="40" t="s">
        <v>212</v>
      </c>
      <c r="G8" s="40" t="s">
        <v>212</v>
      </c>
      <c r="H8" s="40" t="s">
        <v>212</v>
      </c>
      <c r="I8" s="40" t="s">
        <v>212</v>
      </c>
      <c r="J8" s="40" t="s">
        <v>212</v>
      </c>
      <c r="K8" s="40" t="s">
        <v>212</v>
      </c>
      <c r="L8" s="40" t="s">
        <v>212</v>
      </c>
      <c r="M8" s="40" t="s">
        <v>212</v>
      </c>
      <c r="N8" s="40" t="s">
        <v>212</v>
      </c>
      <c r="O8" s="40">
        <v>4950138.53</v>
      </c>
      <c r="P8" s="40" t="s">
        <v>212</v>
      </c>
    </row>
    <row r="9" spans="1:16">
      <c r="A9" s="38" t="s">
        <v>5</v>
      </c>
      <c r="B9" s="39" t="s">
        <v>217</v>
      </c>
      <c r="C9" s="40">
        <v>210198</v>
      </c>
      <c r="D9" s="40" t="s">
        <v>212</v>
      </c>
      <c r="E9" s="40" t="s">
        <v>212</v>
      </c>
      <c r="F9" s="40" t="s">
        <v>212</v>
      </c>
      <c r="G9" s="40" t="s">
        <v>212</v>
      </c>
      <c r="H9" s="40" t="s">
        <v>212</v>
      </c>
      <c r="I9" s="40" t="s">
        <v>212</v>
      </c>
      <c r="J9" s="40" t="s">
        <v>212</v>
      </c>
      <c r="K9" s="40" t="s">
        <v>212</v>
      </c>
      <c r="L9" s="40" t="s">
        <v>212</v>
      </c>
      <c r="M9" s="40" t="s">
        <v>212</v>
      </c>
      <c r="N9" s="40" t="s">
        <v>212</v>
      </c>
      <c r="O9" s="40">
        <v>210198</v>
      </c>
      <c r="P9" s="40" t="s">
        <v>212</v>
      </c>
    </row>
    <row r="10" spans="1:16">
      <c r="A10" s="38" t="s">
        <v>5</v>
      </c>
      <c r="B10" s="39" t="s">
        <v>218</v>
      </c>
      <c r="C10" s="40" t="s">
        <v>212</v>
      </c>
      <c r="D10" s="40">
        <v>881972.571</v>
      </c>
      <c r="E10" s="40" t="s">
        <v>212</v>
      </c>
      <c r="F10" s="40">
        <v>1148838.683</v>
      </c>
      <c r="G10" s="40" t="s">
        <v>212</v>
      </c>
      <c r="H10" s="40">
        <v>980950.47499999998</v>
      </c>
      <c r="I10" s="40" t="s">
        <v>212</v>
      </c>
      <c r="J10" s="40" t="s">
        <v>212</v>
      </c>
      <c r="K10" s="40" t="s">
        <v>212</v>
      </c>
      <c r="L10" s="40" t="s">
        <v>212</v>
      </c>
      <c r="M10" s="40" t="s">
        <v>212</v>
      </c>
      <c r="N10" s="40" t="s">
        <v>212</v>
      </c>
      <c r="O10" s="40" t="s">
        <v>212</v>
      </c>
      <c r="P10" s="40">
        <v>3011761.7310000001</v>
      </c>
    </row>
    <row r="11" spans="1:16">
      <c r="A11" s="38" t="s">
        <v>5</v>
      </c>
      <c r="B11" s="39" t="s">
        <v>219</v>
      </c>
      <c r="C11" s="40">
        <v>23203774.363000002</v>
      </c>
      <c r="D11" s="40" t="s">
        <v>212</v>
      </c>
      <c r="E11" s="40" t="s">
        <v>212</v>
      </c>
      <c r="F11" s="40" t="s">
        <v>212</v>
      </c>
      <c r="G11" s="40" t="s">
        <v>212</v>
      </c>
      <c r="H11" s="40" t="s">
        <v>212</v>
      </c>
      <c r="I11" s="40" t="s">
        <v>212</v>
      </c>
      <c r="J11" s="40" t="s">
        <v>212</v>
      </c>
      <c r="K11" s="40" t="s">
        <v>212</v>
      </c>
      <c r="L11" s="40" t="s">
        <v>212</v>
      </c>
      <c r="M11" s="40" t="s">
        <v>212</v>
      </c>
      <c r="N11" s="40" t="s">
        <v>212</v>
      </c>
      <c r="O11" s="40">
        <v>23203774.363000002</v>
      </c>
      <c r="P11" s="40" t="s">
        <v>212</v>
      </c>
    </row>
    <row r="12" spans="1:16">
      <c r="A12" s="38" t="s">
        <v>5</v>
      </c>
      <c r="B12" s="39" t="s">
        <v>220</v>
      </c>
      <c r="C12" s="40" t="s">
        <v>212</v>
      </c>
      <c r="D12" s="40">
        <v>2687866.9</v>
      </c>
      <c r="E12" s="40" t="s">
        <v>212</v>
      </c>
      <c r="F12" s="40">
        <v>3272295.9989999998</v>
      </c>
      <c r="G12" s="40" t="s">
        <v>212</v>
      </c>
      <c r="H12" s="40">
        <v>600615.576</v>
      </c>
      <c r="I12" s="40" t="s">
        <v>212</v>
      </c>
      <c r="J12" s="40" t="s">
        <v>212</v>
      </c>
      <c r="K12" s="40" t="s">
        <v>212</v>
      </c>
      <c r="L12" s="40" t="s">
        <v>212</v>
      </c>
      <c r="M12" s="40" t="s">
        <v>212</v>
      </c>
      <c r="N12" s="40" t="s">
        <v>212</v>
      </c>
      <c r="O12" s="40" t="s">
        <v>212</v>
      </c>
      <c r="P12" s="40">
        <v>6560778.4759999998</v>
      </c>
    </row>
    <row r="13" spans="1:16">
      <c r="A13" s="38" t="s">
        <v>5</v>
      </c>
      <c r="B13" s="39" t="s">
        <v>221</v>
      </c>
      <c r="C13" s="40" t="s">
        <v>212</v>
      </c>
      <c r="D13" s="40">
        <v>373686.51699999999</v>
      </c>
      <c r="E13" s="40" t="s">
        <v>212</v>
      </c>
      <c r="F13" s="40">
        <v>598785.16200000001</v>
      </c>
      <c r="G13" s="40" t="s">
        <v>212</v>
      </c>
      <c r="H13" s="40">
        <v>1208774.594</v>
      </c>
      <c r="I13" s="40" t="s">
        <v>212</v>
      </c>
      <c r="J13" s="40" t="s">
        <v>212</v>
      </c>
      <c r="K13" s="40" t="s">
        <v>212</v>
      </c>
      <c r="L13" s="40" t="s">
        <v>212</v>
      </c>
      <c r="M13" s="40" t="s">
        <v>212</v>
      </c>
      <c r="N13" s="40" t="s">
        <v>212</v>
      </c>
      <c r="O13" s="40" t="s">
        <v>212</v>
      </c>
      <c r="P13" s="40">
        <v>2181246.2740000002</v>
      </c>
    </row>
    <row r="14" spans="1:16">
      <c r="A14" s="38" t="s">
        <v>5</v>
      </c>
      <c r="B14" s="39" t="s">
        <v>222</v>
      </c>
      <c r="C14" s="40" t="s">
        <v>212</v>
      </c>
      <c r="D14" s="40">
        <v>2996049.6189999999</v>
      </c>
      <c r="E14" s="40" t="s">
        <v>212</v>
      </c>
      <c r="F14" s="40">
        <v>5483092.3099999996</v>
      </c>
      <c r="G14" s="40" t="s">
        <v>212</v>
      </c>
      <c r="H14" s="40">
        <v>4402800.341</v>
      </c>
      <c r="I14" s="40" t="s">
        <v>212</v>
      </c>
      <c r="J14" s="40" t="s">
        <v>212</v>
      </c>
      <c r="K14" s="40" t="s">
        <v>212</v>
      </c>
      <c r="L14" s="40" t="s">
        <v>212</v>
      </c>
      <c r="M14" s="40" t="s">
        <v>212</v>
      </c>
      <c r="N14" s="40" t="s">
        <v>212</v>
      </c>
      <c r="O14" s="40" t="s">
        <v>212</v>
      </c>
      <c r="P14" s="40">
        <v>12881942.272</v>
      </c>
    </row>
    <row r="15" spans="1:16">
      <c r="A15" s="38" t="s">
        <v>5</v>
      </c>
      <c r="B15" s="39" t="s">
        <v>223</v>
      </c>
      <c r="C15" s="40" t="s">
        <v>212</v>
      </c>
      <c r="D15" s="40">
        <v>4006559</v>
      </c>
      <c r="E15" s="40" t="s">
        <v>212</v>
      </c>
      <c r="F15" s="40">
        <v>6695531.3020000001</v>
      </c>
      <c r="G15" s="40" t="s">
        <v>212</v>
      </c>
      <c r="H15" s="40">
        <v>1561327.3659999999</v>
      </c>
      <c r="I15" s="40" t="s">
        <v>212</v>
      </c>
      <c r="J15" s="40" t="s">
        <v>212</v>
      </c>
      <c r="K15" s="40" t="s">
        <v>212</v>
      </c>
      <c r="L15" s="40" t="s">
        <v>212</v>
      </c>
      <c r="M15" s="40" t="s">
        <v>212</v>
      </c>
      <c r="N15" s="40" t="s">
        <v>212</v>
      </c>
      <c r="O15" s="40" t="s">
        <v>212</v>
      </c>
      <c r="P15" s="40">
        <v>12263417.668</v>
      </c>
    </row>
    <row r="16" spans="1:16">
      <c r="A16" s="38" t="s">
        <v>5</v>
      </c>
      <c r="B16" s="39" t="s">
        <v>224</v>
      </c>
      <c r="C16" s="40" t="s">
        <v>212</v>
      </c>
      <c r="D16" s="40">
        <v>955887.21799999999</v>
      </c>
      <c r="E16" s="40" t="s">
        <v>212</v>
      </c>
      <c r="F16" s="40">
        <v>1059993.9310000001</v>
      </c>
      <c r="G16" s="40" t="s">
        <v>212</v>
      </c>
      <c r="H16" s="40">
        <v>953827.84199999995</v>
      </c>
      <c r="I16" s="40" t="s">
        <v>212</v>
      </c>
      <c r="J16" s="40" t="s">
        <v>212</v>
      </c>
      <c r="K16" s="40" t="s">
        <v>212</v>
      </c>
      <c r="L16" s="40" t="s">
        <v>212</v>
      </c>
      <c r="M16" s="40" t="s">
        <v>212</v>
      </c>
      <c r="N16" s="40" t="s">
        <v>212</v>
      </c>
      <c r="O16" s="40" t="s">
        <v>212</v>
      </c>
      <c r="P16" s="40">
        <v>2969708.9920000001</v>
      </c>
    </row>
    <row r="17" spans="1:16">
      <c r="A17" s="38" t="s">
        <v>5</v>
      </c>
      <c r="B17" s="39" t="s">
        <v>225</v>
      </c>
      <c r="C17" s="40" t="s">
        <v>212</v>
      </c>
      <c r="D17" s="40" t="s">
        <v>212</v>
      </c>
      <c r="E17" s="40">
        <v>32918997.199000001</v>
      </c>
      <c r="F17" s="40" t="s">
        <v>212</v>
      </c>
      <c r="G17" s="40" t="s">
        <v>212</v>
      </c>
      <c r="H17" s="40">
        <v>410596.408</v>
      </c>
      <c r="I17" s="40" t="s">
        <v>212</v>
      </c>
      <c r="J17" s="40" t="s">
        <v>212</v>
      </c>
      <c r="K17" s="40" t="s">
        <v>212</v>
      </c>
      <c r="L17" s="40" t="s">
        <v>212</v>
      </c>
      <c r="M17" s="40" t="s">
        <v>212</v>
      </c>
      <c r="N17" s="40" t="s">
        <v>212</v>
      </c>
      <c r="O17" s="40">
        <v>32918997.199000001</v>
      </c>
      <c r="P17" s="40">
        <v>410596.408</v>
      </c>
    </row>
    <row r="18" spans="1:16">
      <c r="A18" s="38" t="s">
        <v>5</v>
      </c>
      <c r="B18" s="39" t="s">
        <v>226</v>
      </c>
      <c r="C18" s="40" t="s">
        <v>212</v>
      </c>
      <c r="D18" s="40" t="s">
        <v>212</v>
      </c>
      <c r="E18" s="40" t="s">
        <v>212</v>
      </c>
      <c r="F18" s="40">
        <v>719924.96499999997</v>
      </c>
      <c r="G18" s="40" t="s">
        <v>212</v>
      </c>
      <c r="H18" s="40">
        <v>2054828.4080000001</v>
      </c>
      <c r="I18" s="40" t="s">
        <v>212</v>
      </c>
      <c r="J18" s="40" t="s">
        <v>212</v>
      </c>
      <c r="K18" s="40" t="s">
        <v>212</v>
      </c>
      <c r="L18" s="40" t="s">
        <v>212</v>
      </c>
      <c r="M18" s="40" t="s">
        <v>212</v>
      </c>
      <c r="N18" s="40" t="s">
        <v>212</v>
      </c>
      <c r="O18" s="40" t="s">
        <v>212</v>
      </c>
      <c r="P18" s="40">
        <v>2774753.3739999998</v>
      </c>
    </row>
    <row r="19" spans="1:16">
      <c r="A19" s="38" t="s">
        <v>5</v>
      </c>
      <c r="B19" s="39" t="s">
        <v>227</v>
      </c>
      <c r="C19" s="40" t="s">
        <v>212</v>
      </c>
      <c r="D19" s="40" t="s">
        <v>212</v>
      </c>
      <c r="E19" s="40" t="s">
        <v>212</v>
      </c>
      <c r="F19" s="40">
        <v>2460567.719</v>
      </c>
      <c r="G19" s="40" t="s">
        <v>212</v>
      </c>
      <c r="H19" s="40">
        <v>4348344.5480000004</v>
      </c>
      <c r="I19" s="40" t="s">
        <v>212</v>
      </c>
      <c r="J19" s="40" t="s">
        <v>212</v>
      </c>
      <c r="K19" s="40" t="s">
        <v>212</v>
      </c>
      <c r="L19" s="40" t="s">
        <v>212</v>
      </c>
      <c r="M19" s="40" t="s">
        <v>212</v>
      </c>
      <c r="N19" s="40" t="s">
        <v>212</v>
      </c>
      <c r="O19" s="40" t="s">
        <v>212</v>
      </c>
      <c r="P19" s="40">
        <v>6808912.2680000002</v>
      </c>
    </row>
    <row r="20" spans="1:16">
      <c r="A20" s="38" t="s">
        <v>5</v>
      </c>
      <c r="B20" s="39" t="s">
        <v>228</v>
      </c>
      <c r="C20" s="40" t="s">
        <v>212</v>
      </c>
      <c r="D20" s="40">
        <v>5495559.6380000003</v>
      </c>
      <c r="E20" s="40" t="s">
        <v>212</v>
      </c>
      <c r="F20" s="40">
        <v>6442242.2920000004</v>
      </c>
      <c r="G20" s="40" t="s">
        <v>212</v>
      </c>
      <c r="H20" s="40">
        <v>7729565.1730000004</v>
      </c>
      <c r="I20" s="40" t="s">
        <v>212</v>
      </c>
      <c r="J20" s="40" t="s">
        <v>212</v>
      </c>
      <c r="K20" s="40" t="s">
        <v>212</v>
      </c>
      <c r="L20" s="40" t="s">
        <v>212</v>
      </c>
      <c r="M20" s="40" t="s">
        <v>212</v>
      </c>
      <c r="N20" s="40" t="s">
        <v>212</v>
      </c>
      <c r="O20" s="40" t="s">
        <v>212</v>
      </c>
      <c r="P20" s="40">
        <v>19667367.105</v>
      </c>
    </row>
    <row r="21" spans="1:16">
      <c r="A21" s="38" t="s">
        <v>5</v>
      </c>
      <c r="B21" s="39" t="s">
        <v>229</v>
      </c>
      <c r="C21" s="40" t="s">
        <v>212</v>
      </c>
      <c r="D21" s="40">
        <v>97362.896999999997</v>
      </c>
      <c r="E21" s="40" t="s">
        <v>212</v>
      </c>
      <c r="F21" s="40">
        <v>1819846.763</v>
      </c>
      <c r="G21" s="40" t="s">
        <v>212</v>
      </c>
      <c r="H21" s="40">
        <v>2722793.537</v>
      </c>
      <c r="I21" s="40" t="s">
        <v>212</v>
      </c>
      <c r="J21" s="40" t="s">
        <v>212</v>
      </c>
      <c r="K21" s="40" t="s">
        <v>212</v>
      </c>
      <c r="L21" s="40" t="s">
        <v>212</v>
      </c>
      <c r="M21" s="40" t="s">
        <v>212</v>
      </c>
      <c r="N21" s="40" t="s">
        <v>212</v>
      </c>
      <c r="O21" s="40" t="s">
        <v>212</v>
      </c>
      <c r="P21" s="40">
        <v>4640003.1979999999</v>
      </c>
    </row>
    <row r="22" spans="1:16">
      <c r="A22" s="38" t="s">
        <v>5</v>
      </c>
      <c r="B22" s="39" t="s">
        <v>230</v>
      </c>
      <c r="C22" s="40" t="s">
        <v>212</v>
      </c>
      <c r="D22" s="40">
        <v>1591344.987</v>
      </c>
      <c r="E22" s="40" t="s">
        <v>212</v>
      </c>
      <c r="F22" s="40">
        <v>2180653.4550000001</v>
      </c>
      <c r="G22" s="40" t="s">
        <v>212</v>
      </c>
      <c r="H22" s="40" t="s">
        <v>212</v>
      </c>
      <c r="I22" s="40" t="s">
        <v>212</v>
      </c>
      <c r="J22" s="40" t="s">
        <v>212</v>
      </c>
      <c r="K22" s="40" t="s">
        <v>212</v>
      </c>
      <c r="L22" s="40" t="s">
        <v>212</v>
      </c>
      <c r="M22" s="40" t="s">
        <v>212</v>
      </c>
      <c r="N22" s="40" t="s">
        <v>212</v>
      </c>
      <c r="O22" s="40" t="s">
        <v>212</v>
      </c>
      <c r="P22" s="40">
        <v>3771998.4419999998</v>
      </c>
    </row>
    <row r="23" spans="1:16">
      <c r="A23" s="38" t="s">
        <v>5</v>
      </c>
      <c r="B23" s="39" t="s">
        <v>231</v>
      </c>
      <c r="C23" s="40">
        <v>3000000</v>
      </c>
      <c r="D23" s="40">
        <v>932516.62600000005</v>
      </c>
      <c r="E23" s="40" t="s">
        <v>212</v>
      </c>
      <c r="F23" s="40" t="s">
        <v>212</v>
      </c>
      <c r="G23" s="40" t="s">
        <v>212</v>
      </c>
      <c r="H23" s="40" t="s">
        <v>212</v>
      </c>
      <c r="I23" s="40" t="s">
        <v>212</v>
      </c>
      <c r="J23" s="40" t="s">
        <v>212</v>
      </c>
      <c r="K23" s="40" t="s">
        <v>212</v>
      </c>
      <c r="L23" s="40" t="s">
        <v>212</v>
      </c>
      <c r="M23" s="40" t="s">
        <v>212</v>
      </c>
      <c r="N23" s="40" t="s">
        <v>212</v>
      </c>
      <c r="O23" s="40">
        <v>3000000</v>
      </c>
      <c r="P23" s="40">
        <v>932516.62600000005</v>
      </c>
    </row>
    <row r="24" spans="1:16" ht="24">
      <c r="A24" s="38" t="s">
        <v>5</v>
      </c>
      <c r="B24" s="39" t="s">
        <v>232</v>
      </c>
      <c r="C24" s="40">
        <v>6329225.2520000003</v>
      </c>
      <c r="D24" s="40">
        <v>281440.44699999999</v>
      </c>
      <c r="E24" s="40" t="s">
        <v>212</v>
      </c>
      <c r="F24" s="40" t="s">
        <v>212</v>
      </c>
      <c r="G24" s="40" t="s">
        <v>212</v>
      </c>
      <c r="H24" s="40" t="s">
        <v>212</v>
      </c>
      <c r="I24" s="40" t="s">
        <v>212</v>
      </c>
      <c r="J24" s="40" t="s">
        <v>212</v>
      </c>
      <c r="K24" s="40" t="s">
        <v>212</v>
      </c>
      <c r="L24" s="40" t="s">
        <v>212</v>
      </c>
      <c r="M24" s="40" t="s">
        <v>212</v>
      </c>
      <c r="N24" s="40" t="s">
        <v>212</v>
      </c>
      <c r="O24" s="40">
        <v>6329225.2520000003</v>
      </c>
      <c r="P24" s="40">
        <v>281440.44699999999</v>
      </c>
    </row>
    <row r="25" spans="1:16">
      <c r="A25" s="38" t="s">
        <v>5</v>
      </c>
      <c r="B25" s="39" t="s">
        <v>233</v>
      </c>
      <c r="C25" s="40" t="s">
        <v>212</v>
      </c>
      <c r="D25" s="40">
        <v>983358.03599999996</v>
      </c>
      <c r="E25" s="40" t="s">
        <v>212</v>
      </c>
      <c r="F25" s="40" t="s">
        <v>212</v>
      </c>
      <c r="G25" s="40" t="s">
        <v>212</v>
      </c>
      <c r="H25" s="40" t="s">
        <v>212</v>
      </c>
      <c r="I25" s="40" t="s">
        <v>212</v>
      </c>
      <c r="J25" s="40" t="s">
        <v>212</v>
      </c>
      <c r="K25" s="40" t="s">
        <v>212</v>
      </c>
      <c r="L25" s="40" t="s">
        <v>212</v>
      </c>
      <c r="M25" s="40" t="s">
        <v>212</v>
      </c>
      <c r="N25" s="40" t="s">
        <v>212</v>
      </c>
      <c r="O25" s="40" t="s">
        <v>212</v>
      </c>
      <c r="P25" s="40">
        <v>983358.03599999996</v>
      </c>
    </row>
  </sheetData>
  <mergeCells count="12">
    <mergeCell ref="O2:O3"/>
    <mergeCell ref="P2:P3"/>
    <mergeCell ref="A1:A3"/>
    <mergeCell ref="B1:B3"/>
    <mergeCell ref="C1:N1"/>
    <mergeCell ref="O1:P1"/>
    <mergeCell ref="C2:D2"/>
    <mergeCell ref="E2:F2"/>
    <mergeCell ref="G2:H2"/>
    <mergeCell ref="I2:J2"/>
    <mergeCell ref="K2:L2"/>
    <mergeCell ref="M2:N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2"/>
  <sheetViews>
    <sheetView workbookViewId="0">
      <pane ySplit="1" topLeftCell="A95" activePane="bottomLeft" state="frozen"/>
      <selection pane="bottomLeft" activeCell="B141" sqref="B141"/>
    </sheetView>
  </sheetViews>
  <sheetFormatPr baseColWidth="10" defaultRowHeight="15" x14ac:dyDescent="0"/>
  <cols>
    <col min="1" max="1" width="29.5" customWidth="1"/>
    <col min="2" max="2" width="15.83203125" customWidth="1"/>
    <col min="3" max="3" width="12.1640625" customWidth="1"/>
    <col min="4" max="4" width="17.5" bestFit="1" customWidth="1"/>
    <col min="5" max="5" width="15.1640625" bestFit="1" customWidth="1"/>
    <col min="6" max="6" width="14" bestFit="1" customWidth="1"/>
    <col min="8" max="8" width="14.1640625" bestFit="1" customWidth="1"/>
    <col min="9" max="9" width="13.83203125" bestFit="1" customWidth="1"/>
    <col min="17" max="17" width="42.83203125" bestFit="1" customWidth="1"/>
  </cols>
  <sheetData>
    <row r="1" spans="1:17">
      <c r="A1" s="13" t="s">
        <v>17</v>
      </c>
      <c r="B1" s="13" t="s">
        <v>18</v>
      </c>
      <c r="C1" s="13" t="s">
        <v>19</v>
      </c>
      <c r="D1" s="13" t="s">
        <v>20</v>
      </c>
      <c r="E1" s="13" t="s">
        <v>21</v>
      </c>
      <c r="F1" s="13" t="s">
        <v>22</v>
      </c>
      <c r="G1" s="13" t="s">
        <v>23</v>
      </c>
      <c r="H1" s="14" t="s">
        <v>24</v>
      </c>
      <c r="I1" s="15" t="s">
        <v>25</v>
      </c>
      <c r="J1" s="13" t="s">
        <v>26</v>
      </c>
      <c r="K1" s="13" t="s">
        <v>27</v>
      </c>
      <c r="L1" s="13" t="s">
        <v>28</v>
      </c>
      <c r="M1" s="13" t="s">
        <v>29</v>
      </c>
      <c r="N1" s="13" t="s">
        <v>30</v>
      </c>
      <c r="O1" s="13" t="s">
        <v>31</v>
      </c>
      <c r="P1" s="13" t="s">
        <v>32</v>
      </c>
      <c r="Q1" s="13" t="s">
        <v>33</v>
      </c>
    </row>
    <row r="2" spans="1:17">
      <c r="A2" t="s">
        <v>34</v>
      </c>
      <c r="B2" t="s">
        <v>35</v>
      </c>
      <c r="C2">
        <v>2</v>
      </c>
      <c r="D2" t="s">
        <v>56</v>
      </c>
      <c r="E2" s="16">
        <v>40983</v>
      </c>
      <c r="F2" s="17">
        <f t="shared" ref="F2:F65" si="0">YEAR(E2)</f>
        <v>2012</v>
      </c>
      <c r="G2" t="s">
        <v>36</v>
      </c>
      <c r="H2" s="18">
        <v>6500000</v>
      </c>
      <c r="I2" s="19">
        <v>9208745</v>
      </c>
      <c r="K2" s="16">
        <v>40983</v>
      </c>
      <c r="L2" t="s">
        <v>37</v>
      </c>
      <c r="M2" s="16">
        <v>40983</v>
      </c>
      <c r="N2" s="16">
        <v>43465</v>
      </c>
      <c r="O2" s="16">
        <v>41215</v>
      </c>
      <c r="Q2" t="s">
        <v>38</v>
      </c>
    </row>
    <row r="3" spans="1:17">
      <c r="A3" t="s">
        <v>34</v>
      </c>
      <c r="B3" t="s">
        <v>35</v>
      </c>
      <c r="C3">
        <v>2</v>
      </c>
      <c r="D3" t="s">
        <v>56</v>
      </c>
      <c r="E3" s="16">
        <v>40983</v>
      </c>
      <c r="F3" s="17">
        <f t="shared" si="0"/>
        <v>2012</v>
      </c>
      <c r="G3" t="s">
        <v>36</v>
      </c>
      <c r="H3" s="18">
        <v>10950000</v>
      </c>
      <c r="I3" s="19">
        <v>15513193.5</v>
      </c>
      <c r="K3" s="16">
        <v>40983</v>
      </c>
      <c r="L3" t="s">
        <v>37</v>
      </c>
      <c r="M3" s="16">
        <v>40983</v>
      </c>
      <c r="N3" s="16">
        <v>43465</v>
      </c>
      <c r="O3" s="16">
        <v>41215</v>
      </c>
      <c r="Q3" t="s">
        <v>38</v>
      </c>
    </row>
    <row r="4" spans="1:17">
      <c r="A4" t="s">
        <v>34</v>
      </c>
      <c r="B4" t="s">
        <v>35</v>
      </c>
      <c r="C4">
        <v>2</v>
      </c>
      <c r="D4" t="s">
        <v>56</v>
      </c>
      <c r="E4" s="16">
        <v>40983</v>
      </c>
      <c r="F4" s="17">
        <f t="shared" si="0"/>
        <v>2012</v>
      </c>
      <c r="G4" t="s">
        <v>36</v>
      </c>
      <c r="H4" s="18">
        <v>9050000</v>
      </c>
      <c r="I4" s="19">
        <v>12821406.5</v>
      </c>
      <c r="K4" s="16">
        <v>40983</v>
      </c>
      <c r="L4" t="s">
        <v>37</v>
      </c>
      <c r="M4" s="16">
        <v>40983</v>
      </c>
      <c r="N4" s="16">
        <v>43465</v>
      </c>
      <c r="O4" s="16">
        <v>41215</v>
      </c>
      <c r="Q4" t="s">
        <v>38</v>
      </c>
    </row>
    <row r="5" spans="1:17">
      <c r="A5" t="s">
        <v>34</v>
      </c>
      <c r="B5" t="s">
        <v>35</v>
      </c>
      <c r="C5">
        <v>3</v>
      </c>
      <c r="D5" t="s">
        <v>57</v>
      </c>
      <c r="E5" s="16">
        <v>40999</v>
      </c>
      <c r="F5" s="17">
        <f t="shared" si="0"/>
        <v>2012</v>
      </c>
      <c r="G5" t="s">
        <v>36</v>
      </c>
      <c r="H5" s="18">
        <v>67421.03</v>
      </c>
      <c r="I5" s="19">
        <v>95517.395831900008</v>
      </c>
      <c r="K5" s="16">
        <v>40999</v>
      </c>
      <c r="L5" t="s">
        <v>39</v>
      </c>
      <c r="M5" s="16">
        <v>40130</v>
      </c>
      <c r="N5" s="16">
        <v>42551</v>
      </c>
      <c r="O5" s="16">
        <v>40532</v>
      </c>
      <c r="Q5" t="s">
        <v>40</v>
      </c>
    </row>
    <row r="6" spans="1:17">
      <c r="A6" t="s">
        <v>34</v>
      </c>
      <c r="B6" t="s">
        <v>35</v>
      </c>
      <c r="C6">
        <v>6</v>
      </c>
      <c r="D6" t="s">
        <v>59</v>
      </c>
      <c r="E6" s="16">
        <v>40999</v>
      </c>
      <c r="F6" s="17">
        <f t="shared" si="0"/>
        <v>2012</v>
      </c>
      <c r="G6" t="s">
        <v>36</v>
      </c>
      <c r="H6" s="18">
        <v>25608.59</v>
      </c>
      <c r="I6" s="19">
        <v>36280.4577107</v>
      </c>
      <c r="K6" s="16">
        <v>40999</v>
      </c>
      <c r="L6" t="s">
        <v>41</v>
      </c>
      <c r="M6" s="16">
        <v>36173</v>
      </c>
      <c r="N6" s="16">
        <v>40178</v>
      </c>
      <c r="O6" s="16">
        <v>37144</v>
      </c>
      <c r="P6" s="16">
        <v>40086</v>
      </c>
      <c r="Q6" t="s">
        <v>42</v>
      </c>
    </row>
    <row r="7" spans="1:17">
      <c r="A7" t="s">
        <v>34</v>
      </c>
      <c r="B7" t="s">
        <v>35</v>
      </c>
      <c r="C7">
        <v>5</v>
      </c>
      <c r="D7" t="s">
        <v>58</v>
      </c>
      <c r="E7" s="16">
        <v>40999</v>
      </c>
      <c r="F7" s="17">
        <f t="shared" si="0"/>
        <v>2012</v>
      </c>
      <c r="G7" t="s">
        <v>36</v>
      </c>
      <c r="H7" s="18">
        <v>17169.509999999998</v>
      </c>
      <c r="I7" s="19">
        <v>24324.5599023</v>
      </c>
      <c r="K7" s="16">
        <v>40999</v>
      </c>
      <c r="L7" t="s">
        <v>41</v>
      </c>
      <c r="M7" s="16">
        <v>36173</v>
      </c>
      <c r="N7" s="16">
        <v>40178</v>
      </c>
      <c r="O7" s="16">
        <v>37144</v>
      </c>
      <c r="P7" s="16">
        <v>40086</v>
      </c>
      <c r="Q7" t="s">
        <v>42</v>
      </c>
    </row>
    <row r="8" spans="1:17">
      <c r="A8" t="s">
        <v>34</v>
      </c>
      <c r="B8" t="s">
        <v>35</v>
      </c>
      <c r="C8">
        <v>3</v>
      </c>
      <c r="D8" t="s">
        <v>57</v>
      </c>
      <c r="E8" s="16">
        <v>40999</v>
      </c>
      <c r="F8" s="17">
        <f t="shared" si="0"/>
        <v>2012</v>
      </c>
      <c r="G8" t="s">
        <v>36</v>
      </c>
      <c r="H8" s="18">
        <v>3637084.19</v>
      </c>
      <c r="I8" s="19">
        <v>5152766.2844986999</v>
      </c>
      <c r="K8" s="16">
        <v>40999</v>
      </c>
      <c r="L8" t="s">
        <v>43</v>
      </c>
      <c r="M8" s="16">
        <v>40107</v>
      </c>
      <c r="N8" s="16">
        <v>42369</v>
      </c>
      <c r="O8" s="16">
        <v>40710</v>
      </c>
      <c r="Q8" t="s">
        <v>44</v>
      </c>
    </row>
    <row r="9" spans="1:17">
      <c r="A9" t="s">
        <v>34</v>
      </c>
      <c r="B9" t="s">
        <v>35</v>
      </c>
      <c r="C9">
        <v>6</v>
      </c>
      <c r="D9" t="s">
        <v>59</v>
      </c>
      <c r="E9" s="16">
        <v>41090</v>
      </c>
      <c r="F9" s="17">
        <f t="shared" si="0"/>
        <v>2012</v>
      </c>
      <c r="G9" t="s">
        <v>36</v>
      </c>
      <c r="H9" s="18">
        <v>12491.35</v>
      </c>
      <c r="I9" s="19">
        <v>17696.870285500001</v>
      </c>
      <c r="K9" s="16">
        <v>41090</v>
      </c>
      <c r="L9" t="s">
        <v>45</v>
      </c>
      <c r="M9" s="16">
        <v>35942</v>
      </c>
      <c r="N9" s="16">
        <v>39263</v>
      </c>
      <c r="O9" s="16">
        <v>37056</v>
      </c>
      <c r="P9" s="16">
        <v>39082</v>
      </c>
      <c r="Q9" t="s">
        <v>42</v>
      </c>
    </row>
    <row r="10" spans="1:17">
      <c r="A10" t="s">
        <v>34</v>
      </c>
      <c r="B10" t="s">
        <v>35</v>
      </c>
      <c r="C10">
        <v>5</v>
      </c>
      <c r="D10" t="s">
        <v>58</v>
      </c>
      <c r="E10" s="16">
        <v>41090</v>
      </c>
      <c r="F10" s="17">
        <f t="shared" si="0"/>
        <v>2012</v>
      </c>
      <c r="G10" t="s">
        <v>36</v>
      </c>
      <c r="H10" s="18">
        <v>8707.27</v>
      </c>
      <c r="I10" s="19">
        <v>12335.850627100001</v>
      </c>
      <c r="K10" s="16">
        <v>41090</v>
      </c>
      <c r="L10" t="s">
        <v>45</v>
      </c>
      <c r="M10" s="16">
        <v>35942</v>
      </c>
      <c r="N10" s="16">
        <v>39263</v>
      </c>
      <c r="O10" s="16">
        <v>37056</v>
      </c>
      <c r="P10" s="16">
        <v>39082</v>
      </c>
      <c r="Q10" t="s">
        <v>42</v>
      </c>
    </row>
    <row r="11" spans="1:17">
      <c r="A11" t="s">
        <v>34</v>
      </c>
      <c r="B11" t="s">
        <v>35</v>
      </c>
      <c r="C11">
        <v>6</v>
      </c>
      <c r="D11" t="s">
        <v>59</v>
      </c>
      <c r="E11" s="16">
        <v>41090</v>
      </c>
      <c r="F11" s="17">
        <f t="shared" si="0"/>
        <v>2012</v>
      </c>
      <c r="G11" t="s">
        <v>36</v>
      </c>
      <c r="H11" s="18">
        <v>258.14999999999998</v>
      </c>
      <c r="I11" s="19">
        <v>365.72884949999997</v>
      </c>
      <c r="K11" s="16">
        <v>41090</v>
      </c>
      <c r="L11" t="s">
        <v>46</v>
      </c>
      <c r="M11" s="16">
        <v>36566</v>
      </c>
      <c r="N11" s="16">
        <v>39813</v>
      </c>
      <c r="O11" s="16">
        <v>38142</v>
      </c>
      <c r="Q11" t="s">
        <v>44</v>
      </c>
    </row>
    <row r="12" spans="1:17">
      <c r="A12" t="s">
        <v>34</v>
      </c>
      <c r="B12" t="s">
        <v>35</v>
      </c>
      <c r="C12">
        <v>5</v>
      </c>
      <c r="D12" t="s">
        <v>58</v>
      </c>
      <c r="E12" s="16">
        <v>41090</v>
      </c>
      <c r="F12" s="17">
        <f t="shared" si="0"/>
        <v>2012</v>
      </c>
      <c r="G12" t="s">
        <v>36</v>
      </c>
      <c r="H12" s="18">
        <v>191.66</v>
      </c>
      <c r="I12" s="19">
        <v>271.53047179999999</v>
      </c>
      <c r="K12" s="16">
        <v>41090</v>
      </c>
      <c r="L12" t="s">
        <v>46</v>
      </c>
      <c r="M12" s="16">
        <v>36566</v>
      </c>
      <c r="N12" s="16">
        <v>39813</v>
      </c>
      <c r="O12" s="16">
        <v>38142</v>
      </c>
      <c r="Q12" t="s">
        <v>44</v>
      </c>
    </row>
    <row r="13" spans="1:17">
      <c r="A13" t="s">
        <v>34</v>
      </c>
      <c r="B13" t="s">
        <v>35</v>
      </c>
      <c r="C13">
        <v>3</v>
      </c>
      <c r="D13" t="s">
        <v>57</v>
      </c>
      <c r="E13" s="16">
        <v>41090</v>
      </c>
      <c r="F13" s="17">
        <f t="shared" si="0"/>
        <v>2012</v>
      </c>
      <c r="G13" t="s">
        <v>36</v>
      </c>
      <c r="H13" s="18">
        <v>513367.14</v>
      </c>
      <c r="I13" s="19">
        <v>727302.62825220008</v>
      </c>
      <c r="K13" s="16">
        <v>41090</v>
      </c>
      <c r="L13" t="s">
        <v>39</v>
      </c>
      <c r="M13" s="16">
        <v>40130</v>
      </c>
      <c r="N13" s="16">
        <v>42551</v>
      </c>
      <c r="O13" s="16">
        <v>40532</v>
      </c>
      <c r="Q13" t="s">
        <v>40</v>
      </c>
    </row>
    <row r="14" spans="1:17">
      <c r="A14" t="s">
        <v>34</v>
      </c>
      <c r="B14" t="s">
        <v>35</v>
      </c>
      <c r="C14">
        <v>6</v>
      </c>
      <c r="D14" t="s">
        <v>59</v>
      </c>
      <c r="E14" s="16">
        <v>41090</v>
      </c>
      <c r="F14" s="17">
        <f t="shared" si="0"/>
        <v>2012</v>
      </c>
      <c r="G14" t="s">
        <v>36</v>
      </c>
      <c r="H14" s="18">
        <v>37280.81</v>
      </c>
      <c r="I14" s="19">
        <v>52816.841951299997</v>
      </c>
      <c r="K14" s="16">
        <v>41090</v>
      </c>
      <c r="L14" t="s">
        <v>47</v>
      </c>
      <c r="M14" s="16">
        <v>36566</v>
      </c>
      <c r="N14" s="16">
        <v>39903</v>
      </c>
      <c r="O14" s="16">
        <v>37271</v>
      </c>
      <c r="P14" s="16">
        <v>39903</v>
      </c>
      <c r="Q14" t="s">
        <v>40</v>
      </c>
    </row>
    <row r="15" spans="1:17">
      <c r="A15" t="s">
        <v>34</v>
      </c>
      <c r="B15" t="s">
        <v>35</v>
      </c>
      <c r="C15">
        <v>5</v>
      </c>
      <c r="D15" t="s">
        <v>58</v>
      </c>
      <c r="E15" s="16">
        <v>41090</v>
      </c>
      <c r="F15" s="17">
        <f t="shared" si="0"/>
        <v>2012</v>
      </c>
      <c r="G15" t="s">
        <v>36</v>
      </c>
      <c r="H15" s="18">
        <v>27678.7</v>
      </c>
      <c r="I15" s="19">
        <v>39213.244651000001</v>
      </c>
      <c r="K15" s="16">
        <v>41090</v>
      </c>
      <c r="L15" t="s">
        <v>47</v>
      </c>
      <c r="M15" s="16">
        <v>36566</v>
      </c>
      <c r="N15" s="16">
        <v>39903</v>
      </c>
      <c r="O15" s="16">
        <v>37271</v>
      </c>
      <c r="P15" s="16">
        <v>39903</v>
      </c>
      <c r="Q15" t="s">
        <v>40</v>
      </c>
    </row>
    <row r="16" spans="1:17">
      <c r="A16" t="s">
        <v>34</v>
      </c>
      <c r="B16" t="s">
        <v>35</v>
      </c>
      <c r="C16">
        <v>5</v>
      </c>
      <c r="D16" t="s">
        <v>58</v>
      </c>
      <c r="E16" s="16">
        <v>41090</v>
      </c>
      <c r="F16" s="17">
        <f t="shared" si="0"/>
        <v>2012</v>
      </c>
      <c r="G16" t="s">
        <v>36</v>
      </c>
      <c r="H16" s="18">
        <v>22910.17</v>
      </c>
      <c r="I16" s="19">
        <v>32457.5251441</v>
      </c>
      <c r="K16" s="16">
        <v>41090</v>
      </c>
      <c r="L16" t="s">
        <v>48</v>
      </c>
      <c r="M16" s="16">
        <v>37746</v>
      </c>
      <c r="N16" s="16">
        <v>40543</v>
      </c>
      <c r="O16" s="16">
        <v>37915</v>
      </c>
      <c r="P16" s="16">
        <v>40543</v>
      </c>
      <c r="Q16" t="s">
        <v>42</v>
      </c>
    </row>
    <row r="17" spans="1:17">
      <c r="A17" t="s">
        <v>34</v>
      </c>
      <c r="B17" t="s">
        <v>35</v>
      </c>
      <c r="C17">
        <v>5</v>
      </c>
      <c r="D17" t="s">
        <v>58</v>
      </c>
      <c r="E17" s="16">
        <v>41090</v>
      </c>
      <c r="F17" s="17">
        <f t="shared" si="0"/>
        <v>2012</v>
      </c>
      <c r="G17" t="s">
        <v>36</v>
      </c>
      <c r="H17" s="18">
        <v>58527.23</v>
      </c>
      <c r="I17" s="19">
        <v>82917.282557900005</v>
      </c>
      <c r="K17" s="16">
        <v>41090</v>
      </c>
      <c r="L17" t="s">
        <v>43</v>
      </c>
      <c r="M17" s="16">
        <v>40107</v>
      </c>
      <c r="N17" s="16">
        <v>42369</v>
      </c>
      <c r="O17" s="16">
        <v>40710</v>
      </c>
      <c r="Q17" t="s">
        <v>44</v>
      </c>
    </row>
    <row r="18" spans="1:17">
      <c r="A18" t="s">
        <v>34</v>
      </c>
      <c r="B18" t="s">
        <v>35</v>
      </c>
      <c r="C18">
        <v>3</v>
      </c>
      <c r="D18" t="s">
        <v>57</v>
      </c>
      <c r="E18" s="16">
        <v>41090</v>
      </c>
      <c r="F18" s="17">
        <f t="shared" si="0"/>
        <v>2012</v>
      </c>
      <c r="G18" t="s">
        <v>36</v>
      </c>
      <c r="H18" s="18">
        <v>19309.080000000002</v>
      </c>
      <c r="I18" s="19">
        <v>27355.752908400002</v>
      </c>
      <c r="K18" s="16">
        <v>41090</v>
      </c>
      <c r="L18" t="s">
        <v>43</v>
      </c>
      <c r="M18" s="16">
        <v>40107</v>
      </c>
      <c r="N18" s="16">
        <v>42369</v>
      </c>
      <c r="O18" s="16">
        <v>40710</v>
      </c>
      <c r="Q18" t="s">
        <v>44</v>
      </c>
    </row>
    <row r="19" spans="1:17">
      <c r="A19" t="s">
        <v>34</v>
      </c>
      <c r="B19" t="s">
        <v>35</v>
      </c>
      <c r="C19">
        <v>5</v>
      </c>
      <c r="D19" t="s">
        <v>58</v>
      </c>
      <c r="E19" s="16">
        <v>41090</v>
      </c>
      <c r="F19" s="17">
        <f t="shared" si="0"/>
        <v>2012</v>
      </c>
      <c r="G19" t="s">
        <v>36</v>
      </c>
      <c r="H19" s="18">
        <v>56069.68</v>
      </c>
      <c r="I19" s="19">
        <v>79435.597746400003</v>
      </c>
      <c r="K19" s="16">
        <v>41090</v>
      </c>
      <c r="L19" t="s">
        <v>49</v>
      </c>
      <c r="M19" s="16">
        <v>37473</v>
      </c>
      <c r="N19" s="16">
        <v>40451</v>
      </c>
      <c r="O19" s="16">
        <v>37960</v>
      </c>
      <c r="P19" s="16">
        <v>40359</v>
      </c>
      <c r="Q19" t="s">
        <v>50</v>
      </c>
    </row>
    <row r="20" spans="1:17">
      <c r="A20" t="s">
        <v>34</v>
      </c>
      <c r="B20" t="s">
        <v>35</v>
      </c>
      <c r="C20">
        <v>6</v>
      </c>
      <c r="D20" t="s">
        <v>59</v>
      </c>
      <c r="E20" s="16">
        <v>41182</v>
      </c>
      <c r="F20" s="17">
        <f t="shared" si="0"/>
        <v>2012</v>
      </c>
      <c r="G20" t="s">
        <v>36</v>
      </c>
      <c r="H20" s="18">
        <v>25608.59</v>
      </c>
      <c r="I20" s="19">
        <v>36280.4577107</v>
      </c>
      <c r="K20" s="16">
        <v>41182</v>
      </c>
      <c r="L20" t="s">
        <v>41</v>
      </c>
      <c r="M20" s="16">
        <v>36173</v>
      </c>
      <c r="N20" s="16">
        <v>40178</v>
      </c>
      <c r="O20" s="16">
        <v>37144</v>
      </c>
      <c r="P20" s="16">
        <v>40086</v>
      </c>
      <c r="Q20" t="s">
        <v>42</v>
      </c>
    </row>
    <row r="21" spans="1:17">
      <c r="A21" t="s">
        <v>34</v>
      </c>
      <c r="B21" t="s">
        <v>35</v>
      </c>
      <c r="C21">
        <v>5</v>
      </c>
      <c r="D21" t="s">
        <v>58</v>
      </c>
      <c r="E21" s="16">
        <v>41182</v>
      </c>
      <c r="F21" s="17">
        <f t="shared" si="0"/>
        <v>2012</v>
      </c>
      <c r="G21" t="s">
        <v>36</v>
      </c>
      <c r="H21" s="18">
        <v>16884.14</v>
      </c>
      <c r="I21" s="19">
        <v>23920.2676622</v>
      </c>
      <c r="K21" s="16">
        <v>41182</v>
      </c>
      <c r="L21" t="s">
        <v>41</v>
      </c>
      <c r="M21" s="16">
        <v>36173</v>
      </c>
      <c r="N21" s="16">
        <v>40178</v>
      </c>
      <c r="O21" s="16">
        <v>37144</v>
      </c>
      <c r="P21" s="16">
        <v>40086</v>
      </c>
      <c r="Q21" t="s">
        <v>42</v>
      </c>
    </row>
    <row r="22" spans="1:17">
      <c r="A22" t="s">
        <v>34</v>
      </c>
      <c r="B22" t="s">
        <v>35</v>
      </c>
      <c r="C22">
        <v>3</v>
      </c>
      <c r="D22" t="s">
        <v>57</v>
      </c>
      <c r="E22" s="16">
        <v>41182</v>
      </c>
      <c r="F22" s="17">
        <f t="shared" si="0"/>
        <v>2012</v>
      </c>
      <c r="G22" t="s">
        <v>36</v>
      </c>
      <c r="H22" s="18">
        <v>43615.72</v>
      </c>
      <c r="I22" s="19">
        <v>61791.698995600003</v>
      </c>
      <c r="K22" s="16">
        <v>41182</v>
      </c>
      <c r="L22" t="s">
        <v>43</v>
      </c>
      <c r="M22" s="16">
        <v>40107</v>
      </c>
      <c r="N22" s="16">
        <v>42369</v>
      </c>
      <c r="O22" s="16">
        <v>40710</v>
      </c>
      <c r="Q22" t="s">
        <v>44</v>
      </c>
    </row>
    <row r="23" spans="1:17">
      <c r="A23" t="s">
        <v>34</v>
      </c>
      <c r="B23" t="s">
        <v>35</v>
      </c>
      <c r="C23">
        <v>6</v>
      </c>
      <c r="D23" t="s">
        <v>59</v>
      </c>
      <c r="E23" s="16">
        <v>41274</v>
      </c>
      <c r="F23" s="17">
        <f t="shared" si="0"/>
        <v>2012</v>
      </c>
      <c r="G23" t="s">
        <v>36</v>
      </c>
      <c r="H23" s="18">
        <v>12491.35</v>
      </c>
      <c r="I23" s="19">
        <v>17696.870285500001</v>
      </c>
      <c r="K23" s="16">
        <v>41274</v>
      </c>
      <c r="L23" t="s">
        <v>45</v>
      </c>
      <c r="M23" s="16">
        <v>35942</v>
      </c>
      <c r="N23" s="16">
        <v>39263</v>
      </c>
      <c r="O23" s="16">
        <v>37056</v>
      </c>
      <c r="P23" s="16">
        <v>39082</v>
      </c>
      <c r="Q23" t="s">
        <v>42</v>
      </c>
    </row>
    <row r="24" spans="1:17">
      <c r="A24" t="s">
        <v>34</v>
      </c>
      <c r="B24" t="s">
        <v>35</v>
      </c>
      <c r="C24">
        <v>5</v>
      </c>
      <c r="D24" t="s">
        <v>58</v>
      </c>
      <c r="E24" s="16">
        <v>41274</v>
      </c>
      <c r="F24" s="17">
        <f t="shared" si="0"/>
        <v>2012</v>
      </c>
      <c r="G24" t="s">
        <v>36</v>
      </c>
      <c r="H24" s="18">
        <v>8565.59</v>
      </c>
      <c r="I24" s="19">
        <v>12135.128320700001</v>
      </c>
      <c r="K24" s="16">
        <v>41274</v>
      </c>
      <c r="L24" t="s">
        <v>45</v>
      </c>
      <c r="M24" s="16">
        <v>35942</v>
      </c>
      <c r="N24" s="16">
        <v>39263</v>
      </c>
      <c r="O24" s="16">
        <v>37056</v>
      </c>
      <c r="P24" s="16">
        <v>39082</v>
      </c>
      <c r="Q24" t="s">
        <v>42</v>
      </c>
    </row>
    <row r="25" spans="1:17">
      <c r="A25" t="s">
        <v>34</v>
      </c>
      <c r="B25" t="s">
        <v>35</v>
      </c>
      <c r="C25">
        <v>3</v>
      </c>
      <c r="D25" t="s">
        <v>57</v>
      </c>
      <c r="E25" s="16">
        <v>41274</v>
      </c>
      <c r="F25" s="17">
        <f t="shared" si="0"/>
        <v>2012</v>
      </c>
      <c r="G25" t="s">
        <v>36</v>
      </c>
      <c r="H25" s="18">
        <v>974185.51</v>
      </c>
      <c r="I25" s="19">
        <v>1380157.8375823</v>
      </c>
      <c r="K25" s="16">
        <v>41274</v>
      </c>
      <c r="L25" t="s">
        <v>45</v>
      </c>
      <c r="M25" s="16">
        <v>35942</v>
      </c>
      <c r="N25" s="16">
        <v>39263</v>
      </c>
      <c r="O25" s="16">
        <v>37056</v>
      </c>
      <c r="P25" s="16">
        <v>39082</v>
      </c>
      <c r="Q25" t="s">
        <v>42</v>
      </c>
    </row>
    <row r="26" spans="1:17">
      <c r="A26" t="s">
        <v>34</v>
      </c>
      <c r="B26" t="s">
        <v>35</v>
      </c>
      <c r="C26">
        <v>6</v>
      </c>
      <c r="D26" t="s">
        <v>59</v>
      </c>
      <c r="E26" s="16">
        <v>41274</v>
      </c>
      <c r="F26" s="17">
        <f t="shared" si="0"/>
        <v>2012</v>
      </c>
      <c r="G26" t="s">
        <v>36</v>
      </c>
      <c r="H26" s="18">
        <v>258.14999999999998</v>
      </c>
      <c r="I26" s="19">
        <v>365.72884949999997</v>
      </c>
      <c r="K26" s="16">
        <v>41274</v>
      </c>
      <c r="L26" t="s">
        <v>46</v>
      </c>
      <c r="M26" s="16">
        <v>36566</v>
      </c>
      <c r="N26" s="16">
        <v>39813</v>
      </c>
      <c r="O26" s="16">
        <v>38142</v>
      </c>
      <c r="Q26" t="s">
        <v>44</v>
      </c>
    </row>
    <row r="27" spans="1:17">
      <c r="A27" t="s">
        <v>34</v>
      </c>
      <c r="B27" t="s">
        <v>35</v>
      </c>
      <c r="C27">
        <v>5</v>
      </c>
      <c r="D27" t="s">
        <v>58</v>
      </c>
      <c r="E27" s="16">
        <v>41274</v>
      </c>
      <c r="F27" s="17">
        <f t="shared" si="0"/>
        <v>2012</v>
      </c>
      <c r="G27" t="s">
        <v>36</v>
      </c>
      <c r="H27" s="18">
        <v>188.66</v>
      </c>
      <c r="I27" s="19">
        <v>267.28028180000001</v>
      </c>
      <c r="K27" s="16">
        <v>41274</v>
      </c>
      <c r="L27" t="s">
        <v>46</v>
      </c>
      <c r="M27" s="16">
        <v>36566</v>
      </c>
      <c r="N27" s="16">
        <v>39813</v>
      </c>
      <c r="O27" s="16">
        <v>38142</v>
      </c>
      <c r="Q27" t="s">
        <v>44</v>
      </c>
    </row>
    <row r="28" spans="1:17">
      <c r="A28" t="s">
        <v>34</v>
      </c>
      <c r="B28" t="s">
        <v>35</v>
      </c>
      <c r="C28">
        <v>3</v>
      </c>
      <c r="D28" t="s">
        <v>57</v>
      </c>
      <c r="E28" s="16">
        <v>41274</v>
      </c>
      <c r="F28" s="17">
        <f t="shared" si="0"/>
        <v>2012</v>
      </c>
      <c r="G28" t="s">
        <v>36</v>
      </c>
      <c r="H28" s="18">
        <v>1367293.41</v>
      </c>
      <c r="I28" s="19">
        <v>1937085.5927492999</v>
      </c>
      <c r="K28" s="16">
        <v>41274</v>
      </c>
      <c r="L28" t="s">
        <v>41</v>
      </c>
      <c r="M28" s="16">
        <v>36173</v>
      </c>
      <c r="N28" s="16">
        <v>40178</v>
      </c>
      <c r="O28" s="16">
        <v>37144</v>
      </c>
      <c r="P28" s="16">
        <v>40086</v>
      </c>
      <c r="Q28" t="s">
        <v>42</v>
      </c>
    </row>
    <row r="29" spans="1:17">
      <c r="A29" t="s">
        <v>34</v>
      </c>
      <c r="B29" t="s">
        <v>35</v>
      </c>
      <c r="C29">
        <v>6</v>
      </c>
      <c r="D29" t="s">
        <v>59</v>
      </c>
      <c r="E29" s="16">
        <v>41274</v>
      </c>
      <c r="F29" s="17">
        <f t="shared" si="0"/>
        <v>2012</v>
      </c>
      <c r="G29" t="s">
        <v>36</v>
      </c>
      <c r="H29" s="18">
        <v>37280.81</v>
      </c>
      <c r="I29" s="19">
        <v>52816.841951299997</v>
      </c>
      <c r="K29" s="16">
        <v>41274</v>
      </c>
      <c r="L29" t="s">
        <v>47</v>
      </c>
      <c r="M29" s="16">
        <v>36566</v>
      </c>
      <c r="N29" s="16">
        <v>39903</v>
      </c>
      <c r="O29" s="16">
        <v>37271</v>
      </c>
      <c r="P29" s="16">
        <v>39903</v>
      </c>
      <c r="Q29" t="s">
        <v>40</v>
      </c>
    </row>
    <row r="30" spans="1:17">
      <c r="A30" t="s">
        <v>34</v>
      </c>
      <c r="B30" t="s">
        <v>35</v>
      </c>
      <c r="C30">
        <v>5</v>
      </c>
      <c r="D30" t="s">
        <v>58</v>
      </c>
      <c r="E30" s="16">
        <v>41274</v>
      </c>
      <c r="F30" s="17">
        <f t="shared" si="0"/>
        <v>2012</v>
      </c>
      <c r="G30" t="s">
        <v>36</v>
      </c>
      <c r="H30" s="18">
        <v>27240.31</v>
      </c>
      <c r="I30" s="19">
        <v>38592.164386300006</v>
      </c>
      <c r="K30" s="16">
        <v>41274</v>
      </c>
      <c r="L30" t="s">
        <v>47</v>
      </c>
      <c r="M30" s="16">
        <v>36566</v>
      </c>
      <c r="N30" s="16">
        <v>39903</v>
      </c>
      <c r="O30" s="16">
        <v>37271</v>
      </c>
      <c r="P30" s="16">
        <v>39903</v>
      </c>
      <c r="Q30" t="s">
        <v>40</v>
      </c>
    </row>
    <row r="31" spans="1:17">
      <c r="A31" t="s">
        <v>34</v>
      </c>
      <c r="B31" t="s">
        <v>35</v>
      </c>
      <c r="C31">
        <v>3</v>
      </c>
      <c r="D31" t="s">
        <v>57</v>
      </c>
      <c r="E31" s="16">
        <v>41274</v>
      </c>
      <c r="F31" s="17">
        <f t="shared" si="0"/>
        <v>2012</v>
      </c>
      <c r="G31" t="s">
        <v>36</v>
      </c>
      <c r="H31" s="18">
        <v>2974639.67</v>
      </c>
      <c r="I31" s="19">
        <v>4214261.2596791005</v>
      </c>
      <c r="K31" s="16">
        <v>41274</v>
      </c>
      <c r="L31" t="s">
        <v>47</v>
      </c>
      <c r="M31" s="16">
        <v>36566</v>
      </c>
      <c r="N31" s="16">
        <v>39903</v>
      </c>
      <c r="O31" s="16">
        <v>37271</v>
      </c>
      <c r="P31" s="16">
        <v>39903</v>
      </c>
      <c r="Q31" t="s">
        <v>40</v>
      </c>
    </row>
    <row r="32" spans="1:17">
      <c r="A32" t="s">
        <v>34</v>
      </c>
      <c r="B32" t="s">
        <v>35</v>
      </c>
      <c r="C32">
        <v>5</v>
      </c>
      <c r="D32" t="s">
        <v>58</v>
      </c>
      <c r="E32" s="16">
        <v>41274</v>
      </c>
      <c r="F32" s="17">
        <f t="shared" si="0"/>
        <v>2012</v>
      </c>
      <c r="G32" t="s">
        <v>36</v>
      </c>
      <c r="H32" s="18">
        <v>4452.05</v>
      </c>
      <c r="I32" s="19">
        <v>6307.3527965000003</v>
      </c>
      <c r="K32" s="16">
        <v>41274</v>
      </c>
      <c r="L32" t="s">
        <v>37</v>
      </c>
      <c r="M32" s="16">
        <v>40983</v>
      </c>
      <c r="N32" s="16">
        <v>43465</v>
      </c>
      <c r="O32" s="16">
        <v>41215</v>
      </c>
      <c r="Q32" t="s">
        <v>38</v>
      </c>
    </row>
    <row r="33" spans="1:17">
      <c r="A33" t="s">
        <v>34</v>
      </c>
      <c r="B33" t="s">
        <v>35</v>
      </c>
      <c r="C33">
        <v>5</v>
      </c>
      <c r="D33" t="s">
        <v>58</v>
      </c>
      <c r="E33" s="16">
        <v>41274</v>
      </c>
      <c r="F33" s="17">
        <f t="shared" si="0"/>
        <v>2012</v>
      </c>
      <c r="G33" t="s">
        <v>36</v>
      </c>
      <c r="H33" s="18">
        <v>6198.63</v>
      </c>
      <c r="I33" s="19">
        <v>8781.7850799000007</v>
      </c>
      <c r="K33" s="16">
        <v>41274</v>
      </c>
      <c r="L33" t="s">
        <v>37</v>
      </c>
      <c r="M33" s="16">
        <v>40983</v>
      </c>
      <c r="N33" s="16">
        <v>43465</v>
      </c>
      <c r="O33" s="16">
        <v>41215</v>
      </c>
      <c r="Q33" t="s">
        <v>38</v>
      </c>
    </row>
    <row r="34" spans="1:17">
      <c r="A34" t="s">
        <v>34</v>
      </c>
      <c r="B34" t="s">
        <v>35</v>
      </c>
      <c r="C34">
        <v>3</v>
      </c>
      <c r="D34" t="s">
        <v>57</v>
      </c>
      <c r="E34" s="16">
        <v>41274</v>
      </c>
      <c r="F34" s="17">
        <f t="shared" si="0"/>
        <v>2012</v>
      </c>
      <c r="G34" t="s">
        <v>36</v>
      </c>
      <c r="H34" s="18">
        <v>1926353.43</v>
      </c>
      <c r="I34" s="19">
        <v>2729122.6948838998</v>
      </c>
      <c r="K34" s="16">
        <v>41274</v>
      </c>
      <c r="L34" t="s">
        <v>37</v>
      </c>
      <c r="M34" s="16">
        <v>40983</v>
      </c>
      <c r="N34" s="16">
        <v>43465</v>
      </c>
      <c r="O34" s="16">
        <v>41215</v>
      </c>
      <c r="Q34" t="s">
        <v>38</v>
      </c>
    </row>
    <row r="35" spans="1:17">
      <c r="A35" t="s">
        <v>34</v>
      </c>
      <c r="B35" t="s">
        <v>35</v>
      </c>
      <c r="C35">
        <v>5</v>
      </c>
      <c r="D35" t="s">
        <v>58</v>
      </c>
      <c r="E35" s="16">
        <v>41274</v>
      </c>
      <c r="F35" s="17">
        <f t="shared" si="0"/>
        <v>2012</v>
      </c>
      <c r="G35" t="s">
        <v>36</v>
      </c>
      <c r="H35" s="18">
        <v>22448.45</v>
      </c>
      <c r="I35" s="19">
        <v>31803.392568500003</v>
      </c>
      <c r="K35" s="16">
        <v>41274</v>
      </c>
      <c r="L35" t="s">
        <v>48</v>
      </c>
      <c r="M35" s="16">
        <v>37746</v>
      </c>
      <c r="N35" s="16">
        <v>40543</v>
      </c>
      <c r="O35" s="16">
        <v>37915</v>
      </c>
      <c r="P35" s="16">
        <v>40543</v>
      </c>
      <c r="Q35" t="s">
        <v>42</v>
      </c>
    </row>
    <row r="36" spans="1:17">
      <c r="A36" t="s">
        <v>34</v>
      </c>
      <c r="B36" t="s">
        <v>35</v>
      </c>
      <c r="C36">
        <v>3</v>
      </c>
      <c r="D36" t="s">
        <v>57</v>
      </c>
      <c r="E36" s="16">
        <v>41274</v>
      </c>
      <c r="F36" s="17">
        <f t="shared" si="0"/>
        <v>2012</v>
      </c>
      <c r="G36" t="s">
        <v>36</v>
      </c>
      <c r="H36" s="18">
        <v>1559445.94</v>
      </c>
      <c r="I36" s="19">
        <v>2209313.8465761999</v>
      </c>
      <c r="K36" s="16">
        <v>41274</v>
      </c>
      <c r="L36" t="s">
        <v>48</v>
      </c>
      <c r="M36" s="16">
        <v>37746</v>
      </c>
      <c r="N36" s="16">
        <v>40543</v>
      </c>
      <c r="O36" s="16">
        <v>37915</v>
      </c>
      <c r="P36" s="16">
        <v>40543</v>
      </c>
      <c r="Q36" t="s">
        <v>42</v>
      </c>
    </row>
    <row r="37" spans="1:17">
      <c r="A37" t="s">
        <v>34</v>
      </c>
      <c r="B37" t="s">
        <v>35</v>
      </c>
      <c r="C37">
        <v>5</v>
      </c>
      <c r="D37" t="s">
        <v>58</v>
      </c>
      <c r="E37" s="16">
        <v>41274</v>
      </c>
      <c r="F37" s="17">
        <f t="shared" si="0"/>
        <v>2012</v>
      </c>
      <c r="G37" t="s">
        <v>36</v>
      </c>
      <c r="H37" s="18">
        <v>62690.82</v>
      </c>
      <c r="I37" s="19">
        <v>88815.965418599997</v>
      </c>
      <c r="K37" s="16">
        <v>41274</v>
      </c>
      <c r="L37" t="s">
        <v>43</v>
      </c>
      <c r="M37" s="16">
        <v>40107</v>
      </c>
      <c r="N37" s="16">
        <v>42369</v>
      </c>
      <c r="O37" s="16">
        <v>40710</v>
      </c>
      <c r="Q37" t="s">
        <v>44</v>
      </c>
    </row>
    <row r="38" spans="1:17">
      <c r="A38" t="s">
        <v>34</v>
      </c>
      <c r="B38" t="s">
        <v>35</v>
      </c>
      <c r="C38">
        <v>3</v>
      </c>
      <c r="D38" t="s">
        <v>57</v>
      </c>
      <c r="E38" s="16">
        <v>41274</v>
      </c>
      <c r="F38" s="17">
        <f t="shared" si="0"/>
        <v>2012</v>
      </c>
      <c r="G38" t="s">
        <v>36</v>
      </c>
      <c r="H38" s="18">
        <v>2138273.34</v>
      </c>
      <c r="I38" s="19">
        <v>3029355.9889781997</v>
      </c>
      <c r="K38" s="16">
        <v>41274</v>
      </c>
      <c r="L38" t="s">
        <v>43</v>
      </c>
      <c r="M38" s="16">
        <v>40107</v>
      </c>
      <c r="N38" s="16">
        <v>42369</v>
      </c>
      <c r="O38" s="16">
        <v>40710</v>
      </c>
      <c r="Q38" t="s">
        <v>44</v>
      </c>
    </row>
    <row r="39" spans="1:17">
      <c r="A39" t="s">
        <v>34</v>
      </c>
      <c r="B39" t="s">
        <v>35</v>
      </c>
      <c r="C39">
        <v>6</v>
      </c>
      <c r="D39" t="s">
        <v>59</v>
      </c>
      <c r="E39" s="16">
        <v>41274</v>
      </c>
      <c r="F39" s="17">
        <f t="shared" si="0"/>
        <v>2012</v>
      </c>
      <c r="G39" t="s">
        <v>36</v>
      </c>
      <c r="H39" s="18">
        <v>74150.13</v>
      </c>
      <c r="I39" s="19">
        <v>105050.71367490001</v>
      </c>
      <c r="K39" s="16">
        <v>41274</v>
      </c>
      <c r="L39" t="s">
        <v>49</v>
      </c>
      <c r="M39" s="16">
        <v>37473</v>
      </c>
      <c r="N39" s="16">
        <v>40451</v>
      </c>
      <c r="O39" s="16">
        <v>37960</v>
      </c>
      <c r="P39" s="16">
        <v>40359</v>
      </c>
      <c r="Q39" t="s">
        <v>50</v>
      </c>
    </row>
    <row r="40" spans="1:17">
      <c r="A40" t="s">
        <v>34</v>
      </c>
      <c r="B40" t="s">
        <v>35</v>
      </c>
      <c r="C40">
        <v>5</v>
      </c>
      <c r="D40" t="s">
        <v>58</v>
      </c>
      <c r="E40" s="16">
        <v>41274</v>
      </c>
      <c r="F40" s="17">
        <f t="shared" si="0"/>
        <v>2012</v>
      </c>
      <c r="G40" t="s">
        <v>36</v>
      </c>
      <c r="H40" s="18">
        <v>55460.23</v>
      </c>
      <c r="I40" s="19">
        <v>78572.171647900002</v>
      </c>
      <c r="K40" s="16">
        <v>41274</v>
      </c>
      <c r="L40" t="s">
        <v>49</v>
      </c>
      <c r="M40" s="16">
        <v>37473</v>
      </c>
      <c r="N40" s="16">
        <v>40451</v>
      </c>
      <c r="O40" s="16">
        <v>37960</v>
      </c>
      <c r="P40" s="16">
        <v>40359</v>
      </c>
      <c r="Q40" t="s">
        <v>50</v>
      </c>
    </row>
    <row r="41" spans="1:17">
      <c r="A41" t="s">
        <v>34</v>
      </c>
      <c r="B41" t="s">
        <v>35</v>
      </c>
      <c r="C41">
        <v>3</v>
      </c>
      <c r="D41" t="s">
        <v>57</v>
      </c>
      <c r="E41" s="16">
        <v>41274</v>
      </c>
      <c r="F41" s="17">
        <f t="shared" si="0"/>
        <v>2012</v>
      </c>
      <c r="G41" t="s">
        <v>36</v>
      </c>
      <c r="H41" s="18">
        <v>8117080.3899999997</v>
      </c>
      <c r="I41" s="19">
        <v>11499711.3009247</v>
      </c>
      <c r="K41" s="16">
        <v>41274</v>
      </c>
      <c r="L41" t="s">
        <v>49</v>
      </c>
      <c r="M41" s="16">
        <v>37473</v>
      </c>
      <c r="N41" s="16">
        <v>40451</v>
      </c>
      <c r="O41" s="16">
        <v>37960</v>
      </c>
      <c r="P41" s="16">
        <v>40359</v>
      </c>
      <c r="Q41" t="s">
        <v>50</v>
      </c>
    </row>
    <row r="42" spans="1:17">
      <c r="A42" t="s">
        <v>34</v>
      </c>
      <c r="B42" t="s">
        <v>35</v>
      </c>
      <c r="C42">
        <v>3</v>
      </c>
      <c r="D42" t="s">
        <v>57</v>
      </c>
      <c r="E42" s="16">
        <v>41364</v>
      </c>
      <c r="F42" s="17">
        <f t="shared" si="0"/>
        <v>2013</v>
      </c>
      <c r="G42" t="s">
        <v>36</v>
      </c>
      <c r="H42" s="18">
        <v>58460.26</v>
      </c>
      <c r="I42" s="19">
        <v>82822.404149800001</v>
      </c>
      <c r="K42" s="16">
        <v>41364</v>
      </c>
      <c r="L42" t="s">
        <v>39</v>
      </c>
      <c r="M42" s="16">
        <v>40130</v>
      </c>
      <c r="N42" s="16">
        <v>42551</v>
      </c>
      <c r="O42" s="16">
        <v>40532</v>
      </c>
      <c r="Q42" t="s">
        <v>40</v>
      </c>
    </row>
    <row r="43" spans="1:17">
      <c r="A43" t="s">
        <v>34</v>
      </c>
      <c r="B43" t="s">
        <v>35</v>
      </c>
      <c r="C43">
        <v>6</v>
      </c>
      <c r="D43" t="s">
        <v>59</v>
      </c>
      <c r="E43" s="16">
        <v>41364</v>
      </c>
      <c r="F43" s="17">
        <f t="shared" si="0"/>
        <v>2013</v>
      </c>
      <c r="G43" t="s">
        <v>36</v>
      </c>
      <c r="H43" s="18">
        <v>32603.19</v>
      </c>
      <c r="I43" s="19">
        <v>46189.9173687</v>
      </c>
      <c r="K43" s="16">
        <v>41364</v>
      </c>
      <c r="L43" t="s">
        <v>41</v>
      </c>
      <c r="M43" s="16">
        <v>36173</v>
      </c>
      <c r="N43" s="16">
        <v>40178</v>
      </c>
      <c r="O43" s="16">
        <v>37144</v>
      </c>
      <c r="P43" s="16">
        <v>40086</v>
      </c>
      <c r="Q43" t="s">
        <v>42</v>
      </c>
    </row>
    <row r="44" spans="1:17">
      <c r="A44" t="s">
        <v>34</v>
      </c>
      <c r="B44" t="s">
        <v>35</v>
      </c>
      <c r="C44">
        <v>5</v>
      </c>
      <c r="D44" t="s">
        <v>58</v>
      </c>
      <c r="E44" s="16">
        <v>41364</v>
      </c>
      <c r="F44" s="17">
        <f t="shared" si="0"/>
        <v>2013</v>
      </c>
      <c r="G44" t="s">
        <v>36</v>
      </c>
      <c r="H44" s="18">
        <v>17182.95</v>
      </c>
      <c r="I44" s="19">
        <v>24343.600753500003</v>
      </c>
      <c r="K44" s="16">
        <v>41364</v>
      </c>
      <c r="L44" t="s">
        <v>41</v>
      </c>
      <c r="M44" s="16">
        <v>36173</v>
      </c>
      <c r="N44" s="16">
        <v>40178</v>
      </c>
      <c r="O44" s="16">
        <v>37144</v>
      </c>
      <c r="P44" s="16">
        <v>40086</v>
      </c>
      <c r="Q44" t="s">
        <v>42</v>
      </c>
    </row>
    <row r="45" spans="1:17">
      <c r="A45" t="s">
        <v>34</v>
      </c>
      <c r="B45" t="s">
        <v>35</v>
      </c>
      <c r="C45">
        <v>3</v>
      </c>
      <c r="D45" t="s">
        <v>57</v>
      </c>
      <c r="E45" s="16">
        <v>41364</v>
      </c>
      <c r="F45" s="17">
        <f t="shared" si="0"/>
        <v>2013</v>
      </c>
      <c r="G45" t="s">
        <v>36</v>
      </c>
      <c r="H45" s="18">
        <v>136959.4</v>
      </c>
      <c r="I45" s="19">
        <v>194034.490762</v>
      </c>
      <c r="K45" s="16">
        <v>41364</v>
      </c>
      <c r="L45" t="s">
        <v>43</v>
      </c>
      <c r="M45" s="16">
        <v>40107</v>
      </c>
      <c r="N45" s="16">
        <v>42369</v>
      </c>
      <c r="O45" s="16">
        <v>40710</v>
      </c>
      <c r="Q45" t="s">
        <v>44</v>
      </c>
    </row>
    <row r="46" spans="1:17">
      <c r="A46" t="s">
        <v>34</v>
      </c>
      <c r="B46" t="s">
        <v>35</v>
      </c>
      <c r="C46">
        <v>6</v>
      </c>
      <c r="D46" t="s">
        <v>59</v>
      </c>
      <c r="E46" s="16">
        <v>41455</v>
      </c>
      <c r="F46" s="17">
        <f t="shared" si="0"/>
        <v>2013</v>
      </c>
      <c r="G46" t="s">
        <v>36</v>
      </c>
      <c r="H46" s="18">
        <v>17594.099999999999</v>
      </c>
      <c r="I46" s="19">
        <v>24926.089292999997</v>
      </c>
      <c r="K46" s="16">
        <v>41455</v>
      </c>
      <c r="L46" t="s">
        <v>45</v>
      </c>
      <c r="M46" s="16">
        <v>35942</v>
      </c>
      <c r="N46" s="16">
        <v>39263</v>
      </c>
      <c r="O46" s="16">
        <v>37056</v>
      </c>
      <c r="P46" s="16">
        <v>39082</v>
      </c>
      <c r="Q46" t="s">
        <v>42</v>
      </c>
    </row>
    <row r="47" spans="1:17">
      <c r="A47" t="s">
        <v>34</v>
      </c>
      <c r="B47" t="s">
        <v>35</v>
      </c>
      <c r="C47">
        <v>5</v>
      </c>
      <c r="D47" t="s">
        <v>58</v>
      </c>
      <c r="E47" s="16">
        <v>41455</v>
      </c>
      <c r="F47" s="17">
        <f t="shared" si="0"/>
        <v>2013</v>
      </c>
      <c r="G47" t="s">
        <v>36</v>
      </c>
      <c r="H47" s="18">
        <v>9194.74</v>
      </c>
      <c r="I47" s="19">
        <v>13026.4640002</v>
      </c>
      <c r="K47" s="16">
        <v>41455</v>
      </c>
      <c r="L47" t="s">
        <v>45</v>
      </c>
      <c r="M47" s="16">
        <v>35942</v>
      </c>
      <c r="N47" s="16">
        <v>39263</v>
      </c>
      <c r="O47" s="16">
        <v>37056</v>
      </c>
      <c r="P47" s="16">
        <v>39082</v>
      </c>
      <c r="Q47" t="s">
        <v>42</v>
      </c>
    </row>
    <row r="48" spans="1:17">
      <c r="A48" t="s">
        <v>34</v>
      </c>
      <c r="B48" t="s">
        <v>35</v>
      </c>
      <c r="C48">
        <v>6</v>
      </c>
      <c r="D48" t="s">
        <v>59</v>
      </c>
      <c r="E48" s="16">
        <v>41455</v>
      </c>
      <c r="F48" s="17">
        <f t="shared" si="0"/>
        <v>2013</v>
      </c>
      <c r="G48" t="s">
        <v>36</v>
      </c>
      <c r="H48" s="18">
        <v>258.14999999999998</v>
      </c>
      <c r="I48" s="19">
        <v>365.72884949999997</v>
      </c>
      <c r="K48" s="16">
        <v>41455</v>
      </c>
      <c r="L48" t="s">
        <v>46</v>
      </c>
      <c r="M48" s="16">
        <v>36566</v>
      </c>
      <c r="N48" s="16">
        <v>39813</v>
      </c>
      <c r="O48" s="16">
        <v>38142</v>
      </c>
      <c r="Q48" t="s">
        <v>44</v>
      </c>
    </row>
    <row r="49" spans="1:17">
      <c r="A49" t="s">
        <v>34</v>
      </c>
      <c r="B49" t="s">
        <v>35</v>
      </c>
      <c r="C49">
        <v>5</v>
      </c>
      <c r="D49" t="s">
        <v>58</v>
      </c>
      <c r="E49" s="16">
        <v>41455</v>
      </c>
      <c r="F49" s="17">
        <f t="shared" si="0"/>
        <v>2013</v>
      </c>
      <c r="G49" t="s">
        <v>36</v>
      </c>
      <c r="H49" s="18">
        <v>189.72</v>
      </c>
      <c r="I49" s="19">
        <v>268.78201560000002</v>
      </c>
      <c r="K49" s="16">
        <v>41455</v>
      </c>
      <c r="L49" t="s">
        <v>46</v>
      </c>
      <c r="M49" s="16">
        <v>36566</v>
      </c>
      <c r="N49" s="16">
        <v>39813</v>
      </c>
      <c r="O49" s="16">
        <v>38142</v>
      </c>
      <c r="Q49" t="s">
        <v>44</v>
      </c>
    </row>
    <row r="50" spans="1:17">
      <c r="A50" t="s">
        <v>34</v>
      </c>
      <c r="B50" t="s">
        <v>35</v>
      </c>
      <c r="C50">
        <v>3</v>
      </c>
      <c r="D50" t="s">
        <v>57</v>
      </c>
      <c r="E50" s="16">
        <v>41455</v>
      </c>
      <c r="F50" s="17">
        <f t="shared" si="0"/>
        <v>2013</v>
      </c>
      <c r="G50" t="s">
        <v>36</v>
      </c>
      <c r="H50" s="18">
        <v>712313.74</v>
      </c>
      <c r="I50" s="19">
        <v>1009156.2448702001</v>
      </c>
      <c r="K50" s="16">
        <v>41455</v>
      </c>
      <c r="L50" t="s">
        <v>39</v>
      </c>
      <c r="M50" s="16">
        <v>40130</v>
      </c>
      <c r="N50" s="16">
        <v>42551</v>
      </c>
      <c r="O50" s="16">
        <v>40532</v>
      </c>
      <c r="Q50" t="s">
        <v>40</v>
      </c>
    </row>
    <row r="51" spans="1:17">
      <c r="A51" t="s">
        <v>34</v>
      </c>
      <c r="B51" t="s">
        <v>35</v>
      </c>
      <c r="C51">
        <v>6</v>
      </c>
      <c r="D51" t="s">
        <v>59</v>
      </c>
      <c r="E51" s="16">
        <v>41455</v>
      </c>
      <c r="F51" s="17">
        <f t="shared" si="0"/>
        <v>2013</v>
      </c>
      <c r="G51" t="s">
        <v>36</v>
      </c>
      <c r="H51" s="18">
        <v>21412.37</v>
      </c>
      <c r="I51" s="19">
        <v>30335.546950100001</v>
      </c>
      <c r="K51" s="16">
        <v>41455</v>
      </c>
      <c r="L51" t="s">
        <v>47</v>
      </c>
      <c r="M51" s="16">
        <v>36566</v>
      </c>
      <c r="N51" s="16">
        <v>39903</v>
      </c>
      <c r="O51" s="16">
        <v>37271</v>
      </c>
      <c r="P51" s="16">
        <v>39903</v>
      </c>
      <c r="Q51" t="s">
        <v>40</v>
      </c>
    </row>
    <row r="52" spans="1:17">
      <c r="A52" t="s">
        <v>34</v>
      </c>
      <c r="B52" t="s">
        <v>35</v>
      </c>
      <c r="C52">
        <v>5</v>
      </c>
      <c r="D52" t="s">
        <v>58</v>
      </c>
      <c r="E52" s="16">
        <v>41455</v>
      </c>
      <c r="F52" s="17">
        <f t="shared" si="0"/>
        <v>2013</v>
      </c>
      <c r="G52" t="s">
        <v>36</v>
      </c>
      <c r="H52" s="18">
        <v>28917.89</v>
      </c>
      <c r="I52" s="19">
        <v>40968.842299700002</v>
      </c>
      <c r="K52" s="16">
        <v>41455</v>
      </c>
      <c r="L52" t="s">
        <v>47</v>
      </c>
      <c r="M52" s="16">
        <v>36566</v>
      </c>
      <c r="N52" s="16">
        <v>39903</v>
      </c>
      <c r="O52" s="16">
        <v>37271</v>
      </c>
      <c r="P52" s="16">
        <v>39903</v>
      </c>
      <c r="Q52" t="s">
        <v>40</v>
      </c>
    </row>
    <row r="53" spans="1:17">
      <c r="A53" t="s">
        <v>34</v>
      </c>
      <c r="B53" t="s">
        <v>35</v>
      </c>
      <c r="C53">
        <v>5</v>
      </c>
      <c r="D53" t="s">
        <v>58</v>
      </c>
      <c r="E53" s="16">
        <v>41455</v>
      </c>
      <c r="F53" s="17">
        <f t="shared" si="0"/>
        <v>2013</v>
      </c>
      <c r="G53" t="s">
        <v>36</v>
      </c>
      <c r="H53" s="18">
        <v>16116.44</v>
      </c>
      <c r="I53" s="19">
        <v>22832.644041200001</v>
      </c>
      <c r="K53" s="16">
        <v>41455</v>
      </c>
      <c r="L53" t="s">
        <v>37</v>
      </c>
      <c r="M53" s="16">
        <v>40983</v>
      </c>
      <c r="N53" s="16">
        <v>43465</v>
      </c>
      <c r="O53" s="16">
        <v>41215</v>
      </c>
      <c r="Q53" t="s">
        <v>38</v>
      </c>
    </row>
    <row r="54" spans="1:17">
      <c r="A54" t="s">
        <v>34</v>
      </c>
      <c r="B54" t="s">
        <v>35</v>
      </c>
      <c r="C54">
        <v>5</v>
      </c>
      <c r="D54" t="s">
        <v>58</v>
      </c>
      <c r="E54" s="16">
        <v>41455</v>
      </c>
      <c r="F54" s="17">
        <f t="shared" si="0"/>
        <v>2013</v>
      </c>
      <c r="G54" t="s">
        <v>36</v>
      </c>
      <c r="H54" s="18">
        <v>24153.27</v>
      </c>
      <c r="I54" s="19">
        <v>34218.662207100002</v>
      </c>
      <c r="K54" s="16">
        <v>41455</v>
      </c>
      <c r="L54" t="s">
        <v>37</v>
      </c>
      <c r="M54" s="16">
        <v>40983</v>
      </c>
      <c r="N54" s="16">
        <v>43465</v>
      </c>
      <c r="O54" s="16">
        <v>41215</v>
      </c>
      <c r="Q54" t="s">
        <v>38</v>
      </c>
    </row>
    <row r="55" spans="1:17">
      <c r="A55" t="s">
        <v>34</v>
      </c>
      <c r="B55" t="s">
        <v>35</v>
      </c>
      <c r="C55">
        <v>5</v>
      </c>
      <c r="D55" t="s">
        <v>58</v>
      </c>
      <c r="E55" s="16">
        <v>41455</v>
      </c>
      <c r="F55" s="17">
        <f t="shared" si="0"/>
        <v>2013</v>
      </c>
      <c r="G55" t="s">
        <v>36</v>
      </c>
      <c r="H55" s="18">
        <v>23635.119999999999</v>
      </c>
      <c r="I55" s="19">
        <v>33484.583557600003</v>
      </c>
      <c r="K55" s="16">
        <v>41455</v>
      </c>
      <c r="L55" t="s">
        <v>48</v>
      </c>
      <c r="M55" s="16">
        <v>37746</v>
      </c>
      <c r="N55" s="16">
        <v>40543</v>
      </c>
      <c r="O55" s="16">
        <v>37915</v>
      </c>
      <c r="P55" s="16">
        <v>40543</v>
      </c>
      <c r="Q55" t="s">
        <v>42</v>
      </c>
    </row>
    <row r="56" spans="1:17">
      <c r="A56" t="s">
        <v>34</v>
      </c>
      <c r="B56" t="s">
        <v>35</v>
      </c>
      <c r="C56">
        <v>3</v>
      </c>
      <c r="D56" t="s">
        <v>57</v>
      </c>
      <c r="E56" s="16">
        <v>41455</v>
      </c>
      <c r="F56" s="17">
        <f t="shared" si="0"/>
        <v>2013</v>
      </c>
      <c r="G56" t="s">
        <v>36</v>
      </c>
      <c r="H56" s="18">
        <v>50415.35</v>
      </c>
      <c r="I56" s="19">
        <v>71424.938805500002</v>
      </c>
      <c r="K56" s="16">
        <v>41455</v>
      </c>
      <c r="L56" t="s">
        <v>43</v>
      </c>
      <c r="M56" s="16">
        <v>40107</v>
      </c>
      <c r="N56" s="16">
        <v>42369</v>
      </c>
      <c r="O56" s="16">
        <v>40710</v>
      </c>
      <c r="Q56" t="s">
        <v>44</v>
      </c>
    </row>
    <row r="57" spans="1:17">
      <c r="A57" t="s">
        <v>34</v>
      </c>
      <c r="B57" t="s">
        <v>35</v>
      </c>
      <c r="C57">
        <v>5</v>
      </c>
      <c r="D57" t="s">
        <v>58</v>
      </c>
      <c r="E57" s="16">
        <v>41455</v>
      </c>
      <c r="F57" s="17">
        <f t="shared" si="0"/>
        <v>2013</v>
      </c>
      <c r="G57" t="s">
        <v>36</v>
      </c>
      <c r="H57" s="18">
        <v>52003.82</v>
      </c>
      <c r="I57" s="19">
        <v>73675.371908600006</v>
      </c>
      <c r="K57" s="16">
        <v>41455</v>
      </c>
      <c r="L57" t="s">
        <v>43</v>
      </c>
      <c r="M57" s="16">
        <v>40107</v>
      </c>
      <c r="N57" s="16">
        <v>42369</v>
      </c>
      <c r="O57" s="16">
        <v>40710</v>
      </c>
      <c r="Q57" t="s">
        <v>44</v>
      </c>
    </row>
    <row r="58" spans="1:17">
      <c r="A58" t="s">
        <v>34</v>
      </c>
      <c r="B58" t="s">
        <v>35</v>
      </c>
      <c r="C58">
        <v>3</v>
      </c>
      <c r="D58" t="s">
        <v>57</v>
      </c>
      <c r="E58" s="16">
        <v>41455</v>
      </c>
      <c r="F58" s="17">
        <f t="shared" si="0"/>
        <v>2013</v>
      </c>
      <c r="G58" t="s">
        <v>36</v>
      </c>
      <c r="H58" s="18">
        <v>1180233.06</v>
      </c>
      <c r="I58" s="19">
        <v>1672071.5830938001</v>
      </c>
      <c r="K58" s="16">
        <v>41455</v>
      </c>
      <c r="L58" t="s">
        <v>43</v>
      </c>
      <c r="M58" s="16">
        <v>40107</v>
      </c>
      <c r="N58" s="16">
        <v>42369</v>
      </c>
      <c r="O58" s="16">
        <v>40710</v>
      </c>
      <c r="Q58" t="s">
        <v>44</v>
      </c>
    </row>
    <row r="59" spans="1:17">
      <c r="A59" t="s">
        <v>34</v>
      </c>
      <c r="B59" t="s">
        <v>35</v>
      </c>
      <c r="C59">
        <v>6</v>
      </c>
      <c r="D59" t="s">
        <v>59</v>
      </c>
      <c r="E59" s="16">
        <v>41455</v>
      </c>
      <c r="F59" s="17">
        <f t="shared" si="0"/>
        <v>2013</v>
      </c>
      <c r="G59" t="s">
        <v>36</v>
      </c>
      <c r="H59" s="18">
        <v>75499.210000000006</v>
      </c>
      <c r="I59" s="19">
        <v>106961.99578330001</v>
      </c>
      <c r="K59" s="16">
        <v>41455</v>
      </c>
      <c r="L59" t="s">
        <v>49</v>
      </c>
      <c r="M59" s="16">
        <v>37473</v>
      </c>
      <c r="N59" s="16">
        <v>40451</v>
      </c>
      <c r="O59" s="16">
        <v>37960</v>
      </c>
      <c r="P59" s="16">
        <v>40359</v>
      </c>
      <c r="Q59" t="s">
        <v>50</v>
      </c>
    </row>
    <row r="60" spans="1:17">
      <c r="A60" t="s">
        <v>34</v>
      </c>
      <c r="B60" t="s">
        <v>35</v>
      </c>
      <c r="C60">
        <v>5</v>
      </c>
      <c r="D60" t="s">
        <v>58</v>
      </c>
      <c r="E60" s="16">
        <v>41455</v>
      </c>
      <c r="F60" s="17">
        <f t="shared" si="0"/>
        <v>2013</v>
      </c>
      <c r="G60" t="s">
        <v>36</v>
      </c>
      <c r="H60" s="18">
        <v>60041.78</v>
      </c>
      <c r="I60" s="19">
        <v>85062.990979399998</v>
      </c>
      <c r="K60" s="16">
        <v>41455</v>
      </c>
      <c r="L60" t="s">
        <v>49</v>
      </c>
      <c r="M60" s="16">
        <v>37473</v>
      </c>
      <c r="N60" s="16">
        <v>40451</v>
      </c>
      <c r="O60" s="16">
        <v>37960</v>
      </c>
      <c r="P60" s="16">
        <v>40359</v>
      </c>
      <c r="Q60" t="s">
        <v>50</v>
      </c>
    </row>
    <row r="61" spans="1:17">
      <c r="A61" t="s">
        <v>34</v>
      </c>
      <c r="B61" t="s">
        <v>35</v>
      </c>
      <c r="C61">
        <v>3</v>
      </c>
      <c r="D61" t="s">
        <v>57</v>
      </c>
      <c r="E61" s="16">
        <v>41547</v>
      </c>
      <c r="F61" s="17">
        <f t="shared" si="0"/>
        <v>2013</v>
      </c>
      <c r="G61" t="s">
        <v>36</v>
      </c>
      <c r="H61" s="18">
        <v>238773.25</v>
      </c>
      <c r="I61" s="19">
        <v>338277.22647250001</v>
      </c>
      <c r="K61" s="16">
        <v>41547</v>
      </c>
      <c r="L61" t="s">
        <v>39</v>
      </c>
      <c r="M61" s="16">
        <v>40130</v>
      </c>
      <c r="N61" s="16">
        <v>42551</v>
      </c>
      <c r="O61" s="16">
        <v>40532</v>
      </c>
      <c r="Q61" t="s">
        <v>40</v>
      </c>
    </row>
    <row r="62" spans="1:17">
      <c r="A62" t="s">
        <v>34</v>
      </c>
      <c r="B62" t="s">
        <v>35</v>
      </c>
      <c r="C62">
        <v>6</v>
      </c>
      <c r="D62" t="s">
        <v>59</v>
      </c>
      <c r="E62" s="16">
        <v>41547</v>
      </c>
      <c r="F62" s="17">
        <f t="shared" si="0"/>
        <v>2013</v>
      </c>
      <c r="G62" t="s">
        <v>36</v>
      </c>
      <c r="H62" s="18">
        <v>32603.19</v>
      </c>
      <c r="I62" s="19">
        <v>46189.9173687</v>
      </c>
      <c r="K62" s="16">
        <v>41547</v>
      </c>
      <c r="L62" t="s">
        <v>41</v>
      </c>
      <c r="M62" s="16">
        <v>36173</v>
      </c>
      <c r="N62" s="16">
        <v>40178</v>
      </c>
      <c r="O62" s="16">
        <v>37144</v>
      </c>
      <c r="P62" s="16">
        <v>40086</v>
      </c>
      <c r="Q62" t="s">
        <v>42</v>
      </c>
    </row>
    <row r="63" spans="1:17">
      <c r="A63" t="s">
        <v>34</v>
      </c>
      <c r="B63" t="s">
        <v>35</v>
      </c>
      <c r="C63">
        <v>5</v>
      </c>
      <c r="D63" t="s">
        <v>58</v>
      </c>
      <c r="E63" s="16">
        <v>41547</v>
      </c>
      <c r="F63" s="17">
        <f t="shared" si="0"/>
        <v>2013</v>
      </c>
      <c r="G63" t="s">
        <v>36</v>
      </c>
      <c r="H63" s="18">
        <v>17814.79</v>
      </c>
      <c r="I63" s="19">
        <v>25238.747436700003</v>
      </c>
      <c r="K63" s="16">
        <v>41547</v>
      </c>
      <c r="L63" t="s">
        <v>41</v>
      </c>
      <c r="M63" s="16">
        <v>36173</v>
      </c>
      <c r="N63" s="16">
        <v>40178</v>
      </c>
      <c r="O63" s="16">
        <v>37144</v>
      </c>
      <c r="P63" s="16">
        <v>40086</v>
      </c>
      <c r="Q63" t="s">
        <v>42</v>
      </c>
    </row>
    <row r="64" spans="1:17">
      <c r="A64" t="s">
        <v>34</v>
      </c>
      <c r="B64" t="s">
        <v>35</v>
      </c>
      <c r="C64">
        <v>5</v>
      </c>
      <c r="D64" t="s">
        <v>58</v>
      </c>
      <c r="E64" s="16">
        <v>41547</v>
      </c>
      <c r="F64" s="17">
        <f t="shared" si="0"/>
        <v>2013</v>
      </c>
      <c r="G64" t="s">
        <v>36</v>
      </c>
      <c r="H64" s="18">
        <v>12521.12</v>
      </c>
      <c r="I64" s="19">
        <v>17739.046337600001</v>
      </c>
      <c r="K64" s="16">
        <v>41547</v>
      </c>
      <c r="L64" t="s">
        <v>43</v>
      </c>
      <c r="M64" s="16">
        <v>40107</v>
      </c>
      <c r="N64" s="16">
        <v>42369</v>
      </c>
      <c r="O64" s="16">
        <v>40710</v>
      </c>
      <c r="Q64" t="s">
        <v>44</v>
      </c>
    </row>
    <row r="65" spans="1:17">
      <c r="A65" t="s">
        <v>34</v>
      </c>
      <c r="B65" t="s">
        <v>35</v>
      </c>
      <c r="C65">
        <v>3</v>
      </c>
      <c r="D65" t="s">
        <v>57</v>
      </c>
      <c r="E65" s="16">
        <v>41547</v>
      </c>
      <c r="F65" s="17">
        <f t="shared" si="0"/>
        <v>2013</v>
      </c>
      <c r="G65" t="s">
        <v>36</v>
      </c>
      <c r="H65" s="18">
        <v>863226.77</v>
      </c>
      <c r="I65" s="19">
        <v>1222959.2618621001</v>
      </c>
      <c r="K65" s="16">
        <v>41547</v>
      </c>
      <c r="L65" t="s">
        <v>43</v>
      </c>
      <c r="M65" s="16">
        <v>40107</v>
      </c>
      <c r="N65" s="16">
        <v>42369</v>
      </c>
      <c r="O65" s="16">
        <v>40710</v>
      </c>
      <c r="Q65" t="s">
        <v>44</v>
      </c>
    </row>
    <row r="66" spans="1:17">
      <c r="A66" t="s">
        <v>34</v>
      </c>
      <c r="B66" t="s">
        <v>35</v>
      </c>
      <c r="C66">
        <v>6</v>
      </c>
      <c r="D66" t="s">
        <v>59</v>
      </c>
      <c r="E66" s="16">
        <v>41639</v>
      </c>
      <c r="F66" s="17">
        <f t="shared" ref="F66:F106" si="1">YEAR(E66)</f>
        <v>2013</v>
      </c>
      <c r="G66" t="s">
        <v>36</v>
      </c>
      <c r="H66" s="18">
        <v>17724.82</v>
      </c>
      <c r="I66" s="19">
        <v>25111.284238600001</v>
      </c>
      <c r="K66" s="16">
        <v>41639</v>
      </c>
      <c r="L66" t="s">
        <v>45</v>
      </c>
      <c r="M66" s="16">
        <v>35942</v>
      </c>
      <c r="N66" s="16">
        <v>39263</v>
      </c>
      <c r="O66" s="16">
        <v>37056</v>
      </c>
      <c r="P66" s="16">
        <v>39082</v>
      </c>
      <c r="Q66" t="s">
        <v>42</v>
      </c>
    </row>
    <row r="67" spans="1:17">
      <c r="A67" t="s">
        <v>34</v>
      </c>
      <c r="B67" t="s">
        <v>35</v>
      </c>
      <c r="C67">
        <v>5</v>
      </c>
      <c r="D67" t="s">
        <v>58</v>
      </c>
      <c r="E67" s="16">
        <v>41639</v>
      </c>
      <c r="F67" s="17">
        <f t="shared" si="1"/>
        <v>2013</v>
      </c>
      <c r="G67" t="s">
        <v>36</v>
      </c>
      <c r="H67" s="18">
        <v>9316.0400000000009</v>
      </c>
      <c r="I67" s="19">
        <v>13198.313349200002</v>
      </c>
      <c r="K67" s="16">
        <v>41639</v>
      </c>
      <c r="L67" t="s">
        <v>45</v>
      </c>
      <c r="M67" s="16">
        <v>35942</v>
      </c>
      <c r="N67" s="16">
        <v>39263</v>
      </c>
      <c r="O67" s="16">
        <v>37056</v>
      </c>
      <c r="P67" s="16">
        <v>39082</v>
      </c>
      <c r="Q67" t="s">
        <v>42</v>
      </c>
    </row>
    <row r="68" spans="1:17">
      <c r="A68" t="s">
        <v>34</v>
      </c>
      <c r="B68" t="s">
        <v>35</v>
      </c>
      <c r="C68">
        <v>6</v>
      </c>
      <c r="D68" t="s">
        <v>59</v>
      </c>
      <c r="E68" s="16">
        <v>41639</v>
      </c>
      <c r="F68" s="17">
        <f t="shared" si="1"/>
        <v>2013</v>
      </c>
      <c r="G68" t="s">
        <v>36</v>
      </c>
      <c r="H68" s="18">
        <v>262.45</v>
      </c>
      <c r="I68" s="19">
        <v>371.82078849999999</v>
      </c>
      <c r="K68" s="16">
        <v>41639</v>
      </c>
      <c r="L68" t="s">
        <v>46</v>
      </c>
      <c r="M68" s="16">
        <v>36566</v>
      </c>
      <c r="N68" s="16">
        <v>39813</v>
      </c>
      <c r="O68" s="16">
        <v>38142</v>
      </c>
      <c r="Q68" t="s">
        <v>44</v>
      </c>
    </row>
    <row r="69" spans="1:17">
      <c r="A69" t="s">
        <v>34</v>
      </c>
      <c r="B69" t="s">
        <v>35</v>
      </c>
      <c r="C69">
        <v>5</v>
      </c>
      <c r="D69" t="s">
        <v>58</v>
      </c>
      <c r="E69" s="16">
        <v>41639</v>
      </c>
      <c r="F69" s="17">
        <f t="shared" si="1"/>
        <v>2013</v>
      </c>
      <c r="G69" t="s">
        <v>36</v>
      </c>
      <c r="H69" s="18">
        <v>188.72</v>
      </c>
      <c r="I69" s="19">
        <v>267.36528559999999</v>
      </c>
      <c r="K69" s="16">
        <v>41639</v>
      </c>
      <c r="L69" t="s">
        <v>46</v>
      </c>
      <c r="M69" s="16">
        <v>36566</v>
      </c>
      <c r="N69" s="16">
        <v>39813</v>
      </c>
      <c r="O69" s="16">
        <v>38142</v>
      </c>
      <c r="Q69" t="s">
        <v>44</v>
      </c>
    </row>
    <row r="70" spans="1:17">
      <c r="A70" t="s">
        <v>34</v>
      </c>
      <c r="B70" t="s">
        <v>35</v>
      </c>
      <c r="C70">
        <v>3</v>
      </c>
      <c r="D70" t="s">
        <v>57</v>
      </c>
      <c r="E70" s="16">
        <v>41639</v>
      </c>
      <c r="F70" s="17">
        <f t="shared" si="1"/>
        <v>2013</v>
      </c>
      <c r="G70" t="s">
        <v>36</v>
      </c>
      <c r="H70" s="18">
        <v>641698.52</v>
      </c>
      <c r="I70" s="19">
        <v>909113.54423960007</v>
      </c>
      <c r="K70" s="16">
        <v>41639</v>
      </c>
      <c r="L70" t="s">
        <v>39</v>
      </c>
      <c r="M70" s="16">
        <v>40130</v>
      </c>
      <c r="N70" s="16">
        <v>42551</v>
      </c>
      <c r="O70" s="16">
        <v>40532</v>
      </c>
      <c r="Q70" t="s">
        <v>40</v>
      </c>
    </row>
    <row r="71" spans="1:17">
      <c r="A71" t="s">
        <v>34</v>
      </c>
      <c r="B71" t="s">
        <v>35</v>
      </c>
      <c r="C71">
        <v>6</v>
      </c>
      <c r="D71" t="s">
        <v>59</v>
      </c>
      <c r="E71" s="16">
        <v>41639</v>
      </c>
      <c r="F71" s="17">
        <f t="shared" si="1"/>
        <v>2013</v>
      </c>
      <c r="G71" t="s">
        <v>36</v>
      </c>
      <c r="H71" s="18">
        <v>21589.47</v>
      </c>
      <c r="I71" s="19">
        <v>30586.449833100003</v>
      </c>
      <c r="K71" s="16">
        <v>41639</v>
      </c>
      <c r="L71" t="s">
        <v>47</v>
      </c>
      <c r="M71" s="16">
        <v>36566</v>
      </c>
      <c r="N71" s="16">
        <v>39903</v>
      </c>
      <c r="O71" s="16">
        <v>37271</v>
      </c>
      <c r="P71" s="16">
        <v>39903</v>
      </c>
      <c r="Q71" t="s">
        <v>40</v>
      </c>
    </row>
    <row r="72" spans="1:17">
      <c r="A72" t="s">
        <v>34</v>
      </c>
      <c r="B72" t="s">
        <v>35</v>
      </c>
      <c r="C72">
        <v>5</v>
      </c>
      <c r="D72" t="s">
        <v>58</v>
      </c>
      <c r="E72" s="16">
        <v>41639</v>
      </c>
      <c r="F72" s="17">
        <f t="shared" si="1"/>
        <v>2013</v>
      </c>
      <c r="G72" t="s">
        <v>36</v>
      </c>
      <c r="H72" s="18">
        <v>29156.49</v>
      </c>
      <c r="I72" s="19">
        <v>41306.874077700006</v>
      </c>
      <c r="K72" s="16">
        <v>41639</v>
      </c>
      <c r="L72" t="s">
        <v>47</v>
      </c>
      <c r="M72" s="16">
        <v>36566</v>
      </c>
      <c r="N72" s="16">
        <v>39903</v>
      </c>
      <c r="O72" s="16">
        <v>37271</v>
      </c>
      <c r="P72" s="16">
        <v>39903</v>
      </c>
      <c r="Q72" t="s">
        <v>40</v>
      </c>
    </row>
    <row r="73" spans="1:17">
      <c r="A73" t="s">
        <v>34</v>
      </c>
      <c r="B73" t="s">
        <v>35</v>
      </c>
      <c r="C73">
        <v>5</v>
      </c>
      <c r="D73" t="s">
        <v>58</v>
      </c>
      <c r="E73" s="16">
        <v>41639</v>
      </c>
      <c r="F73" s="17">
        <f t="shared" si="1"/>
        <v>2013</v>
      </c>
      <c r="G73" t="s">
        <v>36</v>
      </c>
      <c r="H73" s="18">
        <v>16383.56</v>
      </c>
      <c r="I73" s="19">
        <v>23211.080958800001</v>
      </c>
      <c r="K73" s="16">
        <v>41639</v>
      </c>
      <c r="L73" t="s">
        <v>37</v>
      </c>
      <c r="M73" s="16">
        <v>40983</v>
      </c>
      <c r="N73" s="16">
        <v>43465</v>
      </c>
      <c r="O73" s="16">
        <v>41215</v>
      </c>
      <c r="Q73" t="s">
        <v>38</v>
      </c>
    </row>
    <row r="74" spans="1:17">
      <c r="A74" t="s">
        <v>34</v>
      </c>
      <c r="B74" t="s">
        <v>35</v>
      </c>
      <c r="C74">
        <v>5</v>
      </c>
      <c r="D74" t="s">
        <v>58</v>
      </c>
      <c r="E74" s="16">
        <v>41639</v>
      </c>
      <c r="F74" s="17">
        <f t="shared" si="1"/>
        <v>2013</v>
      </c>
      <c r="G74" t="s">
        <v>36</v>
      </c>
      <c r="H74" s="18">
        <v>25582.91</v>
      </c>
      <c r="I74" s="19">
        <v>36244.076084300003</v>
      </c>
      <c r="K74" s="16">
        <v>41639</v>
      </c>
      <c r="L74" t="s">
        <v>37</v>
      </c>
      <c r="M74" s="16">
        <v>40983</v>
      </c>
      <c r="N74" s="16">
        <v>43465</v>
      </c>
      <c r="O74" s="16">
        <v>41215</v>
      </c>
      <c r="Q74" t="s">
        <v>38</v>
      </c>
    </row>
    <row r="75" spans="1:17">
      <c r="A75" t="s">
        <v>34</v>
      </c>
      <c r="B75" t="s">
        <v>35</v>
      </c>
      <c r="C75">
        <v>6</v>
      </c>
      <c r="D75" t="s">
        <v>59</v>
      </c>
      <c r="E75" s="16">
        <v>41639</v>
      </c>
      <c r="F75" s="17">
        <f t="shared" si="1"/>
        <v>2013</v>
      </c>
      <c r="G75" t="s">
        <v>36</v>
      </c>
      <c r="H75" s="18">
        <v>34638.870000000003</v>
      </c>
      <c r="I75" s="19">
        <v>49073.926295100006</v>
      </c>
      <c r="K75" s="16">
        <v>41639</v>
      </c>
      <c r="L75" t="s">
        <v>48</v>
      </c>
      <c r="M75" s="16">
        <v>37746</v>
      </c>
      <c r="N75" s="16">
        <v>40543</v>
      </c>
      <c r="O75" s="16">
        <v>37915</v>
      </c>
      <c r="P75" s="16">
        <v>40543</v>
      </c>
      <c r="Q75" t="s">
        <v>42</v>
      </c>
    </row>
    <row r="76" spans="1:17">
      <c r="A76" t="s">
        <v>34</v>
      </c>
      <c r="B76" t="s">
        <v>35</v>
      </c>
      <c r="C76">
        <v>5</v>
      </c>
      <c r="D76" t="s">
        <v>58</v>
      </c>
      <c r="E76" s="16">
        <v>41639</v>
      </c>
      <c r="F76" s="17">
        <f t="shared" si="1"/>
        <v>2013</v>
      </c>
      <c r="G76" t="s">
        <v>36</v>
      </c>
      <c r="H76" s="18">
        <v>23926.639999999999</v>
      </c>
      <c r="I76" s="19">
        <v>33897.588687199997</v>
      </c>
      <c r="K76" s="16">
        <v>41639</v>
      </c>
      <c r="L76" t="s">
        <v>48</v>
      </c>
      <c r="M76" s="16">
        <v>37746</v>
      </c>
      <c r="N76" s="16">
        <v>40543</v>
      </c>
      <c r="O76" s="16">
        <v>37915</v>
      </c>
      <c r="P76" s="16">
        <v>40543</v>
      </c>
      <c r="Q76" t="s">
        <v>42</v>
      </c>
    </row>
    <row r="77" spans="1:17">
      <c r="A77" t="s">
        <v>34</v>
      </c>
      <c r="B77" t="s">
        <v>35</v>
      </c>
      <c r="C77">
        <v>5</v>
      </c>
      <c r="D77" t="s">
        <v>58</v>
      </c>
      <c r="E77" s="16">
        <v>41639</v>
      </c>
      <c r="F77" s="17">
        <f t="shared" si="1"/>
        <v>2013</v>
      </c>
      <c r="G77" t="s">
        <v>36</v>
      </c>
      <c r="H77" s="18">
        <v>67975.72</v>
      </c>
      <c r="I77" s="19">
        <v>96303.241795599999</v>
      </c>
      <c r="K77" s="16">
        <v>41639</v>
      </c>
      <c r="L77" t="s">
        <v>43</v>
      </c>
      <c r="M77" s="16">
        <v>40107</v>
      </c>
      <c r="N77" s="16">
        <v>42369</v>
      </c>
      <c r="O77" s="16">
        <v>40710</v>
      </c>
      <c r="Q77" t="s">
        <v>44</v>
      </c>
    </row>
    <row r="78" spans="1:17">
      <c r="A78" t="s">
        <v>34</v>
      </c>
      <c r="B78" t="s">
        <v>35</v>
      </c>
      <c r="C78">
        <v>3</v>
      </c>
      <c r="D78" t="s">
        <v>57</v>
      </c>
      <c r="E78" s="16">
        <v>41639</v>
      </c>
      <c r="F78" s="17">
        <f t="shared" si="1"/>
        <v>2013</v>
      </c>
      <c r="G78" t="s">
        <v>36</v>
      </c>
      <c r="H78" s="18">
        <v>1524933.43</v>
      </c>
      <c r="I78" s="19">
        <v>2160418.9382838998</v>
      </c>
      <c r="K78" s="16">
        <v>41639</v>
      </c>
      <c r="L78" t="s">
        <v>43</v>
      </c>
      <c r="M78" s="16">
        <v>40107</v>
      </c>
      <c r="N78" s="16">
        <v>42369</v>
      </c>
      <c r="O78" s="16">
        <v>40710</v>
      </c>
      <c r="Q78" t="s">
        <v>44</v>
      </c>
    </row>
    <row r="79" spans="1:17">
      <c r="A79" t="s">
        <v>34</v>
      </c>
      <c r="B79" t="s">
        <v>35</v>
      </c>
      <c r="C79">
        <v>6</v>
      </c>
      <c r="D79" t="s">
        <v>59</v>
      </c>
      <c r="E79" s="16">
        <v>41639</v>
      </c>
      <c r="F79" s="17">
        <f t="shared" si="1"/>
        <v>2013</v>
      </c>
      <c r="G79" t="s">
        <v>36</v>
      </c>
      <c r="H79" s="18">
        <v>75916.97</v>
      </c>
      <c r="I79" s="19">
        <v>107553.8489081</v>
      </c>
      <c r="K79" s="16">
        <v>41639</v>
      </c>
      <c r="L79" t="s">
        <v>49</v>
      </c>
      <c r="M79" s="16">
        <v>37473</v>
      </c>
      <c r="N79" s="16">
        <v>40451</v>
      </c>
      <c r="O79" s="16">
        <v>37960</v>
      </c>
      <c r="P79" s="16">
        <v>40359</v>
      </c>
      <c r="Q79" t="s">
        <v>50</v>
      </c>
    </row>
    <row r="80" spans="1:17">
      <c r="A80" t="s">
        <v>34</v>
      </c>
      <c r="B80" t="s">
        <v>35</v>
      </c>
      <c r="C80">
        <v>5</v>
      </c>
      <c r="D80" t="s">
        <v>58</v>
      </c>
      <c r="E80" s="16">
        <v>41639</v>
      </c>
      <c r="F80" s="17">
        <f t="shared" si="1"/>
        <v>2013</v>
      </c>
      <c r="G80" t="s">
        <v>36</v>
      </c>
      <c r="H80" s="18">
        <v>61083.08</v>
      </c>
      <c r="I80" s="19">
        <v>86538.231928400011</v>
      </c>
      <c r="K80" s="16">
        <v>41639</v>
      </c>
      <c r="L80" t="s">
        <v>49</v>
      </c>
      <c r="M80" s="16">
        <v>37473</v>
      </c>
      <c r="N80" s="16">
        <v>40451</v>
      </c>
      <c r="O80" s="16">
        <v>37960</v>
      </c>
      <c r="P80" s="16">
        <v>40359</v>
      </c>
      <c r="Q80" t="s">
        <v>50</v>
      </c>
    </row>
    <row r="81" spans="1:17">
      <c r="A81" t="s">
        <v>34</v>
      </c>
      <c r="B81" t="s">
        <v>35</v>
      </c>
      <c r="C81">
        <v>3</v>
      </c>
      <c r="D81" t="s">
        <v>57</v>
      </c>
      <c r="E81" s="16">
        <v>41729</v>
      </c>
      <c r="F81" s="17">
        <f t="shared" si="1"/>
        <v>2014</v>
      </c>
      <c r="G81" t="s">
        <v>36</v>
      </c>
      <c r="H81" s="18">
        <v>141308.1</v>
      </c>
      <c r="I81" s="19">
        <v>200195.42451300001</v>
      </c>
      <c r="K81" s="16">
        <v>41729</v>
      </c>
      <c r="L81" t="s">
        <v>39</v>
      </c>
      <c r="M81" s="16">
        <v>40130</v>
      </c>
      <c r="N81" s="16">
        <v>42551</v>
      </c>
      <c r="O81" s="16">
        <v>40532</v>
      </c>
      <c r="Q81" t="s">
        <v>40</v>
      </c>
    </row>
    <row r="82" spans="1:17">
      <c r="A82" t="s">
        <v>34</v>
      </c>
      <c r="B82" t="s">
        <v>35</v>
      </c>
      <c r="C82">
        <v>6</v>
      </c>
      <c r="D82" t="s">
        <v>59</v>
      </c>
      <c r="E82" s="16">
        <v>41729</v>
      </c>
      <c r="F82" s="17">
        <f t="shared" si="1"/>
        <v>2014</v>
      </c>
      <c r="G82" t="s">
        <v>36</v>
      </c>
      <c r="H82" s="18">
        <v>32631.26</v>
      </c>
      <c r="I82" s="19">
        <v>46229.684979799997</v>
      </c>
      <c r="K82" s="16">
        <v>41729</v>
      </c>
      <c r="L82" t="s">
        <v>41</v>
      </c>
      <c r="M82" s="16">
        <v>36173</v>
      </c>
      <c r="N82" s="16">
        <v>40178</v>
      </c>
      <c r="O82" s="16">
        <v>37144</v>
      </c>
      <c r="P82" s="16">
        <v>40086</v>
      </c>
      <c r="Q82" t="s">
        <v>42</v>
      </c>
    </row>
    <row r="83" spans="1:17">
      <c r="A83" t="s">
        <v>34</v>
      </c>
      <c r="B83" t="s">
        <v>35</v>
      </c>
      <c r="C83">
        <v>5</v>
      </c>
      <c r="D83" t="s">
        <v>58</v>
      </c>
      <c r="E83" s="16">
        <v>41729</v>
      </c>
      <c r="F83" s="17">
        <f t="shared" si="1"/>
        <v>2014</v>
      </c>
      <c r="G83" t="s">
        <v>36</v>
      </c>
      <c r="H83" s="18">
        <v>17990.22</v>
      </c>
      <c r="I83" s="19">
        <v>25487.284380600002</v>
      </c>
      <c r="K83" s="16">
        <v>41729</v>
      </c>
      <c r="L83" t="s">
        <v>41</v>
      </c>
      <c r="M83" s="16">
        <v>36173</v>
      </c>
      <c r="N83" s="16">
        <v>40178</v>
      </c>
      <c r="O83" s="16">
        <v>37144</v>
      </c>
      <c r="P83" s="16">
        <v>40086</v>
      </c>
      <c r="Q83" t="s">
        <v>42</v>
      </c>
    </row>
    <row r="84" spans="1:17">
      <c r="A84" t="s">
        <v>34</v>
      </c>
      <c r="B84" t="s">
        <v>35</v>
      </c>
      <c r="C84">
        <v>3</v>
      </c>
      <c r="D84" t="s">
        <v>57</v>
      </c>
      <c r="E84" s="16">
        <v>41729</v>
      </c>
      <c r="F84" s="17">
        <f t="shared" si="1"/>
        <v>2014</v>
      </c>
      <c r="G84" t="s">
        <v>36</v>
      </c>
      <c r="H84" s="18">
        <v>1787796.73</v>
      </c>
      <c r="I84" s="19">
        <v>2532825.2612929</v>
      </c>
      <c r="K84" s="16">
        <v>41729</v>
      </c>
      <c r="L84" t="s">
        <v>43</v>
      </c>
      <c r="M84" s="16">
        <v>40107</v>
      </c>
      <c r="N84" s="16">
        <v>42369</v>
      </c>
      <c r="O84" s="16">
        <v>40710</v>
      </c>
      <c r="Q84" t="s">
        <v>44</v>
      </c>
    </row>
    <row r="85" spans="1:17">
      <c r="A85" t="s">
        <v>34</v>
      </c>
      <c r="B85" t="s">
        <v>35</v>
      </c>
      <c r="C85">
        <v>6</v>
      </c>
      <c r="D85" t="s">
        <v>59</v>
      </c>
      <c r="E85" s="16">
        <v>41820</v>
      </c>
      <c r="F85" s="17">
        <f t="shared" si="1"/>
        <v>2014</v>
      </c>
      <c r="G85" t="s">
        <v>36</v>
      </c>
      <c r="H85" s="18">
        <v>17609.98</v>
      </c>
      <c r="I85" s="19">
        <v>24948.586965400002</v>
      </c>
      <c r="K85" s="16">
        <v>41820</v>
      </c>
      <c r="L85" t="s">
        <v>45</v>
      </c>
      <c r="M85" s="16">
        <v>35942</v>
      </c>
      <c r="N85" s="16">
        <v>39263</v>
      </c>
      <c r="O85" s="16">
        <v>37056</v>
      </c>
      <c r="P85" s="16">
        <v>39082</v>
      </c>
      <c r="Q85" t="s">
        <v>42</v>
      </c>
    </row>
    <row r="86" spans="1:17">
      <c r="A86" t="s">
        <v>34</v>
      </c>
      <c r="B86" t="s">
        <v>35</v>
      </c>
      <c r="C86">
        <v>5</v>
      </c>
      <c r="D86" t="s">
        <v>58</v>
      </c>
      <c r="E86" s="16">
        <v>41820</v>
      </c>
      <c r="F86" s="17">
        <f t="shared" si="1"/>
        <v>2014</v>
      </c>
      <c r="G86" t="s">
        <v>36</v>
      </c>
      <c r="H86" s="18">
        <v>9373.35</v>
      </c>
      <c r="I86" s="19">
        <v>13279.506145500001</v>
      </c>
      <c r="K86" s="16">
        <v>41820</v>
      </c>
      <c r="L86" t="s">
        <v>45</v>
      </c>
      <c r="M86" s="16">
        <v>35942</v>
      </c>
      <c r="N86" s="16">
        <v>39263</v>
      </c>
      <c r="O86" s="16">
        <v>37056</v>
      </c>
      <c r="P86" s="16">
        <v>39082</v>
      </c>
      <c r="Q86" t="s">
        <v>42</v>
      </c>
    </row>
    <row r="87" spans="1:17">
      <c r="A87" t="s">
        <v>34</v>
      </c>
      <c r="B87" t="s">
        <v>35</v>
      </c>
      <c r="C87">
        <v>6</v>
      </c>
      <c r="D87" t="s">
        <v>59</v>
      </c>
      <c r="E87" s="16">
        <v>41820</v>
      </c>
      <c r="F87" s="17">
        <f t="shared" si="1"/>
        <v>2014</v>
      </c>
      <c r="G87" t="s">
        <v>36</v>
      </c>
      <c r="H87" s="18">
        <v>258.3</v>
      </c>
      <c r="I87" s="19">
        <v>365.94135900000003</v>
      </c>
      <c r="K87" s="16">
        <v>41820</v>
      </c>
      <c r="L87" t="s">
        <v>46</v>
      </c>
      <c r="M87" s="16">
        <v>36566</v>
      </c>
      <c r="N87" s="16">
        <v>39813</v>
      </c>
      <c r="O87" s="16">
        <v>38142</v>
      </c>
      <c r="Q87" t="s">
        <v>44</v>
      </c>
    </row>
    <row r="88" spans="1:17">
      <c r="A88" t="s">
        <v>34</v>
      </c>
      <c r="B88" t="s">
        <v>35</v>
      </c>
      <c r="C88">
        <v>5</v>
      </c>
      <c r="D88" t="s">
        <v>58</v>
      </c>
      <c r="E88" s="16">
        <v>41820</v>
      </c>
      <c r="F88" s="17">
        <f t="shared" si="1"/>
        <v>2014</v>
      </c>
      <c r="G88" t="s">
        <v>36</v>
      </c>
      <c r="H88" s="18">
        <v>188.03</v>
      </c>
      <c r="I88" s="19">
        <v>266.38774190000004</v>
      </c>
      <c r="K88" s="16">
        <v>41820</v>
      </c>
      <c r="L88" t="s">
        <v>46</v>
      </c>
      <c r="M88" s="16">
        <v>36566</v>
      </c>
      <c r="N88" s="16">
        <v>39813</v>
      </c>
      <c r="O88" s="16">
        <v>38142</v>
      </c>
      <c r="Q88" t="s">
        <v>44</v>
      </c>
    </row>
    <row r="89" spans="1:17">
      <c r="A89" t="s">
        <v>34</v>
      </c>
      <c r="B89" t="s">
        <v>35</v>
      </c>
      <c r="C89">
        <v>3</v>
      </c>
      <c r="D89" t="s">
        <v>57</v>
      </c>
      <c r="E89" s="16">
        <v>41820</v>
      </c>
      <c r="F89" s="17">
        <f t="shared" si="1"/>
        <v>2014</v>
      </c>
      <c r="G89" t="s">
        <v>36</v>
      </c>
      <c r="H89" s="18">
        <v>310628.34999999998</v>
      </c>
      <c r="I89" s="19">
        <v>440076.50229549996</v>
      </c>
      <c r="K89" s="16">
        <v>41820</v>
      </c>
      <c r="L89" t="s">
        <v>39</v>
      </c>
      <c r="M89" s="16">
        <v>40130</v>
      </c>
      <c r="N89" s="16">
        <v>42551</v>
      </c>
      <c r="O89" s="16">
        <v>40532</v>
      </c>
      <c r="Q89" t="s">
        <v>40</v>
      </c>
    </row>
    <row r="90" spans="1:17">
      <c r="A90" t="s">
        <v>34</v>
      </c>
      <c r="B90" t="s">
        <v>35</v>
      </c>
      <c r="C90">
        <v>6</v>
      </c>
      <c r="D90" t="s">
        <v>59</v>
      </c>
      <c r="E90" s="16">
        <v>41820</v>
      </c>
      <c r="F90" s="17">
        <f t="shared" si="1"/>
        <v>2014</v>
      </c>
      <c r="G90" t="s">
        <v>36</v>
      </c>
      <c r="H90" s="18">
        <v>21431.06</v>
      </c>
      <c r="I90" s="19">
        <v>30362.025633800004</v>
      </c>
      <c r="K90" s="16">
        <v>41820</v>
      </c>
      <c r="L90" t="s">
        <v>47</v>
      </c>
      <c r="M90" s="16">
        <v>36566</v>
      </c>
      <c r="N90" s="16">
        <v>39903</v>
      </c>
      <c r="O90" s="16">
        <v>37271</v>
      </c>
      <c r="P90" s="16">
        <v>39903</v>
      </c>
      <c r="Q90" t="s">
        <v>40</v>
      </c>
    </row>
    <row r="91" spans="1:17">
      <c r="A91" t="s">
        <v>34</v>
      </c>
      <c r="B91" t="s">
        <v>35</v>
      </c>
      <c r="C91">
        <v>5</v>
      </c>
      <c r="D91" t="s">
        <v>58</v>
      </c>
      <c r="E91" s="16">
        <v>41820</v>
      </c>
      <c r="F91" s="17">
        <f t="shared" si="1"/>
        <v>2014</v>
      </c>
      <c r="G91" t="s">
        <v>36</v>
      </c>
      <c r="H91" s="18">
        <v>29514.720000000001</v>
      </c>
      <c r="I91" s="19">
        <v>41814.389265600003</v>
      </c>
      <c r="K91" s="16">
        <v>41820</v>
      </c>
      <c r="L91" t="s">
        <v>47</v>
      </c>
      <c r="M91" s="16">
        <v>36566</v>
      </c>
      <c r="N91" s="16">
        <v>39903</v>
      </c>
      <c r="O91" s="16">
        <v>37271</v>
      </c>
      <c r="P91" s="16">
        <v>39903</v>
      </c>
      <c r="Q91" t="s">
        <v>40</v>
      </c>
    </row>
    <row r="92" spans="1:17">
      <c r="A92" t="s">
        <v>34</v>
      </c>
      <c r="B92" t="s">
        <v>35</v>
      </c>
      <c r="C92">
        <v>5</v>
      </c>
      <c r="D92" t="s">
        <v>58</v>
      </c>
      <c r="E92" s="16">
        <v>41820</v>
      </c>
      <c r="F92" s="17">
        <f t="shared" si="1"/>
        <v>2014</v>
      </c>
      <c r="G92" t="s">
        <v>36</v>
      </c>
      <c r="H92" s="18">
        <v>16116.44</v>
      </c>
      <c r="I92" s="19">
        <v>22832.644041200001</v>
      </c>
      <c r="K92" s="16">
        <v>41820</v>
      </c>
      <c r="L92" t="s">
        <v>37</v>
      </c>
      <c r="M92" s="16">
        <v>40983</v>
      </c>
      <c r="N92" s="16">
        <v>43465</v>
      </c>
      <c r="O92" s="16">
        <v>41215</v>
      </c>
      <c r="Q92" t="s">
        <v>38</v>
      </c>
    </row>
    <row r="93" spans="1:17">
      <c r="A93" t="s">
        <v>34</v>
      </c>
      <c r="B93" t="s">
        <v>35</v>
      </c>
      <c r="C93">
        <v>3</v>
      </c>
      <c r="D93" t="s">
        <v>57</v>
      </c>
      <c r="E93" s="16">
        <v>41820</v>
      </c>
      <c r="F93" s="17">
        <f t="shared" si="1"/>
        <v>2014</v>
      </c>
      <c r="G93" t="s">
        <v>36</v>
      </c>
      <c r="H93" s="18">
        <v>149761.26999999999</v>
      </c>
      <c r="I93" s="19">
        <v>212171.28404709999</v>
      </c>
      <c r="K93" s="16">
        <v>41820</v>
      </c>
      <c r="L93" t="s">
        <v>37</v>
      </c>
      <c r="M93" s="16">
        <v>40983</v>
      </c>
      <c r="N93" s="16">
        <v>43465</v>
      </c>
      <c r="O93" s="16">
        <v>41215</v>
      </c>
      <c r="Q93" t="s">
        <v>38</v>
      </c>
    </row>
    <row r="94" spans="1:17">
      <c r="A94" t="s">
        <v>34</v>
      </c>
      <c r="B94" t="s">
        <v>35</v>
      </c>
      <c r="C94">
        <v>5</v>
      </c>
      <c r="D94" t="s">
        <v>58</v>
      </c>
      <c r="E94" s="16">
        <v>41820</v>
      </c>
      <c r="F94" s="17">
        <f t="shared" si="1"/>
        <v>2014</v>
      </c>
      <c r="G94" t="s">
        <v>36</v>
      </c>
      <c r="H94" s="18">
        <v>25122.44</v>
      </c>
      <c r="I94" s="19">
        <v>35591.714421199998</v>
      </c>
      <c r="K94" s="16">
        <v>41820</v>
      </c>
      <c r="L94" t="s">
        <v>37</v>
      </c>
      <c r="M94" s="16">
        <v>40983</v>
      </c>
      <c r="N94" s="16">
        <v>43465</v>
      </c>
      <c r="O94" s="16">
        <v>41215</v>
      </c>
      <c r="Q94" t="s">
        <v>38</v>
      </c>
    </row>
    <row r="95" spans="1:17">
      <c r="A95" t="s">
        <v>34</v>
      </c>
      <c r="B95" t="s">
        <v>35</v>
      </c>
      <c r="C95">
        <v>6</v>
      </c>
      <c r="D95" t="s">
        <v>59</v>
      </c>
      <c r="E95" s="16">
        <v>41820</v>
      </c>
      <c r="F95" s="17">
        <f t="shared" si="1"/>
        <v>2014</v>
      </c>
      <c r="G95" t="s">
        <v>36</v>
      </c>
      <c r="H95" s="18">
        <v>34384.9</v>
      </c>
      <c r="I95" s="19">
        <v>48714.119377000003</v>
      </c>
      <c r="K95" s="16">
        <v>41820</v>
      </c>
      <c r="L95" t="s">
        <v>48</v>
      </c>
      <c r="M95" s="16">
        <v>37746</v>
      </c>
      <c r="N95" s="16">
        <v>40543</v>
      </c>
      <c r="O95" s="16">
        <v>37915</v>
      </c>
      <c r="P95" s="16">
        <v>40543</v>
      </c>
      <c r="Q95" t="s">
        <v>42</v>
      </c>
    </row>
    <row r="96" spans="1:17">
      <c r="A96" t="s">
        <v>34</v>
      </c>
      <c r="B96" t="s">
        <v>35</v>
      </c>
      <c r="C96">
        <v>5</v>
      </c>
      <c r="D96" t="s">
        <v>58</v>
      </c>
      <c r="E96" s="16">
        <v>41820</v>
      </c>
      <c r="F96" s="17">
        <f t="shared" si="1"/>
        <v>2014</v>
      </c>
      <c r="G96" t="s">
        <v>36</v>
      </c>
      <c r="H96" s="18">
        <v>24035.01</v>
      </c>
      <c r="I96" s="19">
        <v>34051.119717299996</v>
      </c>
      <c r="K96" s="16">
        <v>41820</v>
      </c>
      <c r="L96" t="s">
        <v>48</v>
      </c>
      <c r="M96" s="16">
        <v>37746</v>
      </c>
      <c r="N96" s="16">
        <v>40543</v>
      </c>
      <c r="O96" s="16">
        <v>37915</v>
      </c>
      <c r="P96" s="16">
        <v>40543</v>
      </c>
      <c r="Q96" t="s">
        <v>42</v>
      </c>
    </row>
    <row r="97" spans="1:18">
      <c r="A97" t="s">
        <v>34</v>
      </c>
      <c r="B97" t="s">
        <v>35</v>
      </c>
      <c r="C97">
        <v>5</v>
      </c>
      <c r="D97" t="s">
        <v>58</v>
      </c>
      <c r="E97" s="16">
        <v>41820</v>
      </c>
      <c r="F97" s="17">
        <f t="shared" si="1"/>
        <v>2014</v>
      </c>
      <c r="G97" t="s">
        <v>36</v>
      </c>
      <c r="H97" s="18">
        <v>70280.429999999993</v>
      </c>
      <c r="I97" s="19">
        <v>99568.393593899993</v>
      </c>
      <c r="K97" s="16">
        <v>41820</v>
      </c>
      <c r="L97" t="s">
        <v>43</v>
      </c>
      <c r="M97" s="16">
        <v>40107</v>
      </c>
      <c r="N97" s="16">
        <v>42369</v>
      </c>
      <c r="O97" s="16">
        <v>40710</v>
      </c>
      <c r="Q97" t="s">
        <v>44</v>
      </c>
    </row>
    <row r="98" spans="1:18">
      <c r="A98" t="s">
        <v>34</v>
      </c>
      <c r="B98" t="s">
        <v>35</v>
      </c>
      <c r="C98">
        <v>3</v>
      </c>
      <c r="D98" t="s">
        <v>57</v>
      </c>
      <c r="E98" s="16">
        <v>41820</v>
      </c>
      <c r="F98" s="17">
        <f t="shared" si="1"/>
        <v>2014</v>
      </c>
      <c r="G98" t="s">
        <v>36</v>
      </c>
      <c r="H98" s="18">
        <v>2128882.52</v>
      </c>
      <c r="I98" s="19">
        <v>3016051.7325595999</v>
      </c>
      <c r="K98" s="16">
        <v>41820</v>
      </c>
      <c r="L98" t="s">
        <v>43</v>
      </c>
      <c r="M98" s="16">
        <v>40107</v>
      </c>
      <c r="N98" s="16">
        <v>42369</v>
      </c>
      <c r="O98" s="16">
        <v>40710</v>
      </c>
      <c r="Q98" t="s">
        <v>44</v>
      </c>
    </row>
    <row r="99" spans="1:18">
      <c r="A99" t="s">
        <v>34</v>
      </c>
      <c r="B99" t="s">
        <v>35</v>
      </c>
      <c r="C99">
        <v>6</v>
      </c>
      <c r="D99" t="s">
        <v>59</v>
      </c>
      <c r="E99" s="16">
        <v>41820</v>
      </c>
      <c r="F99" s="17">
        <f t="shared" si="1"/>
        <v>2014</v>
      </c>
      <c r="G99" t="s">
        <v>36</v>
      </c>
      <c r="H99" s="18">
        <v>75572.47</v>
      </c>
      <c r="I99" s="19">
        <v>107065.78542310001</v>
      </c>
      <c r="K99" s="16">
        <v>41820</v>
      </c>
      <c r="L99" t="s">
        <v>49</v>
      </c>
      <c r="M99" s="16">
        <v>37473</v>
      </c>
      <c r="N99" s="16">
        <v>40451</v>
      </c>
      <c r="O99" s="16">
        <v>37960</v>
      </c>
      <c r="P99" s="16">
        <v>40359</v>
      </c>
      <c r="Q99" t="s">
        <v>50</v>
      </c>
    </row>
    <row r="100" spans="1:18">
      <c r="A100" t="s">
        <v>34</v>
      </c>
      <c r="B100" t="s">
        <v>35</v>
      </c>
      <c r="C100">
        <v>5</v>
      </c>
      <c r="D100" t="s">
        <v>58</v>
      </c>
      <c r="E100" s="16">
        <v>41820</v>
      </c>
      <c r="F100" s="17">
        <f t="shared" si="1"/>
        <v>2014</v>
      </c>
      <c r="G100" t="s">
        <v>36</v>
      </c>
      <c r="H100" s="18">
        <v>61574.98</v>
      </c>
      <c r="I100" s="19">
        <v>87235.121415400004</v>
      </c>
      <c r="K100" s="16">
        <v>41820</v>
      </c>
      <c r="L100" t="s">
        <v>49</v>
      </c>
      <c r="M100" s="16">
        <v>37473</v>
      </c>
      <c r="N100" s="16">
        <v>40451</v>
      </c>
      <c r="O100" s="16">
        <v>37960</v>
      </c>
      <c r="P100" s="16">
        <v>40359</v>
      </c>
      <c r="Q100" t="s">
        <v>50</v>
      </c>
    </row>
    <row r="101" spans="1:18">
      <c r="A101" t="s">
        <v>34</v>
      </c>
      <c r="B101" t="s">
        <v>35</v>
      </c>
      <c r="C101">
        <v>3</v>
      </c>
      <c r="D101" t="s">
        <v>57</v>
      </c>
      <c r="E101" s="16">
        <v>41912</v>
      </c>
      <c r="F101" s="17">
        <f t="shared" si="1"/>
        <v>2014</v>
      </c>
      <c r="G101" t="s">
        <v>36</v>
      </c>
      <c r="H101" s="18">
        <v>638680</v>
      </c>
      <c r="I101" s="19">
        <v>904837.11640000006</v>
      </c>
      <c r="K101" s="16">
        <v>41912</v>
      </c>
      <c r="L101" t="s">
        <v>39</v>
      </c>
      <c r="M101" s="16">
        <v>40130</v>
      </c>
      <c r="N101" s="16">
        <v>42551</v>
      </c>
      <c r="O101" s="16">
        <v>40532</v>
      </c>
      <c r="Q101" t="s">
        <v>40</v>
      </c>
    </row>
    <row r="102" spans="1:18">
      <c r="A102" t="s">
        <v>34</v>
      </c>
      <c r="B102" t="s">
        <v>35</v>
      </c>
      <c r="C102">
        <v>6</v>
      </c>
      <c r="D102" t="s">
        <v>59</v>
      </c>
      <c r="E102" s="16">
        <v>41912</v>
      </c>
      <c r="F102" s="17">
        <f t="shared" si="1"/>
        <v>2014</v>
      </c>
      <c r="G102" t="s">
        <v>36</v>
      </c>
      <c r="H102" s="18">
        <v>32771.769999999997</v>
      </c>
      <c r="I102" s="19">
        <v>46428.749712099998</v>
      </c>
      <c r="K102" s="16">
        <v>41912</v>
      </c>
      <c r="L102" t="s">
        <v>41</v>
      </c>
      <c r="M102" s="16">
        <v>36173</v>
      </c>
      <c r="N102" s="16">
        <v>40178</v>
      </c>
      <c r="O102" s="16">
        <v>37144</v>
      </c>
      <c r="P102" s="16">
        <v>40086</v>
      </c>
      <c r="Q102" t="s">
        <v>42</v>
      </c>
    </row>
    <row r="103" spans="1:18">
      <c r="A103" t="s">
        <v>34</v>
      </c>
      <c r="B103" t="s">
        <v>35</v>
      </c>
      <c r="C103">
        <v>5</v>
      </c>
      <c r="D103" t="s">
        <v>58</v>
      </c>
      <c r="E103" s="16">
        <v>41912</v>
      </c>
      <c r="F103" s="17">
        <f t="shared" si="1"/>
        <v>2014</v>
      </c>
      <c r="G103" t="s">
        <v>36</v>
      </c>
      <c r="H103" s="18">
        <v>17630.13</v>
      </c>
      <c r="I103" s="19">
        <v>24977.134074900001</v>
      </c>
      <c r="K103" s="16">
        <v>41912</v>
      </c>
      <c r="L103" t="s">
        <v>41</v>
      </c>
      <c r="M103" s="16">
        <v>36173</v>
      </c>
      <c r="N103" s="16">
        <v>40178</v>
      </c>
      <c r="O103" s="16">
        <v>37144</v>
      </c>
      <c r="P103" s="16">
        <v>40086</v>
      </c>
      <c r="Q103" t="s">
        <v>42</v>
      </c>
    </row>
    <row r="104" spans="1:18">
      <c r="A104" t="s">
        <v>34</v>
      </c>
      <c r="B104" t="s">
        <v>35</v>
      </c>
      <c r="C104">
        <v>3</v>
      </c>
      <c r="D104" t="s">
        <v>57</v>
      </c>
      <c r="E104" s="16">
        <v>41912</v>
      </c>
      <c r="F104" s="17">
        <f t="shared" si="1"/>
        <v>2014</v>
      </c>
      <c r="G104" t="s">
        <v>36</v>
      </c>
      <c r="H104" s="18">
        <v>554323.56999999995</v>
      </c>
      <c r="I104" s="19">
        <v>785326.83132609993</v>
      </c>
      <c r="K104" s="16">
        <v>41912</v>
      </c>
      <c r="L104" t="s">
        <v>37</v>
      </c>
      <c r="M104" s="16">
        <v>40983</v>
      </c>
      <c r="N104" s="16">
        <v>43465</v>
      </c>
      <c r="O104" s="16">
        <v>41215</v>
      </c>
      <c r="Q104" t="s">
        <v>38</v>
      </c>
    </row>
    <row r="105" spans="1:18">
      <c r="A105" t="s">
        <v>34</v>
      </c>
      <c r="B105" t="s">
        <v>35</v>
      </c>
      <c r="C105">
        <v>3</v>
      </c>
      <c r="D105" t="s">
        <v>57</v>
      </c>
      <c r="E105" s="16">
        <v>41912</v>
      </c>
      <c r="F105" s="17">
        <f t="shared" si="1"/>
        <v>2014</v>
      </c>
      <c r="G105" t="s">
        <v>36</v>
      </c>
      <c r="H105" s="18">
        <v>31546.080000000002</v>
      </c>
      <c r="I105" s="19">
        <v>44692.277918400003</v>
      </c>
      <c r="K105" s="16">
        <v>41912</v>
      </c>
      <c r="L105" t="s">
        <v>37</v>
      </c>
      <c r="M105" s="16">
        <v>40983</v>
      </c>
      <c r="N105" s="16">
        <v>43465</v>
      </c>
      <c r="O105" s="16">
        <v>41215</v>
      </c>
      <c r="Q105" t="s">
        <v>38</v>
      </c>
    </row>
    <row r="106" spans="1:18">
      <c r="A106" t="s">
        <v>34</v>
      </c>
      <c r="B106" t="s">
        <v>35</v>
      </c>
      <c r="C106">
        <v>3</v>
      </c>
      <c r="D106" t="s">
        <v>57</v>
      </c>
      <c r="E106" s="16">
        <v>41912</v>
      </c>
      <c r="F106" s="17">
        <f t="shared" si="1"/>
        <v>2014</v>
      </c>
      <c r="G106" t="s">
        <v>36</v>
      </c>
      <c r="H106" s="18">
        <v>104294.06</v>
      </c>
      <c r="I106" s="19">
        <v>147756.52362379999</v>
      </c>
      <c r="K106" s="16">
        <v>41912</v>
      </c>
      <c r="L106" t="s">
        <v>43</v>
      </c>
      <c r="M106" s="16">
        <v>40107</v>
      </c>
      <c r="N106" s="16">
        <v>42369</v>
      </c>
      <c r="O106" s="16">
        <v>40710</v>
      </c>
      <c r="Q106" t="s">
        <v>44</v>
      </c>
    </row>
    <row r="107" spans="1:18">
      <c r="A107" s="20">
        <f>COUNTBLANK(A2:A106)/105</f>
        <v>0</v>
      </c>
      <c r="B107" s="20">
        <f t="shared" ref="B107:Q107" si="2">COUNTBLANK(B2:B106)/105</f>
        <v>0</v>
      </c>
      <c r="C107" s="20">
        <f t="shared" si="2"/>
        <v>0</v>
      </c>
      <c r="D107" s="20">
        <f t="shared" si="2"/>
        <v>0</v>
      </c>
      <c r="E107" s="20">
        <f t="shared" si="2"/>
        <v>0</v>
      </c>
      <c r="F107" s="20">
        <f t="shared" si="2"/>
        <v>0</v>
      </c>
      <c r="G107" s="20">
        <f t="shared" si="2"/>
        <v>0</v>
      </c>
      <c r="H107" s="20">
        <f t="shared" si="2"/>
        <v>0</v>
      </c>
      <c r="I107" s="20">
        <f t="shared" si="2"/>
        <v>0</v>
      </c>
      <c r="J107" s="20">
        <f t="shared" si="2"/>
        <v>1</v>
      </c>
      <c r="K107" s="20">
        <f t="shared" si="2"/>
        <v>0</v>
      </c>
      <c r="L107" s="20">
        <f t="shared" si="2"/>
        <v>0</v>
      </c>
      <c r="M107" s="20">
        <f t="shared" si="2"/>
        <v>0</v>
      </c>
      <c r="N107" s="20">
        <f t="shared" si="2"/>
        <v>0</v>
      </c>
      <c r="O107" s="20">
        <f t="shared" si="2"/>
        <v>0</v>
      </c>
      <c r="P107" s="20">
        <f t="shared" si="2"/>
        <v>0.49523809523809526</v>
      </c>
      <c r="Q107" s="20">
        <f t="shared" si="2"/>
        <v>0</v>
      </c>
    </row>
    <row r="108" spans="1:18" s="36" customFormat="1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</row>
    <row r="110" spans="1:18">
      <c r="A110" s="21" t="s">
        <v>51</v>
      </c>
      <c r="B110" s="21" t="s">
        <v>52</v>
      </c>
    </row>
    <row r="111" spans="1:18">
      <c r="A111" s="22" t="str">
        <f>+A1</f>
        <v>reporting-org</v>
      </c>
      <c r="B111" s="23">
        <f>+A107</f>
        <v>0</v>
      </c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</row>
    <row r="112" spans="1:18">
      <c r="A112" s="22" t="s">
        <v>18</v>
      </c>
      <c r="B112" s="20">
        <v>0</v>
      </c>
    </row>
    <row r="113" spans="1:6">
      <c r="A113" s="22" t="s">
        <v>19</v>
      </c>
      <c r="B113" s="20">
        <v>0</v>
      </c>
    </row>
    <row r="114" spans="1:6">
      <c r="A114" s="22" t="s">
        <v>20</v>
      </c>
      <c r="B114" s="20">
        <v>0</v>
      </c>
    </row>
    <row r="115" spans="1:6">
      <c r="A115" s="22" t="s">
        <v>21</v>
      </c>
      <c r="B115" s="20">
        <v>0</v>
      </c>
    </row>
    <row r="116" spans="1:6">
      <c r="A116" s="22" t="s">
        <v>23</v>
      </c>
      <c r="B116" s="20">
        <v>0</v>
      </c>
    </row>
    <row r="117" spans="1:6">
      <c r="A117" s="22" t="s">
        <v>24</v>
      </c>
      <c r="B117" s="20">
        <v>0</v>
      </c>
    </row>
    <row r="118" spans="1:6">
      <c r="A118" s="22" t="s">
        <v>26</v>
      </c>
      <c r="B118" s="20">
        <v>1</v>
      </c>
    </row>
    <row r="119" spans="1:6">
      <c r="A119" s="22" t="s">
        <v>27</v>
      </c>
      <c r="B119" s="20">
        <v>0</v>
      </c>
    </row>
    <row r="120" spans="1:6">
      <c r="A120" s="22" t="s">
        <v>28</v>
      </c>
      <c r="B120" s="20">
        <v>0</v>
      </c>
    </row>
    <row r="121" spans="1:6">
      <c r="A121" s="22" t="s">
        <v>29</v>
      </c>
      <c r="B121" s="20">
        <v>0</v>
      </c>
    </row>
    <row r="122" spans="1:6">
      <c r="A122" s="22" t="s">
        <v>30</v>
      </c>
      <c r="B122" s="20">
        <v>0</v>
      </c>
    </row>
    <row r="123" spans="1:6">
      <c r="A123" s="22" t="s">
        <v>31</v>
      </c>
      <c r="B123" s="20">
        <v>0</v>
      </c>
    </row>
    <row r="124" spans="1:6">
      <c r="A124" s="22" t="s">
        <v>32</v>
      </c>
      <c r="B124" s="20">
        <v>0.49523809523809526</v>
      </c>
    </row>
    <row r="125" spans="1:6">
      <c r="A125" s="22" t="s">
        <v>33</v>
      </c>
      <c r="B125" s="20">
        <v>0</v>
      </c>
    </row>
    <row r="127" spans="1:6">
      <c r="A127" t="s">
        <v>53</v>
      </c>
      <c r="B127" t="s">
        <v>54</v>
      </c>
    </row>
    <row r="128" spans="1:6">
      <c r="A128" t="s">
        <v>55</v>
      </c>
      <c r="B128" t="s">
        <v>56</v>
      </c>
      <c r="C128" t="s">
        <v>57</v>
      </c>
      <c r="D128" t="s">
        <v>58</v>
      </c>
      <c r="E128" t="s">
        <v>59</v>
      </c>
      <c r="F128" t="s">
        <v>60</v>
      </c>
    </row>
    <row r="129" spans="1:6">
      <c r="A129" s="25">
        <v>2012</v>
      </c>
      <c r="B129" s="26">
        <v>37543345</v>
      </c>
      <c r="C129" s="26">
        <v>33063742.281860501</v>
      </c>
      <c r="D129" s="26">
        <v>560151.09926300007</v>
      </c>
      <c r="E129" s="26">
        <v>319370.51126890001</v>
      </c>
      <c r="F129" s="26">
        <v>71486608.892392397</v>
      </c>
    </row>
    <row r="130" spans="1:6">
      <c r="A130" s="25">
        <v>2013</v>
      </c>
      <c r="B130" s="26"/>
      <c r="C130" s="26">
        <v>7660278.6325393999</v>
      </c>
      <c r="D130" s="26">
        <v>701826.50770399999</v>
      </c>
      <c r="E130" s="26">
        <v>467666.52567670005</v>
      </c>
      <c r="F130" s="26">
        <v>8829771.6659200992</v>
      </c>
    </row>
    <row r="131" spans="1:6">
      <c r="A131" s="25">
        <v>2014</v>
      </c>
      <c r="B131" s="26"/>
      <c r="C131" s="26">
        <v>8283932.9539764002</v>
      </c>
      <c r="D131" s="26">
        <v>385103.69479750004</v>
      </c>
      <c r="E131" s="26">
        <v>304114.89345020003</v>
      </c>
      <c r="F131" s="26">
        <v>8973151.5422241017</v>
      </c>
    </row>
    <row r="132" spans="1:6">
      <c r="A132" s="25" t="s">
        <v>60</v>
      </c>
      <c r="B132" s="26">
        <v>37543345</v>
      </c>
      <c r="C132" s="26">
        <v>49007953.8683763</v>
      </c>
      <c r="D132" s="26">
        <v>1647081.3017645001</v>
      </c>
      <c r="E132" s="26">
        <v>1091151.9303958002</v>
      </c>
      <c r="F132" s="26">
        <v>89289532.100536585</v>
      </c>
    </row>
  </sheetData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B6" sqref="B6"/>
    </sheetView>
  </sheetViews>
  <sheetFormatPr baseColWidth="10" defaultRowHeight="15" x14ac:dyDescent="0"/>
  <cols>
    <col min="1" max="1" width="12" customWidth="1"/>
    <col min="2" max="2" width="38.83203125" customWidth="1"/>
    <col min="3" max="3" width="13" customWidth="1"/>
    <col min="4" max="4" width="13.33203125" customWidth="1"/>
    <col min="5" max="5" width="12.5" customWidth="1"/>
    <col min="6" max="6" width="13.33203125" customWidth="1"/>
    <col min="7" max="7" width="12.83203125" customWidth="1"/>
    <col min="8" max="8" width="14.5" customWidth="1"/>
    <col min="9" max="9" width="12.83203125" customWidth="1"/>
    <col min="10" max="10" width="13.6640625" customWidth="1"/>
    <col min="11" max="11" width="12.33203125" customWidth="1"/>
    <col min="12" max="12" width="13.1640625" customWidth="1"/>
    <col min="13" max="13" width="12.5" customWidth="1"/>
    <col min="14" max="14" width="14" customWidth="1"/>
    <col min="15" max="15" width="12.83203125" customWidth="1"/>
    <col min="16" max="16" width="13" customWidth="1"/>
  </cols>
  <sheetData>
    <row r="1" spans="1:16">
      <c r="A1" s="47" t="s">
        <v>198</v>
      </c>
      <c r="B1" s="47" t="s">
        <v>199</v>
      </c>
      <c r="C1" s="47" t="s">
        <v>200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2"/>
      <c r="O1" s="47" t="s">
        <v>201</v>
      </c>
      <c r="P1" s="52"/>
    </row>
    <row r="2" spans="1:16">
      <c r="A2" s="47" t="s">
        <v>202</v>
      </c>
      <c r="B2" s="50"/>
      <c r="C2" s="47" t="s">
        <v>203</v>
      </c>
      <c r="D2" s="52"/>
      <c r="E2" s="47" t="s">
        <v>204</v>
      </c>
      <c r="F2" s="52"/>
      <c r="G2" s="47" t="s">
        <v>205</v>
      </c>
      <c r="H2" s="52"/>
      <c r="I2" s="47" t="s">
        <v>206</v>
      </c>
      <c r="J2" s="52"/>
      <c r="K2" s="47" t="s">
        <v>207</v>
      </c>
      <c r="L2" s="52"/>
      <c r="M2" s="47" t="s">
        <v>208</v>
      </c>
      <c r="N2" s="52"/>
      <c r="O2" s="47" t="s">
        <v>209</v>
      </c>
      <c r="P2" s="47" t="s">
        <v>210</v>
      </c>
    </row>
    <row r="3" spans="1:16" ht="37">
      <c r="A3" s="47" t="s">
        <v>202</v>
      </c>
      <c r="B3" s="50"/>
      <c r="C3" s="37" t="s">
        <v>209</v>
      </c>
      <c r="D3" s="37" t="s">
        <v>210</v>
      </c>
      <c r="E3" s="37" t="s">
        <v>209</v>
      </c>
      <c r="F3" s="37" t="s">
        <v>210</v>
      </c>
      <c r="G3" s="37" t="s">
        <v>209</v>
      </c>
      <c r="H3" s="37" t="s">
        <v>210</v>
      </c>
      <c r="I3" s="37" t="s">
        <v>209</v>
      </c>
      <c r="J3" s="37" t="s">
        <v>210</v>
      </c>
      <c r="K3" s="37" t="s">
        <v>209</v>
      </c>
      <c r="L3" s="37" t="s">
        <v>210</v>
      </c>
      <c r="M3" s="37" t="s">
        <v>209</v>
      </c>
      <c r="N3" s="37" t="s">
        <v>210</v>
      </c>
      <c r="O3" s="47"/>
      <c r="P3" s="47"/>
    </row>
    <row r="4" spans="1:16">
      <c r="A4" s="38" t="s">
        <v>6</v>
      </c>
      <c r="B4" s="39" t="s">
        <v>240</v>
      </c>
      <c r="C4" s="40" t="s">
        <v>212</v>
      </c>
      <c r="D4" s="40" t="s">
        <v>212</v>
      </c>
      <c r="E4" s="40" t="s">
        <v>212</v>
      </c>
      <c r="F4" s="40">
        <v>1756442.5360000001</v>
      </c>
      <c r="G4" s="40" t="s">
        <v>212</v>
      </c>
      <c r="H4" s="40">
        <v>1544225.156</v>
      </c>
      <c r="I4" s="40" t="s">
        <v>212</v>
      </c>
      <c r="J4" s="40" t="s">
        <v>212</v>
      </c>
      <c r="K4" s="40" t="s">
        <v>212</v>
      </c>
      <c r="L4" s="40" t="s">
        <v>212</v>
      </c>
      <c r="M4" s="40" t="s">
        <v>212</v>
      </c>
      <c r="N4" s="40" t="s">
        <v>212</v>
      </c>
      <c r="O4" s="40" t="s">
        <v>212</v>
      </c>
      <c r="P4" s="40">
        <v>3300667.693</v>
      </c>
    </row>
    <row r="5" spans="1:16">
      <c r="A5" s="38" t="s">
        <v>6</v>
      </c>
      <c r="B5" s="39" t="s">
        <v>241</v>
      </c>
      <c r="C5" s="40" t="s">
        <v>212</v>
      </c>
      <c r="D5" s="40">
        <v>10691.222</v>
      </c>
      <c r="E5" s="40" t="s">
        <v>212</v>
      </c>
      <c r="F5" s="40">
        <v>440001.06599999999</v>
      </c>
      <c r="G5" s="40" t="s">
        <v>212</v>
      </c>
      <c r="H5" s="40">
        <v>178184.57500000001</v>
      </c>
      <c r="I5" s="40" t="s">
        <v>212</v>
      </c>
      <c r="J5" s="40" t="s">
        <v>212</v>
      </c>
      <c r="K5" s="40" t="s">
        <v>212</v>
      </c>
      <c r="L5" s="40" t="s">
        <v>212</v>
      </c>
      <c r="M5" s="40" t="s">
        <v>212</v>
      </c>
      <c r="N5" s="40" t="s">
        <v>212</v>
      </c>
      <c r="O5" s="40" t="s">
        <v>212</v>
      </c>
      <c r="P5" s="40">
        <v>628876.86399999994</v>
      </c>
    </row>
    <row r="6" spans="1:16">
      <c r="A6" s="38" t="s">
        <v>6</v>
      </c>
      <c r="B6" s="39" t="s">
        <v>242</v>
      </c>
      <c r="C6" s="40" t="s">
        <v>212</v>
      </c>
      <c r="D6" s="40">
        <v>1499366.416</v>
      </c>
      <c r="E6" s="40" t="s">
        <v>212</v>
      </c>
      <c r="F6" s="40">
        <v>1840272.659</v>
      </c>
      <c r="G6" s="40" t="s">
        <v>212</v>
      </c>
      <c r="H6" s="40">
        <v>1933530.0530000001</v>
      </c>
      <c r="I6" s="40" t="s">
        <v>212</v>
      </c>
      <c r="J6" s="40" t="s">
        <v>212</v>
      </c>
      <c r="K6" s="40" t="s">
        <v>212</v>
      </c>
      <c r="L6" s="40" t="s">
        <v>212</v>
      </c>
      <c r="M6" s="40" t="s">
        <v>212</v>
      </c>
      <c r="N6" s="40" t="s">
        <v>212</v>
      </c>
      <c r="O6" s="40" t="s">
        <v>212</v>
      </c>
      <c r="P6" s="40">
        <v>5273169.1279999996</v>
      </c>
    </row>
    <row r="7" spans="1:16">
      <c r="A7" s="38" t="s">
        <v>6</v>
      </c>
      <c r="B7" s="39" t="s">
        <v>243</v>
      </c>
      <c r="C7" s="40" t="s">
        <v>212</v>
      </c>
      <c r="D7" s="40">
        <v>2357.0149999999999</v>
      </c>
      <c r="E7" s="40" t="s">
        <v>212</v>
      </c>
      <c r="F7" s="40" t="s">
        <v>212</v>
      </c>
      <c r="G7" s="40" t="s">
        <v>212</v>
      </c>
      <c r="H7" s="40" t="s">
        <v>212</v>
      </c>
      <c r="I7" s="40" t="s">
        <v>212</v>
      </c>
      <c r="J7" s="40" t="s">
        <v>212</v>
      </c>
      <c r="K7" s="40" t="s">
        <v>212</v>
      </c>
      <c r="L7" s="40" t="s">
        <v>212</v>
      </c>
      <c r="M7" s="40" t="s">
        <v>212</v>
      </c>
      <c r="N7" s="40" t="s">
        <v>212</v>
      </c>
      <c r="O7" s="40" t="s">
        <v>212</v>
      </c>
      <c r="P7" s="40">
        <v>2357.0149999999999</v>
      </c>
    </row>
    <row r="8" spans="1:16">
      <c r="A8" s="38" t="s">
        <v>6</v>
      </c>
      <c r="B8" s="39" t="s">
        <v>244</v>
      </c>
      <c r="C8" s="40" t="s">
        <v>212</v>
      </c>
      <c r="D8" s="40">
        <v>1269890.811</v>
      </c>
      <c r="E8" s="40" t="s">
        <v>212</v>
      </c>
      <c r="F8" s="40">
        <v>1411037.041</v>
      </c>
      <c r="G8" s="40" t="s">
        <v>212</v>
      </c>
      <c r="H8" s="40" t="s">
        <v>212</v>
      </c>
      <c r="I8" s="40" t="s">
        <v>212</v>
      </c>
      <c r="J8" s="40" t="s">
        <v>212</v>
      </c>
      <c r="K8" s="40" t="s">
        <v>212</v>
      </c>
      <c r="L8" s="40" t="s">
        <v>212</v>
      </c>
      <c r="M8" s="40" t="s">
        <v>212</v>
      </c>
      <c r="N8" s="40" t="s">
        <v>212</v>
      </c>
      <c r="O8" s="40" t="s">
        <v>212</v>
      </c>
      <c r="P8" s="40">
        <v>2680927.852</v>
      </c>
    </row>
    <row r="9" spans="1:16">
      <c r="A9" s="38" t="s">
        <v>6</v>
      </c>
      <c r="B9" s="39" t="s">
        <v>245</v>
      </c>
      <c r="C9" s="40" t="s">
        <v>212</v>
      </c>
      <c r="D9" s="40">
        <v>4558.9080000000004</v>
      </c>
      <c r="E9" s="40" t="s">
        <v>212</v>
      </c>
      <c r="F9" s="40" t="s">
        <v>212</v>
      </c>
      <c r="G9" s="40" t="s">
        <v>212</v>
      </c>
      <c r="H9" s="40" t="s">
        <v>212</v>
      </c>
      <c r="I9" s="40" t="s">
        <v>212</v>
      </c>
      <c r="J9" s="40" t="s">
        <v>212</v>
      </c>
      <c r="K9" s="40" t="s">
        <v>212</v>
      </c>
      <c r="L9" s="40" t="s">
        <v>212</v>
      </c>
      <c r="M9" s="40" t="s">
        <v>212</v>
      </c>
      <c r="N9" s="40" t="s">
        <v>212</v>
      </c>
      <c r="O9" s="40" t="s">
        <v>212</v>
      </c>
      <c r="P9" s="40">
        <v>4558.9080000000004</v>
      </c>
    </row>
    <row r="10" spans="1:16">
      <c r="A10" s="38" t="s">
        <v>6</v>
      </c>
      <c r="B10" s="39" t="s">
        <v>246</v>
      </c>
      <c r="C10" s="40" t="s">
        <v>212</v>
      </c>
      <c r="D10" s="40">
        <v>9774.4359999999997</v>
      </c>
      <c r="E10" s="40" t="s">
        <v>212</v>
      </c>
      <c r="F10" s="40" t="s">
        <v>212</v>
      </c>
      <c r="G10" s="40" t="s">
        <v>212</v>
      </c>
      <c r="H10" s="40" t="s">
        <v>212</v>
      </c>
      <c r="I10" s="40" t="s">
        <v>212</v>
      </c>
      <c r="J10" s="40" t="s">
        <v>212</v>
      </c>
      <c r="K10" s="40" t="s">
        <v>212</v>
      </c>
      <c r="L10" s="40" t="s">
        <v>212</v>
      </c>
      <c r="M10" s="40" t="s">
        <v>212</v>
      </c>
      <c r="N10" s="40" t="s">
        <v>212</v>
      </c>
      <c r="O10" s="40" t="s">
        <v>212</v>
      </c>
      <c r="P10" s="40">
        <v>9774.4359999999997</v>
      </c>
    </row>
  </sheetData>
  <mergeCells count="12">
    <mergeCell ref="O2:O3"/>
    <mergeCell ref="P2:P3"/>
    <mergeCell ref="A1:A3"/>
    <mergeCell ref="B1:B3"/>
    <mergeCell ref="C1:N1"/>
    <mergeCell ref="O1:P1"/>
    <mergeCell ref="C2:D2"/>
    <mergeCell ref="E2:F2"/>
    <mergeCell ref="G2:H2"/>
    <mergeCell ref="I2:J2"/>
    <mergeCell ref="K2:L2"/>
    <mergeCell ref="M2:N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6"/>
  <sheetViews>
    <sheetView workbookViewId="0">
      <pane ySplit="1" topLeftCell="A56" activePane="bottomLeft" state="frozen"/>
      <selection pane="bottomLeft" activeCell="A62" sqref="A62:XFD75"/>
    </sheetView>
  </sheetViews>
  <sheetFormatPr baseColWidth="10" defaultRowHeight="15" x14ac:dyDescent="0"/>
  <cols>
    <col min="1" max="1" width="29.5" customWidth="1"/>
    <col min="2" max="2" width="15.83203125" customWidth="1"/>
    <col min="3" max="3" width="14.33203125" customWidth="1"/>
    <col min="4" max="4" width="13.83203125" customWidth="1"/>
    <col min="8" max="8" width="16" customWidth="1"/>
    <col min="9" max="9" width="18.5" customWidth="1"/>
  </cols>
  <sheetData>
    <row r="1" spans="1:17">
      <c r="A1" s="27" t="s">
        <v>17</v>
      </c>
      <c r="B1" s="27" t="s">
        <v>18</v>
      </c>
      <c r="C1" s="27" t="s">
        <v>19</v>
      </c>
      <c r="D1" s="27" t="s">
        <v>20</v>
      </c>
      <c r="E1" s="27" t="s">
        <v>21</v>
      </c>
      <c r="F1" s="27" t="s">
        <v>22</v>
      </c>
      <c r="G1" s="27" t="s">
        <v>23</v>
      </c>
      <c r="H1" s="28" t="s">
        <v>61</v>
      </c>
      <c r="I1" s="29" t="s">
        <v>25</v>
      </c>
      <c r="J1" s="27" t="s">
        <v>26</v>
      </c>
      <c r="K1" s="27" t="s">
        <v>27</v>
      </c>
      <c r="L1" s="27" t="s">
        <v>28</v>
      </c>
      <c r="M1" s="27" t="s">
        <v>29</v>
      </c>
      <c r="N1" s="27" t="s">
        <v>30</v>
      </c>
      <c r="O1" s="27" t="s">
        <v>31</v>
      </c>
      <c r="P1" s="27" t="s">
        <v>32</v>
      </c>
      <c r="Q1" s="27" t="s">
        <v>33</v>
      </c>
    </row>
    <row r="2" spans="1:17">
      <c r="A2" t="s">
        <v>62</v>
      </c>
      <c r="B2" t="s">
        <v>35</v>
      </c>
      <c r="C2">
        <v>3</v>
      </c>
      <c r="D2" t="s">
        <v>57</v>
      </c>
      <c r="E2" s="16">
        <v>40928</v>
      </c>
      <c r="F2" s="17">
        <f t="shared" ref="F2:F59" si="0">YEAR(E2)</f>
        <v>2012</v>
      </c>
      <c r="G2" t="s">
        <v>63</v>
      </c>
      <c r="H2" s="18">
        <v>66992</v>
      </c>
      <c r="I2" s="19">
        <v>63180.155200000001</v>
      </c>
      <c r="K2" s="16">
        <v>40928</v>
      </c>
      <c r="L2" t="s">
        <v>64</v>
      </c>
      <c r="O2" s="16">
        <v>40239</v>
      </c>
      <c r="P2" s="16">
        <v>41130</v>
      </c>
      <c r="Q2" t="s">
        <v>65</v>
      </c>
    </row>
    <row r="3" spans="1:17">
      <c r="A3" t="s">
        <v>62</v>
      </c>
      <c r="B3" t="s">
        <v>35</v>
      </c>
      <c r="C3">
        <v>3</v>
      </c>
      <c r="D3" t="s">
        <v>57</v>
      </c>
      <c r="E3" s="16">
        <v>40969</v>
      </c>
      <c r="F3" s="17">
        <f t="shared" si="0"/>
        <v>2012</v>
      </c>
      <c r="G3" t="s">
        <v>63</v>
      </c>
      <c r="H3" s="18">
        <v>39263</v>
      </c>
      <c r="I3" s="19">
        <v>37028.935300000005</v>
      </c>
      <c r="K3" s="16">
        <v>40969</v>
      </c>
      <c r="L3" t="s">
        <v>66</v>
      </c>
      <c r="N3" s="16">
        <v>42124</v>
      </c>
      <c r="O3" s="16">
        <v>40830</v>
      </c>
      <c r="Q3" t="s">
        <v>67</v>
      </c>
    </row>
    <row r="4" spans="1:17">
      <c r="A4" t="s">
        <v>62</v>
      </c>
      <c r="B4" t="s">
        <v>35</v>
      </c>
      <c r="C4">
        <v>3</v>
      </c>
      <c r="D4" t="s">
        <v>57</v>
      </c>
      <c r="E4" s="16">
        <v>40970</v>
      </c>
      <c r="F4" s="17">
        <f t="shared" si="0"/>
        <v>2012</v>
      </c>
      <c r="G4" t="s">
        <v>63</v>
      </c>
      <c r="H4" s="18">
        <v>27285</v>
      </c>
      <c r="I4" s="19">
        <v>25732.483500000002</v>
      </c>
      <c r="K4" s="16">
        <v>40970</v>
      </c>
      <c r="L4" t="s">
        <v>68</v>
      </c>
      <c r="O4" s="16">
        <v>39142</v>
      </c>
      <c r="P4" s="16">
        <v>40633</v>
      </c>
      <c r="Q4" t="s">
        <v>69</v>
      </c>
    </row>
    <row r="5" spans="1:17">
      <c r="A5" t="s">
        <v>62</v>
      </c>
      <c r="B5" t="s">
        <v>35</v>
      </c>
      <c r="C5">
        <v>3</v>
      </c>
      <c r="D5" t="s">
        <v>57</v>
      </c>
      <c r="E5" s="16">
        <v>40975</v>
      </c>
      <c r="F5" s="17">
        <f t="shared" si="0"/>
        <v>2012</v>
      </c>
      <c r="G5" t="s">
        <v>63</v>
      </c>
      <c r="H5" s="18">
        <v>130693</v>
      </c>
      <c r="I5" s="19">
        <v>123256.56830000001</v>
      </c>
      <c r="K5" s="16">
        <v>40975</v>
      </c>
      <c r="L5" t="s">
        <v>70</v>
      </c>
      <c r="N5" s="16">
        <v>41912</v>
      </c>
      <c r="O5" s="16">
        <v>39976</v>
      </c>
      <c r="Q5" t="s">
        <v>71</v>
      </c>
    </row>
    <row r="6" spans="1:17">
      <c r="A6" t="s">
        <v>62</v>
      </c>
      <c r="B6" t="s">
        <v>35</v>
      </c>
      <c r="C6">
        <v>3</v>
      </c>
      <c r="D6" t="s">
        <v>57</v>
      </c>
      <c r="E6" s="16">
        <v>40977</v>
      </c>
      <c r="F6" s="17">
        <f t="shared" si="0"/>
        <v>2012</v>
      </c>
      <c r="G6" t="s">
        <v>63</v>
      </c>
      <c r="H6" s="18">
        <v>363148</v>
      </c>
      <c r="I6" s="19">
        <v>342484.87880000001</v>
      </c>
      <c r="K6" s="16">
        <v>40977</v>
      </c>
      <c r="L6" t="s">
        <v>72</v>
      </c>
      <c r="O6" s="16">
        <v>37012</v>
      </c>
      <c r="P6" s="16">
        <v>41180</v>
      </c>
      <c r="Q6" t="s">
        <v>73</v>
      </c>
    </row>
    <row r="7" spans="1:17">
      <c r="A7" t="s">
        <v>62</v>
      </c>
      <c r="B7" t="s">
        <v>35</v>
      </c>
      <c r="C7">
        <v>3</v>
      </c>
      <c r="D7" t="s">
        <v>57</v>
      </c>
      <c r="E7" s="16">
        <v>40977</v>
      </c>
      <c r="F7" s="17">
        <f t="shared" si="0"/>
        <v>2012</v>
      </c>
      <c r="G7" t="s">
        <v>63</v>
      </c>
      <c r="H7" s="18">
        <v>98009</v>
      </c>
      <c r="I7" s="19">
        <v>92432.28790000001</v>
      </c>
      <c r="K7" s="16">
        <v>40977</v>
      </c>
      <c r="L7" t="s">
        <v>72</v>
      </c>
      <c r="O7" s="16">
        <v>37012</v>
      </c>
      <c r="P7" s="16">
        <v>41180</v>
      </c>
      <c r="Q7" t="s">
        <v>73</v>
      </c>
    </row>
    <row r="8" spans="1:17">
      <c r="A8" t="s">
        <v>62</v>
      </c>
      <c r="B8" t="s">
        <v>35</v>
      </c>
      <c r="C8">
        <v>2</v>
      </c>
      <c r="D8" t="s">
        <v>56</v>
      </c>
      <c r="E8" s="16">
        <v>40997</v>
      </c>
      <c r="F8" s="17">
        <f t="shared" si="0"/>
        <v>2012</v>
      </c>
      <c r="G8" t="s">
        <v>63</v>
      </c>
      <c r="H8" s="18">
        <v>13500000</v>
      </c>
      <c r="I8" s="19">
        <v>12731850</v>
      </c>
      <c r="K8" s="16">
        <v>40997</v>
      </c>
      <c r="L8" t="s">
        <v>74</v>
      </c>
      <c r="N8" s="16">
        <v>42825</v>
      </c>
      <c r="O8" s="16">
        <v>40997</v>
      </c>
      <c r="Q8" t="s">
        <v>75</v>
      </c>
    </row>
    <row r="9" spans="1:17">
      <c r="A9" t="s">
        <v>62</v>
      </c>
      <c r="B9" t="s">
        <v>35</v>
      </c>
      <c r="C9">
        <v>3</v>
      </c>
      <c r="D9" t="s">
        <v>57</v>
      </c>
      <c r="E9" s="16">
        <v>40998</v>
      </c>
      <c r="F9" s="17">
        <f t="shared" si="0"/>
        <v>2012</v>
      </c>
      <c r="G9" t="s">
        <v>63</v>
      </c>
      <c r="H9" s="18">
        <v>13500000</v>
      </c>
      <c r="I9" s="19">
        <v>12731850</v>
      </c>
      <c r="K9" s="16">
        <v>40998</v>
      </c>
      <c r="L9" t="s">
        <v>74</v>
      </c>
      <c r="N9" s="16">
        <v>42825</v>
      </c>
      <c r="O9" s="16">
        <v>40997</v>
      </c>
      <c r="Q9" t="s">
        <v>75</v>
      </c>
    </row>
    <row r="10" spans="1:17">
      <c r="A10" t="s">
        <v>62</v>
      </c>
      <c r="B10" t="s">
        <v>35</v>
      </c>
      <c r="C10">
        <v>3</v>
      </c>
      <c r="D10" t="s">
        <v>57</v>
      </c>
      <c r="E10" s="16">
        <v>40998</v>
      </c>
      <c r="F10" s="17">
        <f t="shared" si="0"/>
        <v>2012</v>
      </c>
      <c r="G10" t="s">
        <v>63</v>
      </c>
      <c r="H10" s="18">
        <v>15000000</v>
      </c>
      <c r="I10" s="19">
        <v>14146500</v>
      </c>
      <c r="K10" s="16">
        <v>40998</v>
      </c>
      <c r="L10" t="s">
        <v>76</v>
      </c>
      <c r="N10" s="16">
        <v>42825</v>
      </c>
      <c r="O10" s="16">
        <v>40998</v>
      </c>
      <c r="Q10" t="s">
        <v>77</v>
      </c>
    </row>
    <row r="11" spans="1:17">
      <c r="A11" t="s">
        <v>62</v>
      </c>
      <c r="B11" t="s">
        <v>35</v>
      </c>
      <c r="C11">
        <v>2</v>
      </c>
      <c r="D11" t="s">
        <v>56</v>
      </c>
      <c r="E11" s="16">
        <v>40998</v>
      </c>
      <c r="F11" s="17">
        <f t="shared" si="0"/>
        <v>2012</v>
      </c>
      <c r="G11" t="s">
        <v>63</v>
      </c>
      <c r="H11" s="18">
        <v>75000000</v>
      </c>
      <c r="I11" s="19">
        <v>70732500</v>
      </c>
      <c r="K11" s="16">
        <v>40998</v>
      </c>
      <c r="L11" t="s">
        <v>76</v>
      </c>
      <c r="N11" s="16">
        <v>42825</v>
      </c>
      <c r="O11" s="16">
        <v>40998</v>
      </c>
      <c r="Q11" t="s">
        <v>77</v>
      </c>
    </row>
    <row r="12" spans="1:17">
      <c r="A12" t="s">
        <v>62</v>
      </c>
      <c r="B12" t="s">
        <v>35</v>
      </c>
      <c r="C12">
        <v>3</v>
      </c>
      <c r="D12" t="s">
        <v>57</v>
      </c>
      <c r="E12" s="16">
        <v>41018</v>
      </c>
      <c r="F12" s="17">
        <f t="shared" si="0"/>
        <v>2012</v>
      </c>
      <c r="G12" t="s">
        <v>63</v>
      </c>
      <c r="H12" s="18">
        <v>6515</v>
      </c>
      <c r="I12" s="19">
        <v>6144.2965000000004</v>
      </c>
      <c r="K12" s="16">
        <v>41018</v>
      </c>
      <c r="L12" t="s">
        <v>64</v>
      </c>
      <c r="O12" s="16">
        <v>40239</v>
      </c>
      <c r="P12" s="16">
        <v>41130</v>
      </c>
      <c r="Q12" t="s">
        <v>65</v>
      </c>
    </row>
    <row r="13" spans="1:17">
      <c r="A13" t="s">
        <v>62</v>
      </c>
      <c r="B13" t="s">
        <v>35</v>
      </c>
      <c r="C13">
        <v>3</v>
      </c>
      <c r="D13" t="s">
        <v>57</v>
      </c>
      <c r="E13" s="16">
        <v>41057</v>
      </c>
      <c r="F13" s="17">
        <f t="shared" si="0"/>
        <v>2012</v>
      </c>
      <c r="G13" t="s">
        <v>63</v>
      </c>
      <c r="H13" s="18">
        <v>240531</v>
      </c>
      <c r="I13" s="19">
        <v>226844.7861</v>
      </c>
      <c r="K13" s="16">
        <v>41057</v>
      </c>
      <c r="L13" t="s">
        <v>78</v>
      </c>
      <c r="N13" s="16">
        <v>42063</v>
      </c>
      <c r="O13" s="16">
        <v>40890</v>
      </c>
      <c r="Q13" t="s">
        <v>79</v>
      </c>
    </row>
    <row r="14" spans="1:17">
      <c r="A14" t="s">
        <v>62</v>
      </c>
      <c r="B14" t="s">
        <v>35</v>
      </c>
      <c r="C14">
        <v>3</v>
      </c>
      <c r="D14" t="s">
        <v>57</v>
      </c>
      <c r="E14" s="16">
        <v>41059</v>
      </c>
      <c r="F14" s="17">
        <f t="shared" si="0"/>
        <v>2012</v>
      </c>
      <c r="G14" t="s">
        <v>63</v>
      </c>
      <c r="H14" s="18">
        <v>7300</v>
      </c>
      <c r="I14" s="19">
        <v>6884.63</v>
      </c>
      <c r="K14" s="16">
        <v>41059</v>
      </c>
      <c r="L14" t="s">
        <v>66</v>
      </c>
      <c r="N14" s="16">
        <v>42124</v>
      </c>
      <c r="O14" s="16">
        <v>40830</v>
      </c>
      <c r="Q14" t="s">
        <v>67</v>
      </c>
    </row>
    <row r="15" spans="1:17">
      <c r="A15" t="s">
        <v>62</v>
      </c>
      <c r="B15" t="s">
        <v>35</v>
      </c>
      <c r="C15">
        <v>3</v>
      </c>
      <c r="D15" t="s">
        <v>57</v>
      </c>
      <c r="E15" s="16">
        <v>41080</v>
      </c>
      <c r="F15" s="17">
        <f t="shared" si="0"/>
        <v>2012</v>
      </c>
      <c r="G15" t="s">
        <v>63</v>
      </c>
      <c r="H15" s="18">
        <v>13340.45</v>
      </c>
      <c r="I15" s="19">
        <v>12581.378395000002</v>
      </c>
      <c r="K15" s="16">
        <v>41080</v>
      </c>
      <c r="L15" t="s">
        <v>70</v>
      </c>
      <c r="N15" s="16">
        <v>41912</v>
      </c>
      <c r="O15" s="16">
        <v>39976</v>
      </c>
      <c r="Q15" t="s">
        <v>71</v>
      </c>
    </row>
    <row r="16" spans="1:17">
      <c r="A16" t="s">
        <v>62</v>
      </c>
      <c r="B16" t="s">
        <v>35</v>
      </c>
      <c r="C16">
        <v>3</v>
      </c>
      <c r="D16" t="s">
        <v>57</v>
      </c>
      <c r="E16" s="16">
        <v>41130</v>
      </c>
      <c r="F16" s="17">
        <f t="shared" si="0"/>
        <v>2012</v>
      </c>
      <c r="G16" t="s">
        <v>63</v>
      </c>
      <c r="H16" s="18">
        <v>29878.080000000002</v>
      </c>
      <c r="I16" s="19">
        <v>28178.017248000004</v>
      </c>
      <c r="K16" s="16">
        <v>41130</v>
      </c>
      <c r="L16" t="s">
        <v>64</v>
      </c>
      <c r="O16" s="16">
        <v>40239</v>
      </c>
      <c r="P16" s="16">
        <v>41130</v>
      </c>
      <c r="Q16" t="s">
        <v>65</v>
      </c>
    </row>
    <row r="17" spans="1:17">
      <c r="A17" t="s">
        <v>62</v>
      </c>
      <c r="B17" t="s">
        <v>35</v>
      </c>
      <c r="C17">
        <v>3</v>
      </c>
      <c r="D17" t="s">
        <v>57</v>
      </c>
      <c r="E17" s="16">
        <v>41138</v>
      </c>
      <c r="F17" s="17">
        <f t="shared" si="0"/>
        <v>2012</v>
      </c>
      <c r="G17" t="s">
        <v>63</v>
      </c>
      <c r="H17" s="18">
        <v>168137</v>
      </c>
      <c r="I17" s="19">
        <v>158570.00470000002</v>
      </c>
      <c r="K17" s="16">
        <v>41138</v>
      </c>
      <c r="L17" t="s">
        <v>70</v>
      </c>
      <c r="N17" s="16">
        <v>41912</v>
      </c>
      <c r="O17" s="16">
        <v>39976</v>
      </c>
      <c r="Q17" t="s">
        <v>71</v>
      </c>
    </row>
    <row r="18" spans="1:17">
      <c r="A18" t="s">
        <v>62</v>
      </c>
      <c r="B18" t="s">
        <v>35</v>
      </c>
      <c r="C18">
        <v>3</v>
      </c>
      <c r="D18" t="s">
        <v>57</v>
      </c>
      <c r="E18" s="16">
        <v>41143</v>
      </c>
      <c r="F18" s="17">
        <f t="shared" si="0"/>
        <v>2012</v>
      </c>
      <c r="G18" t="s">
        <v>63</v>
      </c>
      <c r="H18" s="18">
        <v>23375</v>
      </c>
      <c r="I18" s="19">
        <v>22044.962500000001</v>
      </c>
      <c r="K18" s="16">
        <v>41143</v>
      </c>
      <c r="L18" t="s">
        <v>66</v>
      </c>
      <c r="N18" s="16">
        <v>42124</v>
      </c>
      <c r="O18" s="16">
        <v>40830</v>
      </c>
      <c r="Q18" t="s">
        <v>67</v>
      </c>
    </row>
    <row r="19" spans="1:17">
      <c r="A19" t="s">
        <v>62</v>
      </c>
      <c r="B19" t="s">
        <v>35</v>
      </c>
      <c r="C19">
        <v>3</v>
      </c>
      <c r="D19" t="s">
        <v>57</v>
      </c>
      <c r="E19" s="16">
        <v>41149</v>
      </c>
      <c r="F19" s="17">
        <f t="shared" si="0"/>
        <v>2012</v>
      </c>
      <c r="G19" t="s">
        <v>63</v>
      </c>
      <c r="H19" s="18">
        <v>900000</v>
      </c>
      <c r="I19" s="19">
        <v>848790</v>
      </c>
      <c r="K19" s="16">
        <v>41149</v>
      </c>
      <c r="L19" t="s">
        <v>80</v>
      </c>
      <c r="N19" s="16">
        <v>41912</v>
      </c>
      <c r="O19" s="16">
        <v>40627</v>
      </c>
      <c r="Q19" t="s">
        <v>81</v>
      </c>
    </row>
    <row r="20" spans="1:17">
      <c r="A20" t="s">
        <v>62</v>
      </c>
      <c r="B20" t="s">
        <v>35</v>
      </c>
      <c r="C20">
        <v>3</v>
      </c>
      <c r="D20" t="s">
        <v>57</v>
      </c>
      <c r="E20" s="16">
        <v>41260</v>
      </c>
      <c r="F20" s="17">
        <f t="shared" si="0"/>
        <v>2012</v>
      </c>
      <c r="G20" t="s">
        <v>63</v>
      </c>
      <c r="H20" s="18">
        <v>50000</v>
      </c>
      <c r="I20" s="19">
        <v>47155</v>
      </c>
      <c r="K20" s="16">
        <v>41260</v>
      </c>
      <c r="L20" t="s">
        <v>72</v>
      </c>
      <c r="O20" s="16">
        <v>37012</v>
      </c>
      <c r="P20" s="16">
        <v>41180</v>
      </c>
      <c r="Q20" t="s">
        <v>73</v>
      </c>
    </row>
    <row r="21" spans="1:17">
      <c r="A21" t="s">
        <v>62</v>
      </c>
      <c r="B21" t="s">
        <v>35</v>
      </c>
      <c r="C21">
        <v>3</v>
      </c>
      <c r="D21" t="s">
        <v>57</v>
      </c>
      <c r="E21" s="16">
        <v>41263</v>
      </c>
      <c r="F21" s="17">
        <f t="shared" si="0"/>
        <v>2012</v>
      </c>
      <c r="G21" t="s">
        <v>63</v>
      </c>
      <c r="H21" s="18">
        <v>245401</v>
      </c>
      <c r="I21" s="19">
        <v>231437.68310000002</v>
      </c>
      <c r="K21" s="16">
        <v>41263</v>
      </c>
      <c r="L21" t="s">
        <v>78</v>
      </c>
      <c r="N21" s="16">
        <v>42063</v>
      </c>
      <c r="O21" s="16">
        <v>40890</v>
      </c>
      <c r="Q21" t="s">
        <v>79</v>
      </c>
    </row>
    <row r="22" spans="1:17">
      <c r="A22" t="s">
        <v>62</v>
      </c>
      <c r="B22" t="s">
        <v>35</v>
      </c>
      <c r="C22">
        <v>3</v>
      </c>
      <c r="D22" t="s">
        <v>57</v>
      </c>
      <c r="E22" s="16">
        <v>41283</v>
      </c>
      <c r="F22" s="17">
        <f t="shared" si="0"/>
        <v>2013</v>
      </c>
      <c r="G22" t="s">
        <v>63</v>
      </c>
      <c r="H22" s="18">
        <v>199403</v>
      </c>
      <c r="I22" s="19">
        <v>188056.9693</v>
      </c>
      <c r="K22" s="16">
        <v>41283</v>
      </c>
      <c r="L22" t="s">
        <v>70</v>
      </c>
      <c r="N22" s="16">
        <v>41912</v>
      </c>
      <c r="O22" s="16">
        <v>39976</v>
      </c>
      <c r="Q22" t="s">
        <v>71</v>
      </c>
    </row>
    <row r="23" spans="1:17">
      <c r="A23" t="s">
        <v>62</v>
      </c>
      <c r="B23" t="s">
        <v>35</v>
      </c>
      <c r="C23">
        <v>3</v>
      </c>
      <c r="D23" t="s">
        <v>57</v>
      </c>
      <c r="E23" s="16">
        <v>41284</v>
      </c>
      <c r="F23" s="17">
        <f t="shared" si="0"/>
        <v>2013</v>
      </c>
      <c r="G23" t="s">
        <v>63</v>
      </c>
      <c r="H23" s="18">
        <v>29310</v>
      </c>
      <c r="I23" s="19">
        <v>27642.261000000002</v>
      </c>
      <c r="K23" s="16">
        <v>41284</v>
      </c>
      <c r="L23" t="s">
        <v>66</v>
      </c>
      <c r="N23" s="16">
        <v>42124</v>
      </c>
      <c r="O23" s="16">
        <v>40830</v>
      </c>
      <c r="Q23" t="s">
        <v>67</v>
      </c>
    </row>
    <row r="24" spans="1:17">
      <c r="A24" t="s">
        <v>62</v>
      </c>
      <c r="B24" t="s">
        <v>35</v>
      </c>
      <c r="C24">
        <v>3</v>
      </c>
      <c r="D24" t="s">
        <v>57</v>
      </c>
      <c r="E24" s="16">
        <v>41326</v>
      </c>
      <c r="F24" s="17">
        <f t="shared" si="0"/>
        <v>2013</v>
      </c>
      <c r="G24" t="s">
        <v>63</v>
      </c>
      <c r="H24" s="18">
        <v>76922</v>
      </c>
      <c r="I24" s="19">
        <v>72545.138200000001</v>
      </c>
      <c r="K24" s="16">
        <v>41326</v>
      </c>
      <c r="L24" t="s">
        <v>66</v>
      </c>
      <c r="N24" s="16">
        <v>42124</v>
      </c>
      <c r="O24" s="16">
        <v>40830</v>
      </c>
      <c r="Q24" t="s">
        <v>67</v>
      </c>
    </row>
    <row r="25" spans="1:17">
      <c r="A25" t="s">
        <v>62</v>
      </c>
      <c r="B25" t="s">
        <v>35</v>
      </c>
      <c r="C25">
        <v>3</v>
      </c>
      <c r="D25" t="s">
        <v>57</v>
      </c>
      <c r="E25" s="16">
        <v>41340</v>
      </c>
      <c r="F25" s="17">
        <f t="shared" si="0"/>
        <v>2013</v>
      </c>
      <c r="G25" t="s">
        <v>63</v>
      </c>
      <c r="H25" s="18">
        <v>15000000</v>
      </c>
      <c r="I25" s="19">
        <v>14146500</v>
      </c>
      <c r="K25" s="16">
        <v>41340</v>
      </c>
      <c r="L25" t="s">
        <v>76</v>
      </c>
      <c r="N25" s="16">
        <v>42825</v>
      </c>
      <c r="O25" s="16">
        <v>40998</v>
      </c>
      <c r="Q25" t="s">
        <v>77</v>
      </c>
    </row>
    <row r="26" spans="1:17">
      <c r="A26" t="s">
        <v>62</v>
      </c>
      <c r="B26" t="s">
        <v>35</v>
      </c>
      <c r="C26">
        <v>3</v>
      </c>
      <c r="D26" t="s">
        <v>57</v>
      </c>
      <c r="E26" s="16">
        <v>41351</v>
      </c>
      <c r="F26" s="17">
        <f t="shared" si="0"/>
        <v>2013</v>
      </c>
      <c r="G26" t="s">
        <v>63</v>
      </c>
      <c r="H26" s="18">
        <v>128862.55</v>
      </c>
      <c r="I26" s="19">
        <v>121530.27090500001</v>
      </c>
      <c r="K26" s="16">
        <v>41351</v>
      </c>
      <c r="L26" t="s">
        <v>70</v>
      </c>
      <c r="N26" s="16">
        <v>41912</v>
      </c>
      <c r="O26" s="16">
        <v>39976</v>
      </c>
      <c r="Q26" t="s">
        <v>71</v>
      </c>
    </row>
    <row r="27" spans="1:17">
      <c r="A27" t="s">
        <v>62</v>
      </c>
      <c r="B27" t="s">
        <v>35</v>
      </c>
      <c r="C27">
        <v>2</v>
      </c>
      <c r="D27" t="s">
        <v>56</v>
      </c>
      <c r="E27" s="16">
        <v>41360</v>
      </c>
      <c r="F27" s="17">
        <f t="shared" si="0"/>
        <v>2013</v>
      </c>
      <c r="G27" t="s">
        <v>63</v>
      </c>
      <c r="H27" s="18">
        <v>600000</v>
      </c>
      <c r="I27" s="19">
        <v>565860</v>
      </c>
      <c r="K27" s="16">
        <v>41360</v>
      </c>
      <c r="L27" t="s">
        <v>82</v>
      </c>
      <c r="N27" s="16">
        <v>41729</v>
      </c>
      <c r="O27" s="16">
        <v>41360</v>
      </c>
      <c r="Q27" t="s">
        <v>83</v>
      </c>
    </row>
    <row r="28" spans="1:17">
      <c r="A28" t="s">
        <v>62</v>
      </c>
      <c r="B28" t="s">
        <v>35</v>
      </c>
      <c r="C28">
        <v>3</v>
      </c>
      <c r="D28" t="s">
        <v>57</v>
      </c>
      <c r="E28" s="16">
        <v>41361</v>
      </c>
      <c r="F28" s="17">
        <f t="shared" si="0"/>
        <v>2013</v>
      </c>
      <c r="G28" t="s">
        <v>63</v>
      </c>
      <c r="H28" s="18">
        <v>600000</v>
      </c>
      <c r="I28" s="19">
        <v>565860</v>
      </c>
      <c r="K28" s="16">
        <v>41361</v>
      </c>
      <c r="L28" t="s">
        <v>82</v>
      </c>
      <c r="N28" s="16">
        <v>41729</v>
      </c>
      <c r="O28" s="16">
        <v>41360</v>
      </c>
      <c r="Q28" t="s">
        <v>83</v>
      </c>
    </row>
    <row r="29" spans="1:17">
      <c r="A29" t="s">
        <v>62</v>
      </c>
      <c r="B29" t="s">
        <v>35</v>
      </c>
      <c r="C29">
        <v>3</v>
      </c>
      <c r="D29" t="s">
        <v>57</v>
      </c>
      <c r="E29" s="16">
        <v>41361</v>
      </c>
      <c r="F29" s="17">
        <f t="shared" si="0"/>
        <v>2013</v>
      </c>
      <c r="G29" t="s">
        <v>63</v>
      </c>
      <c r="H29" s="18">
        <v>600000</v>
      </c>
      <c r="I29" s="19">
        <v>565860</v>
      </c>
      <c r="K29" s="16">
        <v>41361</v>
      </c>
      <c r="L29" t="s">
        <v>82</v>
      </c>
      <c r="N29" s="16">
        <v>41729</v>
      </c>
      <c r="O29" s="16">
        <v>41360</v>
      </c>
      <c r="Q29" t="s">
        <v>83</v>
      </c>
    </row>
    <row r="30" spans="1:17">
      <c r="A30" t="s">
        <v>62</v>
      </c>
      <c r="B30" t="s">
        <v>35</v>
      </c>
      <c r="C30">
        <v>3</v>
      </c>
      <c r="D30" t="s">
        <v>57</v>
      </c>
      <c r="E30" s="16">
        <v>41361</v>
      </c>
      <c r="F30" s="17">
        <f t="shared" si="0"/>
        <v>2013</v>
      </c>
      <c r="G30" t="s">
        <v>63</v>
      </c>
      <c r="H30" s="18">
        <v>-600000</v>
      </c>
      <c r="I30" s="19">
        <v>-565860</v>
      </c>
      <c r="K30" s="16">
        <v>41361</v>
      </c>
      <c r="L30" t="s">
        <v>82</v>
      </c>
      <c r="N30" s="16">
        <v>41729</v>
      </c>
      <c r="O30" s="16">
        <v>41360</v>
      </c>
      <c r="Q30" t="s">
        <v>83</v>
      </c>
    </row>
    <row r="31" spans="1:17">
      <c r="A31" t="s">
        <v>62</v>
      </c>
      <c r="B31" t="s">
        <v>35</v>
      </c>
      <c r="C31">
        <v>3</v>
      </c>
      <c r="D31" t="s">
        <v>57</v>
      </c>
      <c r="E31" s="16">
        <v>41459</v>
      </c>
      <c r="F31" s="17">
        <f t="shared" si="0"/>
        <v>2013</v>
      </c>
      <c r="G31" t="s">
        <v>63</v>
      </c>
      <c r="H31" s="18">
        <v>92288</v>
      </c>
      <c r="I31" s="19">
        <v>87036.8128</v>
      </c>
      <c r="K31" s="16">
        <v>41459</v>
      </c>
      <c r="L31" t="s">
        <v>78</v>
      </c>
      <c r="N31" s="16">
        <v>42063</v>
      </c>
      <c r="O31" s="16">
        <v>40890</v>
      </c>
      <c r="Q31" t="s">
        <v>79</v>
      </c>
    </row>
    <row r="32" spans="1:17">
      <c r="A32" t="s">
        <v>62</v>
      </c>
      <c r="B32" t="s">
        <v>35</v>
      </c>
      <c r="C32">
        <v>3</v>
      </c>
      <c r="D32" t="s">
        <v>57</v>
      </c>
      <c r="E32" s="16">
        <v>41473</v>
      </c>
      <c r="F32" s="17">
        <f t="shared" si="0"/>
        <v>2013</v>
      </c>
      <c r="G32" t="s">
        <v>63</v>
      </c>
      <c r="H32" s="18">
        <v>8941</v>
      </c>
      <c r="I32" s="19">
        <v>8432.2571000000007</v>
      </c>
      <c r="K32" s="16">
        <v>41473</v>
      </c>
      <c r="L32" t="s">
        <v>66</v>
      </c>
      <c r="N32" s="16">
        <v>42124</v>
      </c>
      <c r="O32" s="16">
        <v>40830</v>
      </c>
      <c r="Q32" t="s">
        <v>67</v>
      </c>
    </row>
    <row r="33" spans="1:17">
      <c r="A33" t="s">
        <v>62</v>
      </c>
      <c r="B33" t="s">
        <v>35</v>
      </c>
      <c r="C33">
        <v>3</v>
      </c>
      <c r="D33" t="s">
        <v>57</v>
      </c>
      <c r="E33" s="16">
        <v>41473</v>
      </c>
      <c r="F33" s="17">
        <f t="shared" si="0"/>
        <v>2013</v>
      </c>
      <c r="G33" t="s">
        <v>63</v>
      </c>
      <c r="H33" s="18">
        <v>57837</v>
      </c>
      <c r="I33" s="19">
        <v>54546.074700000005</v>
      </c>
      <c r="K33" s="16">
        <v>41473</v>
      </c>
      <c r="L33" t="s">
        <v>66</v>
      </c>
      <c r="N33" s="16">
        <v>42124</v>
      </c>
      <c r="O33" s="16">
        <v>40830</v>
      </c>
      <c r="Q33" t="s">
        <v>67</v>
      </c>
    </row>
    <row r="34" spans="1:17">
      <c r="A34" t="s">
        <v>62</v>
      </c>
      <c r="B34" t="s">
        <v>35</v>
      </c>
      <c r="C34">
        <v>2</v>
      </c>
      <c r="D34" t="s">
        <v>56</v>
      </c>
      <c r="E34" s="16">
        <v>41495</v>
      </c>
      <c r="F34" s="17">
        <f t="shared" si="0"/>
        <v>2013</v>
      </c>
      <c r="G34" t="s">
        <v>63</v>
      </c>
      <c r="H34" s="18">
        <v>14500000</v>
      </c>
      <c r="I34" s="19">
        <v>13674950</v>
      </c>
      <c r="K34" s="16">
        <v>41495</v>
      </c>
      <c r="L34" t="s">
        <v>84</v>
      </c>
      <c r="N34" s="16">
        <v>42704</v>
      </c>
      <c r="O34" s="16">
        <v>41495</v>
      </c>
      <c r="Q34" t="s">
        <v>85</v>
      </c>
    </row>
    <row r="35" spans="1:17">
      <c r="A35" t="s">
        <v>62</v>
      </c>
      <c r="B35" t="s">
        <v>35</v>
      </c>
      <c r="C35">
        <v>3</v>
      </c>
      <c r="D35" t="s">
        <v>57</v>
      </c>
      <c r="E35" s="16">
        <v>41502</v>
      </c>
      <c r="F35" s="17">
        <f t="shared" si="0"/>
        <v>2013</v>
      </c>
      <c r="G35" t="s">
        <v>63</v>
      </c>
      <c r="H35" s="18">
        <v>39986</v>
      </c>
      <c r="I35" s="19">
        <v>37710.796600000001</v>
      </c>
      <c r="K35" s="16">
        <v>41502</v>
      </c>
      <c r="L35" t="s">
        <v>66</v>
      </c>
      <c r="N35" s="16">
        <v>42124</v>
      </c>
      <c r="O35" s="16">
        <v>40830</v>
      </c>
      <c r="Q35" t="s">
        <v>67</v>
      </c>
    </row>
    <row r="36" spans="1:17">
      <c r="A36" t="s">
        <v>62</v>
      </c>
      <c r="B36" t="s">
        <v>35</v>
      </c>
      <c r="C36">
        <v>3</v>
      </c>
      <c r="D36" t="s">
        <v>57</v>
      </c>
      <c r="E36" s="16">
        <v>41548</v>
      </c>
      <c r="F36" s="17">
        <f t="shared" si="0"/>
        <v>2013</v>
      </c>
      <c r="G36" t="s">
        <v>63</v>
      </c>
      <c r="H36" s="18">
        <v>5000000</v>
      </c>
      <c r="I36" s="19">
        <v>4715500</v>
      </c>
      <c r="K36" s="16">
        <v>41548</v>
      </c>
      <c r="L36" t="s">
        <v>84</v>
      </c>
      <c r="N36" s="16">
        <v>42704</v>
      </c>
      <c r="O36" s="16">
        <v>41495</v>
      </c>
      <c r="Q36" t="s">
        <v>85</v>
      </c>
    </row>
    <row r="37" spans="1:17">
      <c r="A37" t="s">
        <v>62</v>
      </c>
      <c r="B37" t="s">
        <v>35</v>
      </c>
      <c r="C37">
        <v>3</v>
      </c>
      <c r="D37" t="s">
        <v>57</v>
      </c>
      <c r="E37" s="16">
        <v>41548</v>
      </c>
      <c r="F37" s="17">
        <f t="shared" si="0"/>
        <v>2013</v>
      </c>
      <c r="G37" t="s">
        <v>63</v>
      </c>
      <c r="H37" s="18">
        <v>110191</v>
      </c>
      <c r="I37" s="19">
        <v>103921.1321</v>
      </c>
      <c r="K37" s="16">
        <v>41548</v>
      </c>
      <c r="L37" t="s">
        <v>70</v>
      </c>
      <c r="N37" s="16">
        <v>41912</v>
      </c>
      <c r="O37" s="16">
        <v>39976</v>
      </c>
      <c r="Q37" t="s">
        <v>71</v>
      </c>
    </row>
    <row r="38" spans="1:17">
      <c r="A38" t="s">
        <v>62</v>
      </c>
      <c r="B38" t="s">
        <v>35</v>
      </c>
      <c r="C38">
        <v>3</v>
      </c>
      <c r="D38" t="s">
        <v>57</v>
      </c>
      <c r="E38" s="16">
        <v>41600</v>
      </c>
      <c r="F38" s="17">
        <f t="shared" si="0"/>
        <v>2013</v>
      </c>
      <c r="G38" t="s">
        <v>63</v>
      </c>
      <c r="H38" s="18">
        <v>96006</v>
      </c>
      <c r="I38" s="19">
        <v>90543.258600000001</v>
      </c>
      <c r="K38" s="16">
        <v>41600</v>
      </c>
      <c r="L38" t="s">
        <v>70</v>
      </c>
      <c r="N38" s="16">
        <v>41912</v>
      </c>
      <c r="O38" s="16">
        <v>39976</v>
      </c>
      <c r="Q38" t="s">
        <v>71</v>
      </c>
    </row>
    <row r="39" spans="1:17">
      <c r="A39" t="s">
        <v>62</v>
      </c>
      <c r="B39" t="s">
        <v>35</v>
      </c>
      <c r="C39">
        <v>3</v>
      </c>
      <c r="D39" t="s">
        <v>57</v>
      </c>
      <c r="E39" s="16">
        <v>41604</v>
      </c>
      <c r="F39" s="17">
        <f t="shared" si="0"/>
        <v>2013</v>
      </c>
      <c r="G39" t="s">
        <v>63</v>
      </c>
      <c r="H39" s="18">
        <v>276406</v>
      </c>
      <c r="I39" s="19">
        <v>260678.49860000002</v>
      </c>
      <c r="K39" s="16">
        <v>41604</v>
      </c>
      <c r="L39" t="s">
        <v>78</v>
      </c>
      <c r="N39" s="16">
        <v>42063</v>
      </c>
      <c r="O39" s="16">
        <v>40890</v>
      </c>
      <c r="Q39" t="s">
        <v>79</v>
      </c>
    </row>
    <row r="40" spans="1:17">
      <c r="A40" t="s">
        <v>62</v>
      </c>
      <c r="B40" t="s">
        <v>35</v>
      </c>
      <c r="C40">
        <v>3</v>
      </c>
      <c r="D40" t="s">
        <v>57</v>
      </c>
      <c r="E40" s="16">
        <v>41617</v>
      </c>
      <c r="F40" s="17">
        <f t="shared" si="0"/>
        <v>2013</v>
      </c>
      <c r="G40" t="s">
        <v>63</v>
      </c>
      <c r="H40" s="18">
        <v>53144</v>
      </c>
      <c r="I40" s="19">
        <v>50120.106400000004</v>
      </c>
      <c r="K40" s="16">
        <v>41617</v>
      </c>
      <c r="L40" t="s">
        <v>66</v>
      </c>
      <c r="N40" s="16">
        <v>42124</v>
      </c>
      <c r="O40" s="16">
        <v>40830</v>
      </c>
      <c r="Q40" t="s">
        <v>67</v>
      </c>
    </row>
    <row r="41" spans="1:17">
      <c r="A41" t="s">
        <v>62</v>
      </c>
      <c r="B41" t="s">
        <v>35</v>
      </c>
      <c r="C41">
        <v>2</v>
      </c>
      <c r="D41" t="s">
        <v>56</v>
      </c>
      <c r="E41" s="16">
        <v>41618</v>
      </c>
      <c r="F41" s="17">
        <f t="shared" si="0"/>
        <v>2013</v>
      </c>
      <c r="G41" t="s">
        <v>63</v>
      </c>
      <c r="H41" s="18">
        <v>501243</v>
      </c>
      <c r="I41" s="19">
        <v>472722.2733</v>
      </c>
      <c r="K41" s="16">
        <v>41618</v>
      </c>
      <c r="L41" t="s">
        <v>86</v>
      </c>
      <c r="N41" s="16">
        <v>42719</v>
      </c>
      <c r="O41" s="16">
        <v>41618</v>
      </c>
      <c r="Q41" t="s">
        <v>87</v>
      </c>
    </row>
    <row r="42" spans="1:17">
      <c r="A42" t="s">
        <v>62</v>
      </c>
      <c r="B42" t="s">
        <v>35</v>
      </c>
      <c r="C42">
        <v>3</v>
      </c>
      <c r="D42" t="s">
        <v>57</v>
      </c>
      <c r="E42" s="16">
        <v>41684</v>
      </c>
      <c r="F42" s="17">
        <f t="shared" si="0"/>
        <v>2014</v>
      </c>
      <c r="G42" t="s">
        <v>63</v>
      </c>
      <c r="H42" s="18">
        <v>40168</v>
      </c>
      <c r="I42" s="19">
        <v>37882.440800000004</v>
      </c>
      <c r="K42" s="16">
        <v>41684</v>
      </c>
      <c r="L42" t="s">
        <v>66</v>
      </c>
      <c r="N42" s="16">
        <v>42124</v>
      </c>
      <c r="O42" s="16">
        <v>40830</v>
      </c>
      <c r="Q42" t="s">
        <v>67</v>
      </c>
    </row>
    <row r="43" spans="1:17">
      <c r="A43" t="s">
        <v>62</v>
      </c>
      <c r="B43" t="s">
        <v>35</v>
      </c>
      <c r="C43">
        <v>3</v>
      </c>
      <c r="D43" t="s">
        <v>57</v>
      </c>
      <c r="E43" s="16">
        <v>41711</v>
      </c>
      <c r="F43" s="17">
        <f t="shared" si="0"/>
        <v>2014</v>
      </c>
      <c r="G43" t="s">
        <v>63</v>
      </c>
      <c r="H43" s="18">
        <v>15000000</v>
      </c>
      <c r="I43" s="19">
        <v>14146500</v>
      </c>
      <c r="K43" s="16">
        <v>41711</v>
      </c>
      <c r="L43" t="s">
        <v>76</v>
      </c>
      <c r="N43" s="16">
        <v>42825</v>
      </c>
      <c r="O43" s="16">
        <v>40998</v>
      </c>
      <c r="Q43" t="s">
        <v>77</v>
      </c>
    </row>
    <row r="44" spans="1:17">
      <c r="A44" t="s">
        <v>62</v>
      </c>
      <c r="B44" t="s">
        <v>35</v>
      </c>
      <c r="C44">
        <v>3</v>
      </c>
      <c r="D44" t="s">
        <v>57</v>
      </c>
      <c r="E44" s="16">
        <v>41729</v>
      </c>
      <c r="F44" s="17">
        <f t="shared" si="0"/>
        <v>2014</v>
      </c>
      <c r="G44" t="s">
        <v>63</v>
      </c>
      <c r="H44" s="18">
        <v>85000</v>
      </c>
      <c r="I44" s="19">
        <v>80163.5</v>
      </c>
      <c r="K44" s="16">
        <v>41729</v>
      </c>
      <c r="L44" t="s">
        <v>86</v>
      </c>
      <c r="N44" s="16">
        <v>42719</v>
      </c>
      <c r="O44" s="16">
        <v>41618</v>
      </c>
      <c r="Q44" t="s">
        <v>87</v>
      </c>
    </row>
    <row r="45" spans="1:17">
      <c r="A45" t="s">
        <v>62</v>
      </c>
      <c r="B45" t="s">
        <v>35</v>
      </c>
      <c r="C45">
        <v>3</v>
      </c>
      <c r="D45" t="s">
        <v>57</v>
      </c>
      <c r="E45" s="16">
        <v>41729</v>
      </c>
      <c r="F45" s="17">
        <f t="shared" si="0"/>
        <v>2014</v>
      </c>
      <c r="G45" t="s">
        <v>63</v>
      </c>
      <c r="H45" s="18">
        <v>72756</v>
      </c>
      <c r="I45" s="19">
        <v>68616.183600000004</v>
      </c>
      <c r="K45" s="16">
        <v>41729</v>
      </c>
      <c r="L45" t="s">
        <v>70</v>
      </c>
      <c r="N45" s="16">
        <v>41912</v>
      </c>
      <c r="O45" s="16">
        <v>39976</v>
      </c>
      <c r="Q45" t="s">
        <v>71</v>
      </c>
    </row>
    <row r="46" spans="1:17">
      <c r="A46" t="s">
        <v>62</v>
      </c>
      <c r="B46" t="s">
        <v>35</v>
      </c>
      <c r="C46">
        <v>3</v>
      </c>
      <c r="D46" t="s">
        <v>57</v>
      </c>
      <c r="E46" s="16">
        <v>41788</v>
      </c>
      <c r="F46" s="17">
        <f t="shared" si="0"/>
        <v>2014</v>
      </c>
      <c r="G46" t="s">
        <v>63</v>
      </c>
      <c r="H46" s="18">
        <v>54269</v>
      </c>
      <c r="I46" s="19">
        <v>51181.0939</v>
      </c>
      <c r="K46" s="16">
        <v>41788</v>
      </c>
      <c r="L46" t="s">
        <v>66</v>
      </c>
      <c r="N46" s="16">
        <v>42124</v>
      </c>
      <c r="O46" s="16">
        <v>40830</v>
      </c>
      <c r="Q46" t="s">
        <v>67</v>
      </c>
    </row>
    <row r="47" spans="1:17">
      <c r="A47" t="s">
        <v>62</v>
      </c>
      <c r="B47" t="s">
        <v>35</v>
      </c>
      <c r="C47">
        <v>3</v>
      </c>
      <c r="D47" t="s">
        <v>57</v>
      </c>
      <c r="E47" s="16">
        <v>41801</v>
      </c>
      <c r="F47" s="17">
        <f t="shared" si="0"/>
        <v>2014</v>
      </c>
      <c r="G47" t="s">
        <v>63</v>
      </c>
      <c r="H47" s="18">
        <v>254725</v>
      </c>
      <c r="I47" s="19">
        <v>240231.14750000002</v>
      </c>
      <c r="K47" s="16">
        <v>41801</v>
      </c>
      <c r="L47" t="s">
        <v>78</v>
      </c>
      <c r="N47" s="16">
        <v>42063</v>
      </c>
      <c r="O47" s="16">
        <v>40890</v>
      </c>
      <c r="Q47" t="s">
        <v>79</v>
      </c>
    </row>
    <row r="48" spans="1:17">
      <c r="A48" t="s">
        <v>62</v>
      </c>
      <c r="B48" t="s">
        <v>35</v>
      </c>
      <c r="C48">
        <v>3</v>
      </c>
      <c r="D48" t="s">
        <v>57</v>
      </c>
      <c r="E48" s="16">
        <v>41828</v>
      </c>
      <c r="F48" s="17">
        <f t="shared" si="0"/>
        <v>2014</v>
      </c>
      <c r="G48" t="s">
        <v>63</v>
      </c>
      <c r="H48" s="18">
        <v>47532.63</v>
      </c>
      <c r="I48" s="19">
        <v>44828.023352999997</v>
      </c>
      <c r="K48" s="16">
        <v>41828</v>
      </c>
      <c r="L48" t="s">
        <v>86</v>
      </c>
      <c r="N48" s="16">
        <v>42719</v>
      </c>
      <c r="O48" s="16">
        <v>41618</v>
      </c>
      <c r="Q48" t="s">
        <v>87</v>
      </c>
    </row>
    <row r="49" spans="1:18">
      <c r="A49" t="s">
        <v>62</v>
      </c>
      <c r="B49" t="s">
        <v>35</v>
      </c>
      <c r="C49">
        <v>3</v>
      </c>
      <c r="D49" t="s">
        <v>57</v>
      </c>
      <c r="E49" s="16">
        <v>41884</v>
      </c>
      <c r="F49" s="17">
        <f t="shared" si="0"/>
        <v>2014</v>
      </c>
      <c r="G49" t="s">
        <v>63</v>
      </c>
      <c r="H49" s="18">
        <v>5000000</v>
      </c>
      <c r="I49" s="19">
        <v>4715500</v>
      </c>
      <c r="K49" s="16">
        <v>41884</v>
      </c>
      <c r="L49" t="s">
        <v>84</v>
      </c>
      <c r="N49" s="16">
        <v>42704</v>
      </c>
      <c r="O49" s="16">
        <v>41495</v>
      </c>
      <c r="Q49" t="s">
        <v>85</v>
      </c>
    </row>
    <row r="50" spans="1:18">
      <c r="A50" t="s">
        <v>62</v>
      </c>
      <c r="B50" t="s">
        <v>35</v>
      </c>
      <c r="C50">
        <v>3</v>
      </c>
      <c r="D50" t="s">
        <v>57</v>
      </c>
      <c r="E50" s="16">
        <v>41884</v>
      </c>
      <c r="F50" s="17">
        <f t="shared" si="0"/>
        <v>2014</v>
      </c>
      <c r="G50" t="s">
        <v>63</v>
      </c>
      <c r="H50" s="18">
        <v>-5000000</v>
      </c>
      <c r="I50" s="19">
        <v>-4715500</v>
      </c>
      <c r="K50" s="16">
        <v>41884</v>
      </c>
      <c r="L50" t="s">
        <v>84</v>
      </c>
      <c r="N50" s="16">
        <v>42704</v>
      </c>
      <c r="O50" s="16">
        <v>41495</v>
      </c>
      <c r="Q50" t="s">
        <v>85</v>
      </c>
    </row>
    <row r="51" spans="1:18">
      <c r="A51" t="s">
        <v>62</v>
      </c>
      <c r="B51" t="s">
        <v>35</v>
      </c>
      <c r="C51">
        <v>3</v>
      </c>
      <c r="D51" t="s">
        <v>57</v>
      </c>
      <c r="E51" s="16">
        <v>41887</v>
      </c>
      <c r="F51" s="17">
        <f t="shared" si="0"/>
        <v>2014</v>
      </c>
      <c r="G51" t="s">
        <v>63</v>
      </c>
      <c r="H51" s="18">
        <v>5000000</v>
      </c>
      <c r="I51" s="19">
        <v>4715500</v>
      </c>
      <c r="K51" s="16">
        <v>41887</v>
      </c>
      <c r="L51" t="s">
        <v>84</v>
      </c>
      <c r="N51" s="16">
        <v>42704</v>
      </c>
      <c r="O51" s="16">
        <v>41495</v>
      </c>
      <c r="Q51" t="s">
        <v>85</v>
      </c>
    </row>
    <row r="52" spans="1:18">
      <c r="A52" t="s">
        <v>62</v>
      </c>
      <c r="B52" t="s">
        <v>35</v>
      </c>
      <c r="C52">
        <v>3</v>
      </c>
      <c r="D52" t="s">
        <v>57</v>
      </c>
      <c r="E52" s="16">
        <v>41890</v>
      </c>
      <c r="F52" s="17">
        <f t="shared" si="0"/>
        <v>2014</v>
      </c>
      <c r="G52" t="s">
        <v>63</v>
      </c>
      <c r="H52" s="18">
        <v>50391</v>
      </c>
      <c r="I52" s="19">
        <v>47523.752100000005</v>
      </c>
      <c r="K52" s="16">
        <v>41890</v>
      </c>
      <c r="L52" t="s">
        <v>66</v>
      </c>
      <c r="N52" s="16">
        <v>42124</v>
      </c>
      <c r="O52" s="16">
        <v>40830</v>
      </c>
      <c r="Q52" t="s">
        <v>67</v>
      </c>
    </row>
    <row r="53" spans="1:18">
      <c r="A53" t="s">
        <v>62</v>
      </c>
      <c r="B53" t="s">
        <v>35</v>
      </c>
      <c r="C53">
        <v>3</v>
      </c>
      <c r="D53" t="s">
        <v>57</v>
      </c>
      <c r="E53" s="16">
        <v>41971</v>
      </c>
      <c r="F53" s="17">
        <f t="shared" si="0"/>
        <v>2014</v>
      </c>
      <c r="G53" t="s">
        <v>63</v>
      </c>
      <c r="H53" s="18">
        <v>7575.21</v>
      </c>
      <c r="I53" s="19">
        <v>7144.1805510000004</v>
      </c>
      <c r="K53" s="16">
        <v>41971</v>
      </c>
      <c r="L53" t="s">
        <v>86</v>
      </c>
      <c r="N53" s="16">
        <v>42719</v>
      </c>
      <c r="O53" s="16">
        <v>41618</v>
      </c>
      <c r="Q53" t="s">
        <v>87</v>
      </c>
    </row>
    <row r="54" spans="1:18">
      <c r="A54" t="s">
        <v>62</v>
      </c>
      <c r="B54" t="s">
        <v>35</v>
      </c>
      <c r="C54">
        <v>3</v>
      </c>
      <c r="D54" t="s">
        <v>57</v>
      </c>
      <c r="E54" s="16">
        <v>41974</v>
      </c>
      <c r="F54" s="17">
        <f t="shared" si="0"/>
        <v>2014</v>
      </c>
      <c r="G54" t="s">
        <v>63</v>
      </c>
      <c r="H54" s="18">
        <v>45146</v>
      </c>
      <c r="I54" s="19">
        <v>42577.192600000002</v>
      </c>
      <c r="K54" s="16">
        <v>41974</v>
      </c>
      <c r="L54" t="s">
        <v>66</v>
      </c>
      <c r="N54" s="16">
        <v>42124</v>
      </c>
      <c r="O54" s="16">
        <v>40830</v>
      </c>
      <c r="Q54" t="s">
        <v>67</v>
      </c>
    </row>
    <row r="55" spans="1:18">
      <c r="A55" t="s">
        <v>62</v>
      </c>
      <c r="B55" t="s">
        <v>35</v>
      </c>
      <c r="C55">
        <v>3</v>
      </c>
      <c r="D55" t="s">
        <v>57</v>
      </c>
      <c r="E55" s="16">
        <v>41978</v>
      </c>
      <c r="F55" s="17">
        <f t="shared" si="0"/>
        <v>2014</v>
      </c>
      <c r="G55" t="s">
        <v>63</v>
      </c>
      <c r="H55" s="18">
        <v>-30738.52</v>
      </c>
      <c r="I55" s="19">
        <v>-28989.498212000002</v>
      </c>
      <c r="K55" s="16">
        <v>41978</v>
      </c>
      <c r="L55" t="s">
        <v>86</v>
      </c>
      <c r="N55" s="16">
        <v>42719</v>
      </c>
      <c r="O55" s="16">
        <v>41618</v>
      </c>
      <c r="Q55" t="s">
        <v>87</v>
      </c>
    </row>
    <row r="56" spans="1:18">
      <c r="A56" t="s">
        <v>62</v>
      </c>
      <c r="B56" t="s">
        <v>35</v>
      </c>
      <c r="C56">
        <v>3</v>
      </c>
      <c r="D56" t="s">
        <v>57</v>
      </c>
      <c r="E56" s="16">
        <v>42054</v>
      </c>
      <c r="F56" s="17">
        <f t="shared" si="0"/>
        <v>2015</v>
      </c>
      <c r="G56" t="s">
        <v>63</v>
      </c>
      <c r="H56" s="18">
        <v>15000000</v>
      </c>
      <c r="I56" s="19">
        <v>14146500</v>
      </c>
      <c r="K56" s="16">
        <v>42054</v>
      </c>
      <c r="L56" t="s">
        <v>76</v>
      </c>
      <c r="N56" s="16">
        <v>42825</v>
      </c>
      <c r="O56" s="16">
        <v>40998</v>
      </c>
      <c r="Q56" t="s">
        <v>77</v>
      </c>
    </row>
    <row r="57" spans="1:18">
      <c r="A57" t="s">
        <v>62</v>
      </c>
      <c r="B57" t="s">
        <v>35</v>
      </c>
      <c r="C57">
        <v>3</v>
      </c>
      <c r="D57" t="s">
        <v>57</v>
      </c>
      <c r="E57" s="16">
        <v>42086</v>
      </c>
      <c r="F57" s="17">
        <f t="shared" si="0"/>
        <v>2015</v>
      </c>
      <c r="G57" t="s">
        <v>63</v>
      </c>
      <c r="H57" s="18">
        <v>59309.25</v>
      </c>
      <c r="I57" s="19">
        <v>55934.553675000003</v>
      </c>
      <c r="K57" s="16">
        <v>42086</v>
      </c>
      <c r="L57" t="s">
        <v>86</v>
      </c>
      <c r="N57" s="16">
        <v>42719</v>
      </c>
      <c r="O57" s="16">
        <v>41618</v>
      </c>
      <c r="Q57" t="s">
        <v>87</v>
      </c>
    </row>
    <row r="58" spans="1:18">
      <c r="A58" t="s">
        <v>62</v>
      </c>
      <c r="B58" t="s">
        <v>35</v>
      </c>
      <c r="C58">
        <v>3</v>
      </c>
      <c r="D58" t="s">
        <v>57</v>
      </c>
      <c r="E58" s="16">
        <v>42087</v>
      </c>
      <c r="F58" s="17">
        <f t="shared" si="0"/>
        <v>2015</v>
      </c>
      <c r="G58" t="s">
        <v>63</v>
      </c>
      <c r="H58" s="18">
        <v>70806</v>
      </c>
      <c r="I58" s="19">
        <v>66777.138600000006</v>
      </c>
      <c r="K58" s="16">
        <v>42087</v>
      </c>
      <c r="L58" t="s">
        <v>66</v>
      </c>
      <c r="N58" s="16">
        <v>42124</v>
      </c>
      <c r="O58" s="16">
        <v>40830</v>
      </c>
      <c r="Q58" t="s">
        <v>67</v>
      </c>
    </row>
    <row r="59" spans="1:18">
      <c r="A59" t="s">
        <v>62</v>
      </c>
      <c r="B59" t="s">
        <v>35</v>
      </c>
      <c r="C59">
        <v>3</v>
      </c>
      <c r="D59" t="s">
        <v>57</v>
      </c>
      <c r="E59" s="16">
        <v>42094</v>
      </c>
      <c r="F59" s="17">
        <f t="shared" si="0"/>
        <v>2015</v>
      </c>
      <c r="G59" t="s">
        <v>63</v>
      </c>
      <c r="H59" s="18">
        <v>37881.24</v>
      </c>
      <c r="I59" s="19">
        <v>35725.797444000003</v>
      </c>
      <c r="K59" s="16">
        <v>42094</v>
      </c>
      <c r="L59" t="s">
        <v>86</v>
      </c>
      <c r="N59" s="16">
        <v>42719</v>
      </c>
      <c r="O59" s="16">
        <v>41618</v>
      </c>
      <c r="Q59" t="s">
        <v>87</v>
      </c>
    </row>
    <row r="60" spans="1:18">
      <c r="A60" s="20">
        <f>COUNTBLANK(A2:A59)/58</f>
        <v>0</v>
      </c>
      <c r="B60" s="20">
        <f t="shared" ref="B60:Q60" si="1">COUNTBLANK(B2:B59)/58</f>
        <v>0</v>
      </c>
      <c r="C60" s="20">
        <f t="shared" si="1"/>
        <v>0</v>
      </c>
      <c r="D60" s="20">
        <f t="shared" si="1"/>
        <v>0</v>
      </c>
      <c r="E60" s="20">
        <f t="shared" si="1"/>
        <v>0</v>
      </c>
      <c r="F60" s="20">
        <f t="shared" si="1"/>
        <v>0</v>
      </c>
      <c r="G60" s="20">
        <f t="shared" si="1"/>
        <v>0</v>
      </c>
      <c r="H60" s="20">
        <f t="shared" si="1"/>
        <v>0</v>
      </c>
      <c r="I60" s="20">
        <f t="shared" si="1"/>
        <v>0</v>
      </c>
      <c r="J60" s="20">
        <f t="shared" si="1"/>
        <v>1</v>
      </c>
      <c r="K60" s="20">
        <f t="shared" si="1"/>
        <v>0</v>
      </c>
      <c r="L60" s="20">
        <f t="shared" si="1"/>
        <v>0</v>
      </c>
      <c r="M60" s="20">
        <f t="shared" si="1"/>
        <v>1</v>
      </c>
      <c r="N60" s="20">
        <f t="shared" si="1"/>
        <v>0.1206896551724138</v>
      </c>
      <c r="O60" s="20">
        <f t="shared" si="1"/>
        <v>0</v>
      </c>
      <c r="P60" s="20">
        <f t="shared" si="1"/>
        <v>0.87931034482758619</v>
      </c>
      <c r="Q60" s="20">
        <f t="shared" si="1"/>
        <v>0</v>
      </c>
      <c r="R60" s="30"/>
    </row>
    <row r="61" spans="1:18" s="36" customFormat="1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30"/>
    </row>
    <row r="62" spans="1:18">
      <c r="A62" s="24"/>
    </row>
    <row r="63" spans="1:18">
      <c r="A63" s="21" t="s">
        <v>51</v>
      </c>
      <c r="B63" s="21" t="s">
        <v>52</v>
      </c>
    </row>
    <row r="64" spans="1:18">
      <c r="A64" s="22" t="str">
        <f>+A1</f>
        <v>reporting-org</v>
      </c>
      <c r="B64" s="20">
        <v>0</v>
      </c>
    </row>
    <row r="65" spans="1:2">
      <c r="A65" s="22" t="s">
        <v>18</v>
      </c>
      <c r="B65" s="20">
        <v>0</v>
      </c>
    </row>
    <row r="66" spans="1:2">
      <c r="A66" s="22" t="s">
        <v>19</v>
      </c>
      <c r="B66" s="20">
        <v>0</v>
      </c>
    </row>
    <row r="67" spans="1:2">
      <c r="A67" s="22" t="s">
        <v>20</v>
      </c>
      <c r="B67" s="20">
        <v>0</v>
      </c>
    </row>
    <row r="68" spans="1:2">
      <c r="A68" s="22" t="s">
        <v>21</v>
      </c>
      <c r="B68" s="20">
        <v>0</v>
      </c>
    </row>
    <row r="69" spans="1:2">
      <c r="A69" s="22" t="s">
        <v>23</v>
      </c>
      <c r="B69" s="20">
        <v>0</v>
      </c>
    </row>
    <row r="70" spans="1:2">
      <c r="A70" s="22" t="s">
        <v>61</v>
      </c>
      <c r="B70" s="20">
        <v>0</v>
      </c>
    </row>
    <row r="71" spans="1:2">
      <c r="A71" s="22" t="s">
        <v>26</v>
      </c>
      <c r="B71" s="20">
        <v>1</v>
      </c>
    </row>
    <row r="72" spans="1:2">
      <c r="A72" s="22" t="s">
        <v>27</v>
      </c>
      <c r="B72" s="20">
        <v>0</v>
      </c>
    </row>
    <row r="73" spans="1:2">
      <c r="A73" s="22" t="s">
        <v>28</v>
      </c>
      <c r="B73" s="20">
        <v>0</v>
      </c>
    </row>
    <row r="74" spans="1:2">
      <c r="A74" s="22" t="s">
        <v>29</v>
      </c>
      <c r="B74" s="20">
        <v>1</v>
      </c>
    </row>
    <row r="75" spans="1:2">
      <c r="A75" s="22" t="s">
        <v>30</v>
      </c>
      <c r="B75" s="20">
        <v>0.1206896551724138</v>
      </c>
    </row>
    <row r="76" spans="1:2">
      <c r="A76" s="22" t="s">
        <v>31</v>
      </c>
      <c r="B76" s="20">
        <v>0</v>
      </c>
    </row>
    <row r="77" spans="1:2">
      <c r="A77" s="22" t="s">
        <v>32</v>
      </c>
      <c r="B77" s="20">
        <v>0.87931034482758619</v>
      </c>
    </row>
    <row r="78" spans="1:2">
      <c r="A78" s="22" t="s">
        <v>33</v>
      </c>
      <c r="B78" s="20">
        <v>0</v>
      </c>
    </row>
    <row r="80" spans="1:2">
      <c r="A80" t="s">
        <v>53</v>
      </c>
      <c r="B80" t="s">
        <v>54</v>
      </c>
    </row>
    <row r="81" spans="1:4">
      <c r="A81" t="s">
        <v>88</v>
      </c>
      <c r="B81" t="s">
        <v>56</v>
      </c>
      <c r="C81" t="s">
        <v>57</v>
      </c>
      <c r="D81" t="s">
        <v>60</v>
      </c>
    </row>
    <row r="82" spans="1:4">
      <c r="A82" s="25">
        <v>2012</v>
      </c>
      <c r="B82" s="26">
        <v>83464350</v>
      </c>
      <c r="C82" s="26">
        <v>29151096.067543</v>
      </c>
      <c r="D82" s="26">
        <v>112615446.067543</v>
      </c>
    </row>
    <row r="83" spans="1:4">
      <c r="A83" s="25">
        <v>2013</v>
      </c>
      <c r="B83" s="26">
        <v>14713532.2733</v>
      </c>
      <c r="C83" s="26">
        <v>20530623.576304998</v>
      </c>
      <c r="D83" s="26">
        <v>35244155.849604994</v>
      </c>
    </row>
    <row r="84" spans="1:4">
      <c r="A84" s="25">
        <v>2014</v>
      </c>
      <c r="B84" s="26"/>
      <c r="C84" s="26">
        <v>19453158.016192</v>
      </c>
      <c r="D84" s="26">
        <v>19453158.016192</v>
      </c>
    </row>
    <row r="85" spans="1:4">
      <c r="A85" s="25">
        <v>2015</v>
      </c>
      <c r="B85" s="26"/>
      <c r="C85" s="26">
        <v>14304937.489719</v>
      </c>
      <c r="D85" s="26">
        <v>14304937.489719</v>
      </c>
    </row>
    <row r="86" spans="1:4">
      <c r="A86" s="25" t="s">
        <v>60</v>
      </c>
      <c r="B86" s="26">
        <v>98177882.273299992</v>
      </c>
      <c r="C86" s="26">
        <v>83439815.149759009</v>
      </c>
      <c r="D86" s="26">
        <v>181617697.42305899</v>
      </c>
    </row>
  </sheetData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opLeftCell="C1" workbookViewId="0">
      <selection activeCell="M4" sqref="M4"/>
    </sheetView>
  </sheetViews>
  <sheetFormatPr baseColWidth="10" defaultRowHeight="15" x14ac:dyDescent="0"/>
  <cols>
    <col min="1" max="1" width="36.1640625" customWidth="1"/>
    <col min="2" max="2" width="61.1640625" customWidth="1"/>
    <col min="3" max="3" width="13" customWidth="1"/>
    <col min="4" max="4" width="14.5" customWidth="1"/>
    <col min="5" max="5" width="13.33203125" customWidth="1"/>
    <col min="6" max="6" width="13.6640625" customWidth="1"/>
    <col min="7" max="7" width="13" customWidth="1"/>
    <col min="8" max="8" width="13.6640625" customWidth="1"/>
    <col min="9" max="9" width="12.83203125" customWidth="1"/>
    <col min="10" max="10" width="14.1640625" customWidth="1"/>
    <col min="11" max="11" width="12.83203125" customWidth="1"/>
    <col min="12" max="12" width="13.5" customWidth="1"/>
    <col min="13" max="13" width="12.1640625" customWidth="1"/>
    <col min="14" max="14" width="13.1640625" customWidth="1"/>
    <col min="15" max="15" width="12.83203125" customWidth="1"/>
    <col min="16" max="16" width="14.1640625" customWidth="1"/>
  </cols>
  <sheetData>
    <row r="1" spans="1:16">
      <c r="A1" s="47" t="s">
        <v>198</v>
      </c>
      <c r="B1" s="47" t="s">
        <v>199</v>
      </c>
      <c r="C1" s="47" t="s">
        <v>200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2"/>
      <c r="O1" s="47" t="s">
        <v>201</v>
      </c>
      <c r="P1" s="52"/>
    </row>
    <row r="2" spans="1:16">
      <c r="A2" s="47" t="s">
        <v>202</v>
      </c>
      <c r="B2" s="50"/>
      <c r="C2" s="47" t="s">
        <v>203</v>
      </c>
      <c r="D2" s="52"/>
      <c r="E2" s="47" t="s">
        <v>204</v>
      </c>
      <c r="F2" s="52"/>
      <c r="G2" s="47" t="s">
        <v>205</v>
      </c>
      <c r="H2" s="52"/>
      <c r="I2" s="47" t="s">
        <v>206</v>
      </c>
      <c r="J2" s="52"/>
      <c r="K2" s="47" t="s">
        <v>207</v>
      </c>
      <c r="L2" s="52"/>
      <c r="M2" s="47" t="s">
        <v>208</v>
      </c>
      <c r="N2" s="52"/>
      <c r="O2" s="47" t="s">
        <v>209</v>
      </c>
      <c r="P2" s="47" t="s">
        <v>210</v>
      </c>
    </row>
    <row r="3" spans="1:16" ht="37">
      <c r="A3" s="47" t="s">
        <v>202</v>
      </c>
      <c r="B3" s="50"/>
      <c r="C3" s="37" t="s">
        <v>209</v>
      </c>
      <c r="D3" s="37" t="s">
        <v>210</v>
      </c>
      <c r="E3" s="37" t="s">
        <v>209</v>
      </c>
      <c r="F3" s="37" t="s">
        <v>210</v>
      </c>
      <c r="G3" s="37" t="s">
        <v>209</v>
      </c>
      <c r="H3" s="37" t="s">
        <v>210</v>
      </c>
      <c r="I3" s="37" t="s">
        <v>209</v>
      </c>
      <c r="J3" s="37" t="s">
        <v>210</v>
      </c>
      <c r="K3" s="37" t="s">
        <v>209</v>
      </c>
      <c r="L3" s="37" t="s">
        <v>210</v>
      </c>
      <c r="M3" s="37" t="s">
        <v>209</v>
      </c>
      <c r="N3" s="37" t="s">
        <v>210</v>
      </c>
      <c r="O3" s="47"/>
      <c r="P3" s="47"/>
    </row>
    <row r="4" spans="1:16">
      <c r="A4" s="38" t="s">
        <v>9</v>
      </c>
      <c r="B4" s="39" t="s">
        <v>411</v>
      </c>
      <c r="C4" s="40" t="s">
        <v>212</v>
      </c>
      <c r="D4" s="40">
        <v>996222.37</v>
      </c>
      <c r="E4" s="40" t="s">
        <v>212</v>
      </c>
      <c r="F4" s="40">
        <v>138052.44500000001</v>
      </c>
      <c r="G4" s="40" t="s">
        <v>212</v>
      </c>
      <c r="H4" s="40">
        <v>629867.62100000004</v>
      </c>
      <c r="I4" s="40" t="s">
        <v>212</v>
      </c>
      <c r="J4" s="40" t="s">
        <v>212</v>
      </c>
      <c r="K4" s="40" t="s">
        <v>212</v>
      </c>
      <c r="L4" s="40" t="s">
        <v>212</v>
      </c>
      <c r="M4" s="40" t="s">
        <v>212</v>
      </c>
      <c r="N4" s="40" t="s">
        <v>212</v>
      </c>
      <c r="O4" s="40" t="s">
        <v>212</v>
      </c>
      <c r="P4" s="40">
        <v>1764142.4369999999</v>
      </c>
    </row>
    <row r="5" spans="1:16">
      <c r="A5" s="38" t="s">
        <v>9</v>
      </c>
      <c r="B5" s="39" t="s">
        <v>412</v>
      </c>
      <c r="C5" s="40" t="s">
        <v>212</v>
      </c>
      <c r="D5" s="40" t="s">
        <v>212</v>
      </c>
      <c r="E5" s="40">
        <v>515822.24099999998</v>
      </c>
      <c r="F5" s="40" t="s">
        <v>212</v>
      </c>
      <c r="G5" s="40" t="s">
        <v>212</v>
      </c>
      <c r="H5" s="40">
        <v>126486.068</v>
      </c>
      <c r="I5" s="40" t="s">
        <v>212</v>
      </c>
      <c r="J5" s="40" t="s">
        <v>212</v>
      </c>
      <c r="K5" s="40" t="s">
        <v>212</v>
      </c>
      <c r="L5" s="40" t="s">
        <v>212</v>
      </c>
      <c r="M5" s="40" t="s">
        <v>212</v>
      </c>
      <c r="N5" s="40" t="s">
        <v>212</v>
      </c>
      <c r="O5" s="40">
        <v>515822.24099999998</v>
      </c>
      <c r="P5" s="40">
        <v>126486.068</v>
      </c>
    </row>
    <row r="6" spans="1:16" ht="24">
      <c r="A6" s="38" t="s">
        <v>9</v>
      </c>
      <c r="B6" s="39" t="s">
        <v>413</v>
      </c>
      <c r="C6" s="40" t="s">
        <v>212</v>
      </c>
      <c r="D6" s="40">
        <v>869533.59100000001</v>
      </c>
      <c r="E6" s="40" t="s">
        <v>212</v>
      </c>
      <c r="F6" s="40">
        <v>720532.86300000001</v>
      </c>
      <c r="G6" s="40" t="s">
        <v>212</v>
      </c>
      <c r="H6" s="40">
        <v>63080.514999999999</v>
      </c>
      <c r="I6" s="40" t="s">
        <v>212</v>
      </c>
      <c r="J6" s="40" t="s">
        <v>212</v>
      </c>
      <c r="K6" s="40" t="s">
        <v>212</v>
      </c>
      <c r="L6" s="40" t="s">
        <v>212</v>
      </c>
      <c r="M6" s="40" t="s">
        <v>212</v>
      </c>
      <c r="N6" s="40" t="s">
        <v>212</v>
      </c>
      <c r="O6" s="40" t="s">
        <v>212</v>
      </c>
      <c r="P6" s="40">
        <v>1653146.97</v>
      </c>
    </row>
    <row r="7" spans="1:16">
      <c r="A7" s="38" t="s">
        <v>9</v>
      </c>
      <c r="B7" s="39" t="s">
        <v>414</v>
      </c>
      <c r="C7" s="40" t="s">
        <v>212</v>
      </c>
      <c r="D7" s="40">
        <v>319267.56099999999</v>
      </c>
      <c r="E7" s="40" t="s">
        <v>212</v>
      </c>
      <c r="F7" s="40">
        <v>180208.95600000001</v>
      </c>
      <c r="G7" s="40" t="s">
        <v>212</v>
      </c>
      <c r="H7" s="40">
        <v>371984.40299999999</v>
      </c>
      <c r="I7" s="40" t="s">
        <v>212</v>
      </c>
      <c r="J7" s="40" t="s">
        <v>212</v>
      </c>
      <c r="K7" s="40" t="s">
        <v>212</v>
      </c>
      <c r="L7" s="40" t="s">
        <v>212</v>
      </c>
      <c r="M7" s="40" t="s">
        <v>212</v>
      </c>
      <c r="N7" s="40" t="s">
        <v>212</v>
      </c>
      <c r="O7" s="40" t="s">
        <v>212</v>
      </c>
      <c r="P7" s="40">
        <v>871460.92099999997</v>
      </c>
    </row>
    <row r="8" spans="1:16" ht="24">
      <c r="A8" s="38" t="s">
        <v>9</v>
      </c>
      <c r="B8" s="39" t="s">
        <v>415</v>
      </c>
      <c r="C8" s="40" t="s">
        <v>212</v>
      </c>
      <c r="D8" s="40" t="s">
        <v>212</v>
      </c>
      <c r="E8" s="40">
        <v>2906511.0610000002</v>
      </c>
      <c r="F8" s="40">
        <v>295171.51299999998</v>
      </c>
      <c r="G8" s="40" t="s">
        <v>212</v>
      </c>
      <c r="H8" s="40">
        <v>73360.991999999998</v>
      </c>
      <c r="I8" s="40" t="s">
        <v>212</v>
      </c>
      <c r="J8" s="40" t="s">
        <v>212</v>
      </c>
      <c r="K8" s="40" t="s">
        <v>212</v>
      </c>
      <c r="L8" s="40" t="s">
        <v>212</v>
      </c>
      <c r="M8" s="40" t="s">
        <v>212</v>
      </c>
      <c r="N8" s="40" t="s">
        <v>212</v>
      </c>
      <c r="O8" s="40">
        <v>2906511.0610000002</v>
      </c>
      <c r="P8" s="40">
        <v>368532.50599999999</v>
      </c>
    </row>
    <row r="9" spans="1:16">
      <c r="A9" s="38" t="s">
        <v>9</v>
      </c>
      <c r="B9" s="39" t="s">
        <v>416</v>
      </c>
      <c r="C9" s="40">
        <v>2311567.1090000002</v>
      </c>
      <c r="D9" s="40">
        <v>134447.709</v>
      </c>
      <c r="E9" s="40" t="s">
        <v>212</v>
      </c>
      <c r="F9" s="40">
        <v>132822.80900000001</v>
      </c>
      <c r="G9" s="40" t="s">
        <v>212</v>
      </c>
      <c r="H9" s="40">
        <v>615427.66</v>
      </c>
      <c r="I9" s="40" t="s">
        <v>212</v>
      </c>
      <c r="J9" s="40" t="s">
        <v>212</v>
      </c>
      <c r="K9" s="40" t="s">
        <v>212</v>
      </c>
      <c r="L9" s="40" t="s">
        <v>212</v>
      </c>
      <c r="M9" s="40" t="s">
        <v>212</v>
      </c>
      <c r="N9" s="40" t="s">
        <v>212</v>
      </c>
      <c r="O9" s="40">
        <v>2311567.1090000002</v>
      </c>
      <c r="P9" s="40">
        <v>882698.179</v>
      </c>
    </row>
    <row r="10" spans="1:16">
      <c r="A10" s="38" t="s">
        <v>9</v>
      </c>
      <c r="B10" s="39" t="s">
        <v>417</v>
      </c>
      <c r="C10" s="40">
        <v>5550343.5070000002</v>
      </c>
      <c r="D10" s="40">
        <v>78716.769</v>
      </c>
      <c r="E10" s="40" t="s">
        <v>212</v>
      </c>
      <c r="F10" s="40" t="s">
        <v>212</v>
      </c>
      <c r="G10" s="40" t="s">
        <v>212</v>
      </c>
      <c r="H10" s="40">
        <v>54232.171999999999</v>
      </c>
      <c r="I10" s="40" t="s">
        <v>212</v>
      </c>
      <c r="J10" s="40" t="s">
        <v>212</v>
      </c>
      <c r="K10" s="40" t="s">
        <v>212</v>
      </c>
      <c r="L10" s="40" t="s">
        <v>212</v>
      </c>
      <c r="M10" s="40" t="s">
        <v>212</v>
      </c>
      <c r="N10" s="40" t="s">
        <v>212</v>
      </c>
      <c r="O10" s="40">
        <v>5550343.5070000002</v>
      </c>
      <c r="P10" s="40">
        <v>132948.94200000001</v>
      </c>
    </row>
    <row r="11" spans="1:16">
      <c r="A11" s="38" t="s">
        <v>9</v>
      </c>
      <c r="B11" s="39" t="s">
        <v>418</v>
      </c>
      <c r="C11" s="40" t="s">
        <v>212</v>
      </c>
      <c r="D11" s="40" t="s">
        <v>212</v>
      </c>
      <c r="E11" s="40" t="s">
        <v>212</v>
      </c>
      <c r="F11" s="40">
        <v>3075146.1889999998</v>
      </c>
      <c r="G11" s="40" t="s">
        <v>212</v>
      </c>
      <c r="H11" s="40" t="s">
        <v>212</v>
      </c>
      <c r="I11" s="40" t="s">
        <v>212</v>
      </c>
      <c r="J11" s="40" t="s">
        <v>212</v>
      </c>
      <c r="K11" s="40" t="s">
        <v>212</v>
      </c>
      <c r="L11" s="40" t="s">
        <v>212</v>
      </c>
      <c r="M11" s="40" t="s">
        <v>212</v>
      </c>
      <c r="N11" s="40" t="s">
        <v>212</v>
      </c>
      <c r="O11" s="40" t="s">
        <v>212</v>
      </c>
      <c r="P11" s="40">
        <v>3075146.1889999998</v>
      </c>
    </row>
    <row r="12" spans="1:16" ht="24">
      <c r="A12" s="38" t="s">
        <v>9</v>
      </c>
      <c r="B12" s="39" t="s">
        <v>419</v>
      </c>
      <c r="C12" s="40">
        <v>5489653.3430000003</v>
      </c>
      <c r="D12" s="40">
        <v>646083.75</v>
      </c>
      <c r="E12" s="40" t="s">
        <v>212</v>
      </c>
      <c r="F12" s="40" t="s">
        <v>212</v>
      </c>
      <c r="G12" s="40" t="s">
        <v>212</v>
      </c>
      <c r="H12" s="40" t="s">
        <v>212</v>
      </c>
      <c r="I12" s="40" t="s">
        <v>212</v>
      </c>
      <c r="J12" s="40" t="s">
        <v>212</v>
      </c>
      <c r="K12" s="40" t="s">
        <v>212</v>
      </c>
      <c r="L12" s="40" t="s">
        <v>212</v>
      </c>
      <c r="M12" s="40" t="s">
        <v>212</v>
      </c>
      <c r="N12" s="40" t="s">
        <v>212</v>
      </c>
      <c r="O12" s="40">
        <v>5489653.3430000003</v>
      </c>
      <c r="P12" s="40">
        <v>646083.75</v>
      </c>
    </row>
    <row r="13" spans="1:16" ht="24">
      <c r="A13" s="38" t="s">
        <v>9</v>
      </c>
      <c r="B13" s="39" t="s">
        <v>420</v>
      </c>
      <c r="C13" s="40" t="s">
        <v>212</v>
      </c>
      <c r="D13" s="40">
        <v>860756.30099999998</v>
      </c>
      <c r="E13" s="40" t="s">
        <v>212</v>
      </c>
      <c r="F13" s="40">
        <v>17914.027999999998</v>
      </c>
      <c r="G13" s="40" t="s">
        <v>212</v>
      </c>
      <c r="H13" s="40">
        <v>15866.007</v>
      </c>
      <c r="I13" s="40" t="s">
        <v>212</v>
      </c>
      <c r="J13" s="40" t="s">
        <v>212</v>
      </c>
      <c r="K13" s="40" t="s">
        <v>212</v>
      </c>
      <c r="L13" s="40" t="s">
        <v>212</v>
      </c>
      <c r="M13" s="40" t="s">
        <v>212</v>
      </c>
      <c r="N13" s="40" t="s">
        <v>212</v>
      </c>
      <c r="O13" s="40" t="s">
        <v>212</v>
      </c>
      <c r="P13" s="40">
        <v>894536.33700000006</v>
      </c>
    </row>
    <row r="14" spans="1:16" ht="24">
      <c r="A14" s="38" t="s">
        <v>9</v>
      </c>
      <c r="B14" s="39" t="s">
        <v>421</v>
      </c>
      <c r="C14" s="40" t="s">
        <v>212</v>
      </c>
      <c r="D14" s="40">
        <v>1106969.179</v>
      </c>
      <c r="E14" s="40" t="s">
        <v>212</v>
      </c>
      <c r="F14" s="40">
        <v>1393235.926</v>
      </c>
      <c r="G14" s="40" t="s">
        <v>212</v>
      </c>
      <c r="H14" s="40" t="s">
        <v>212</v>
      </c>
      <c r="I14" s="40" t="s">
        <v>212</v>
      </c>
      <c r="J14" s="40" t="s">
        <v>212</v>
      </c>
      <c r="K14" s="40" t="s">
        <v>212</v>
      </c>
      <c r="L14" s="40" t="s">
        <v>212</v>
      </c>
      <c r="M14" s="40" t="s">
        <v>212</v>
      </c>
      <c r="N14" s="40" t="s">
        <v>212</v>
      </c>
      <c r="O14" s="40" t="s">
        <v>212</v>
      </c>
      <c r="P14" s="40">
        <v>2500205.105</v>
      </c>
    </row>
    <row r="15" spans="1:16">
      <c r="A15" s="38" t="s">
        <v>9</v>
      </c>
      <c r="B15" s="39" t="s">
        <v>422</v>
      </c>
      <c r="C15" s="40">
        <v>8575426.7239999995</v>
      </c>
      <c r="D15" s="40" t="s">
        <v>212</v>
      </c>
      <c r="E15" s="40" t="s">
        <v>212</v>
      </c>
      <c r="F15" s="40" t="s">
        <v>212</v>
      </c>
      <c r="G15" s="40" t="s">
        <v>212</v>
      </c>
      <c r="H15" s="40" t="s">
        <v>212</v>
      </c>
      <c r="I15" s="40" t="s">
        <v>212</v>
      </c>
      <c r="J15" s="40" t="s">
        <v>212</v>
      </c>
      <c r="K15" s="40" t="s">
        <v>212</v>
      </c>
      <c r="L15" s="40" t="s">
        <v>212</v>
      </c>
      <c r="M15" s="40" t="s">
        <v>212</v>
      </c>
      <c r="N15" s="40" t="s">
        <v>212</v>
      </c>
      <c r="O15" s="40">
        <v>8575426.7239999995</v>
      </c>
      <c r="P15" s="40" t="s">
        <v>212</v>
      </c>
    </row>
  </sheetData>
  <mergeCells count="12">
    <mergeCell ref="O2:O3"/>
    <mergeCell ref="P2:P3"/>
    <mergeCell ref="A1:A3"/>
    <mergeCell ref="B1:B3"/>
    <mergeCell ref="C1:N1"/>
    <mergeCell ref="O1:P1"/>
    <mergeCell ref="C2:D2"/>
    <mergeCell ref="E2:F2"/>
    <mergeCell ref="G2:H2"/>
    <mergeCell ref="I2:J2"/>
    <mergeCell ref="K2:L2"/>
    <mergeCell ref="M2:N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9"/>
  <sheetViews>
    <sheetView workbookViewId="0">
      <pane ySplit="1" topLeftCell="A120" activePane="bottomLeft" state="frozen"/>
      <selection pane="bottomLeft" activeCell="A126" sqref="A126:XFD147"/>
    </sheetView>
  </sheetViews>
  <sheetFormatPr baseColWidth="10" defaultRowHeight="15" x14ac:dyDescent="0"/>
  <cols>
    <col min="1" max="1" width="29.5" customWidth="1"/>
    <col min="2" max="2" width="15.83203125" customWidth="1"/>
    <col min="3" max="3" width="15.6640625" customWidth="1"/>
    <col min="4" max="4" width="14.83203125" customWidth="1"/>
    <col min="5" max="5" width="23.83203125" bestFit="1" customWidth="1"/>
    <col min="6" max="6" width="33.5" bestFit="1" customWidth="1"/>
    <col min="7" max="7" width="28.33203125" bestFit="1" customWidth="1"/>
    <col min="9" max="9" width="22.6640625" bestFit="1" customWidth="1"/>
    <col min="17" max="17" width="47.1640625" bestFit="1" customWidth="1"/>
  </cols>
  <sheetData>
    <row r="1" spans="1:17">
      <c r="A1" s="13" t="s">
        <v>17</v>
      </c>
      <c r="B1" s="13" t="s">
        <v>18</v>
      </c>
      <c r="C1" s="13" t="s">
        <v>19</v>
      </c>
      <c r="D1" s="13" t="s">
        <v>20</v>
      </c>
      <c r="E1" s="13" t="s">
        <v>21</v>
      </c>
      <c r="F1" s="13" t="s">
        <v>22</v>
      </c>
      <c r="G1" s="13" t="s">
        <v>23</v>
      </c>
      <c r="H1" s="14" t="s">
        <v>24</v>
      </c>
      <c r="I1" s="15" t="s">
        <v>25</v>
      </c>
      <c r="J1" s="13" t="s">
        <v>26</v>
      </c>
      <c r="K1" s="13" t="s">
        <v>27</v>
      </c>
      <c r="L1" s="13" t="s">
        <v>28</v>
      </c>
      <c r="M1" s="13" t="s">
        <v>29</v>
      </c>
      <c r="N1" s="13" t="s">
        <v>30</v>
      </c>
      <c r="O1" s="13" t="s">
        <v>31</v>
      </c>
      <c r="P1" s="13" t="s">
        <v>32</v>
      </c>
      <c r="Q1" s="13" t="s">
        <v>33</v>
      </c>
    </row>
    <row r="2" spans="1:17">
      <c r="A2" t="s">
        <v>589</v>
      </c>
      <c r="B2" t="s">
        <v>35</v>
      </c>
      <c r="C2" t="s">
        <v>90</v>
      </c>
      <c r="D2" t="s">
        <v>56</v>
      </c>
      <c r="E2" s="16">
        <v>40909</v>
      </c>
      <c r="F2" s="17">
        <f t="shared" ref="F2:F65" si="0">YEAR(E2)</f>
        <v>2012</v>
      </c>
      <c r="G2" t="s">
        <v>590</v>
      </c>
      <c r="H2" s="18">
        <v>3981235.304</v>
      </c>
      <c r="I2" s="19">
        <v>41802.970692000003</v>
      </c>
      <c r="J2" t="s">
        <v>590</v>
      </c>
      <c r="K2" s="16">
        <v>40909</v>
      </c>
      <c r="L2" t="s">
        <v>591</v>
      </c>
      <c r="M2" s="16">
        <v>40909</v>
      </c>
      <c r="N2" s="16">
        <v>41274</v>
      </c>
      <c r="Q2" t="s">
        <v>592</v>
      </c>
    </row>
    <row r="3" spans="1:17">
      <c r="A3" t="s">
        <v>589</v>
      </c>
      <c r="B3" t="s">
        <v>35</v>
      </c>
      <c r="C3" t="s">
        <v>90</v>
      </c>
      <c r="D3" t="s">
        <v>56</v>
      </c>
      <c r="E3" s="16">
        <v>40909</v>
      </c>
      <c r="F3" s="17">
        <f t="shared" si="0"/>
        <v>2012</v>
      </c>
      <c r="G3" t="s">
        <v>590</v>
      </c>
      <c r="H3" s="18">
        <v>904459.13600000006</v>
      </c>
      <c r="I3" s="19">
        <v>9496.820928000001</v>
      </c>
      <c r="J3" t="s">
        <v>590</v>
      </c>
      <c r="K3" s="16">
        <v>40909</v>
      </c>
      <c r="L3" t="s">
        <v>591</v>
      </c>
      <c r="M3" s="16">
        <v>40909</v>
      </c>
      <c r="N3" s="16">
        <v>41274</v>
      </c>
      <c r="Q3" t="s">
        <v>593</v>
      </c>
    </row>
    <row r="4" spans="1:17">
      <c r="A4" t="s">
        <v>589</v>
      </c>
      <c r="B4" t="s">
        <v>35</v>
      </c>
      <c r="C4" t="s">
        <v>90</v>
      </c>
      <c r="D4" t="s">
        <v>56</v>
      </c>
      <c r="E4" s="16">
        <v>40909</v>
      </c>
      <c r="F4" s="17">
        <f t="shared" si="0"/>
        <v>2012</v>
      </c>
      <c r="G4" t="s">
        <v>590</v>
      </c>
      <c r="H4" s="18">
        <v>620806.21499999997</v>
      </c>
      <c r="I4" s="19">
        <v>6518.4652575</v>
      </c>
      <c r="J4" t="s">
        <v>590</v>
      </c>
      <c r="K4" s="16">
        <v>40909</v>
      </c>
      <c r="L4" t="s">
        <v>591</v>
      </c>
      <c r="M4" s="16">
        <v>40909</v>
      </c>
      <c r="N4" s="16">
        <v>41274</v>
      </c>
      <c r="Q4" t="s">
        <v>594</v>
      </c>
    </row>
    <row r="5" spans="1:17">
      <c r="A5" t="s">
        <v>589</v>
      </c>
      <c r="B5" t="s">
        <v>35</v>
      </c>
      <c r="C5" t="s">
        <v>90</v>
      </c>
      <c r="D5" t="s">
        <v>56</v>
      </c>
      <c r="E5" s="16">
        <v>40909</v>
      </c>
      <c r="F5" s="17">
        <f t="shared" si="0"/>
        <v>2012</v>
      </c>
      <c r="G5" t="s">
        <v>590</v>
      </c>
      <c r="H5" s="18">
        <v>1694851.439</v>
      </c>
      <c r="I5" s="19">
        <v>17795.940109500003</v>
      </c>
      <c r="J5" t="s">
        <v>590</v>
      </c>
      <c r="K5" s="16">
        <v>40909</v>
      </c>
      <c r="L5" t="s">
        <v>591</v>
      </c>
      <c r="M5" s="16">
        <v>40909</v>
      </c>
      <c r="N5" s="16">
        <v>41274</v>
      </c>
      <c r="Q5" t="s">
        <v>595</v>
      </c>
    </row>
    <row r="6" spans="1:17">
      <c r="A6" t="s">
        <v>589</v>
      </c>
      <c r="B6" t="s">
        <v>35</v>
      </c>
      <c r="C6" t="s">
        <v>90</v>
      </c>
      <c r="D6" t="s">
        <v>56</v>
      </c>
      <c r="E6" s="16">
        <v>40909</v>
      </c>
      <c r="F6" s="17">
        <f t="shared" si="0"/>
        <v>2012</v>
      </c>
      <c r="G6" t="s">
        <v>590</v>
      </c>
      <c r="H6" s="18">
        <v>1724375</v>
      </c>
      <c r="I6" s="19">
        <v>18105.9375</v>
      </c>
      <c r="J6" t="s">
        <v>590</v>
      </c>
      <c r="K6" s="16">
        <v>40909</v>
      </c>
      <c r="L6" t="s">
        <v>596</v>
      </c>
      <c r="Q6" t="s">
        <v>597</v>
      </c>
    </row>
    <row r="7" spans="1:17">
      <c r="A7" t="s">
        <v>589</v>
      </c>
      <c r="B7" t="s">
        <v>35</v>
      </c>
      <c r="C7" t="s">
        <v>90</v>
      </c>
      <c r="D7" t="s">
        <v>56</v>
      </c>
      <c r="E7" s="16">
        <v>40909</v>
      </c>
      <c r="F7" s="17">
        <f t="shared" si="0"/>
        <v>2012</v>
      </c>
      <c r="G7" t="s">
        <v>590</v>
      </c>
      <c r="H7" s="18">
        <v>103972.423</v>
      </c>
      <c r="I7" s="19">
        <v>1091.7104415000001</v>
      </c>
      <c r="J7" t="s">
        <v>590</v>
      </c>
      <c r="K7" s="16">
        <v>40909</v>
      </c>
      <c r="L7" t="s">
        <v>591</v>
      </c>
      <c r="M7" s="16">
        <v>40909</v>
      </c>
      <c r="N7" s="16">
        <v>41274</v>
      </c>
      <c r="Q7" t="s">
        <v>598</v>
      </c>
    </row>
    <row r="8" spans="1:17">
      <c r="A8" t="s">
        <v>589</v>
      </c>
      <c r="B8" t="s">
        <v>35</v>
      </c>
      <c r="C8" t="s">
        <v>90</v>
      </c>
      <c r="D8" t="s">
        <v>56</v>
      </c>
      <c r="E8" s="16">
        <v>40909</v>
      </c>
      <c r="F8" s="17">
        <f t="shared" si="0"/>
        <v>2012</v>
      </c>
      <c r="G8" t="s">
        <v>590</v>
      </c>
      <c r="H8" s="18">
        <v>83783.603000000003</v>
      </c>
      <c r="I8" s="19">
        <v>879.72783150000009</v>
      </c>
      <c r="J8" t="s">
        <v>590</v>
      </c>
      <c r="K8" s="16">
        <v>40909</v>
      </c>
      <c r="L8" t="s">
        <v>591</v>
      </c>
      <c r="M8" s="16">
        <v>40909</v>
      </c>
      <c r="N8" s="16">
        <v>41274</v>
      </c>
      <c r="Q8" t="s">
        <v>599</v>
      </c>
    </row>
    <row r="9" spans="1:17">
      <c r="A9" t="s">
        <v>589</v>
      </c>
      <c r="B9" t="s">
        <v>35</v>
      </c>
      <c r="C9" t="s">
        <v>90</v>
      </c>
      <c r="D9" t="s">
        <v>56</v>
      </c>
      <c r="E9" s="16">
        <v>40909</v>
      </c>
      <c r="F9" s="17">
        <f t="shared" si="0"/>
        <v>2012</v>
      </c>
      <c r="G9" t="s">
        <v>590</v>
      </c>
      <c r="H9" s="18">
        <v>4018584.6209999998</v>
      </c>
      <c r="I9" s="19">
        <v>42195.138520500004</v>
      </c>
      <c r="J9" t="s">
        <v>590</v>
      </c>
      <c r="K9" s="16">
        <v>40909</v>
      </c>
      <c r="L9" t="s">
        <v>591</v>
      </c>
      <c r="M9" s="16">
        <v>40909</v>
      </c>
      <c r="N9" s="16">
        <v>41274</v>
      </c>
      <c r="Q9" t="s">
        <v>600</v>
      </c>
    </row>
    <row r="10" spans="1:17">
      <c r="A10" t="s">
        <v>589</v>
      </c>
      <c r="B10" t="s">
        <v>35</v>
      </c>
      <c r="C10" t="s">
        <v>90</v>
      </c>
      <c r="D10" t="s">
        <v>56</v>
      </c>
      <c r="E10" s="16">
        <v>40909</v>
      </c>
      <c r="F10" s="17">
        <f t="shared" si="0"/>
        <v>2012</v>
      </c>
      <c r="G10" t="s">
        <v>590</v>
      </c>
      <c r="H10" s="18">
        <v>276586.83399999997</v>
      </c>
      <c r="I10" s="19">
        <v>2904.1617569999999</v>
      </c>
      <c r="J10" t="s">
        <v>590</v>
      </c>
      <c r="K10" s="16">
        <v>40909</v>
      </c>
      <c r="L10" t="s">
        <v>591</v>
      </c>
      <c r="M10" s="16">
        <v>40909</v>
      </c>
      <c r="N10" s="16">
        <v>41274</v>
      </c>
      <c r="Q10" t="s">
        <v>601</v>
      </c>
    </row>
    <row r="11" spans="1:17">
      <c r="A11" t="s">
        <v>589</v>
      </c>
      <c r="B11" t="s">
        <v>35</v>
      </c>
      <c r="C11" t="s">
        <v>90</v>
      </c>
      <c r="D11" t="s">
        <v>56</v>
      </c>
      <c r="E11" s="16">
        <v>40909</v>
      </c>
      <c r="F11" s="17">
        <f t="shared" si="0"/>
        <v>2012</v>
      </c>
      <c r="G11" t="s">
        <v>590</v>
      </c>
      <c r="H11" s="18">
        <v>1464561</v>
      </c>
      <c r="I11" s="19">
        <v>15377.890500000001</v>
      </c>
      <c r="J11" t="s">
        <v>590</v>
      </c>
      <c r="K11" s="16">
        <v>40909</v>
      </c>
      <c r="L11" t="s">
        <v>602</v>
      </c>
      <c r="Q11" t="s">
        <v>597</v>
      </c>
    </row>
    <row r="12" spans="1:17">
      <c r="A12" t="s">
        <v>589</v>
      </c>
      <c r="B12" t="s">
        <v>35</v>
      </c>
      <c r="C12" t="s">
        <v>90</v>
      </c>
      <c r="D12" t="s">
        <v>56</v>
      </c>
      <c r="E12" s="16">
        <v>40909</v>
      </c>
      <c r="F12" s="17">
        <f t="shared" si="0"/>
        <v>2012</v>
      </c>
      <c r="G12" t="s">
        <v>590</v>
      </c>
      <c r="H12" s="18">
        <v>2026957.5279999999</v>
      </c>
      <c r="I12" s="19">
        <v>21283.054044</v>
      </c>
      <c r="J12" t="s">
        <v>590</v>
      </c>
      <c r="K12" s="16">
        <v>40909</v>
      </c>
      <c r="L12" t="s">
        <v>591</v>
      </c>
      <c r="M12" s="16">
        <v>40909</v>
      </c>
      <c r="N12" s="16">
        <v>41274</v>
      </c>
      <c r="Q12" t="s">
        <v>194</v>
      </c>
    </row>
    <row r="13" spans="1:17">
      <c r="A13" t="s">
        <v>589</v>
      </c>
      <c r="B13" t="s">
        <v>35</v>
      </c>
      <c r="C13" t="s">
        <v>90</v>
      </c>
      <c r="D13" t="s">
        <v>56</v>
      </c>
      <c r="E13" s="16">
        <v>40909</v>
      </c>
      <c r="F13" s="17">
        <f t="shared" si="0"/>
        <v>2012</v>
      </c>
      <c r="G13" t="s">
        <v>590</v>
      </c>
      <c r="H13" s="18">
        <v>134255.65299999999</v>
      </c>
      <c r="I13" s="19">
        <v>1409.6843564999999</v>
      </c>
      <c r="J13" t="s">
        <v>590</v>
      </c>
      <c r="K13" s="16">
        <v>40909</v>
      </c>
      <c r="L13" t="s">
        <v>591</v>
      </c>
      <c r="M13" s="16">
        <v>40909</v>
      </c>
      <c r="N13" s="16">
        <v>41274</v>
      </c>
      <c r="Q13" t="s">
        <v>603</v>
      </c>
    </row>
    <row r="14" spans="1:17">
      <c r="A14" t="s">
        <v>589</v>
      </c>
      <c r="B14" t="s">
        <v>35</v>
      </c>
      <c r="C14" t="s">
        <v>90</v>
      </c>
      <c r="D14" t="s">
        <v>56</v>
      </c>
      <c r="E14" s="16">
        <v>40909</v>
      </c>
      <c r="F14" s="17">
        <f t="shared" si="0"/>
        <v>2012</v>
      </c>
      <c r="G14" t="s">
        <v>590</v>
      </c>
      <c r="H14" s="18">
        <v>430021.86599999998</v>
      </c>
      <c r="I14" s="19">
        <v>4515.229593</v>
      </c>
      <c r="J14" t="s">
        <v>590</v>
      </c>
      <c r="K14" s="16">
        <v>40909</v>
      </c>
      <c r="L14" t="s">
        <v>591</v>
      </c>
      <c r="M14" s="16">
        <v>40909</v>
      </c>
      <c r="N14" s="16">
        <v>41274</v>
      </c>
      <c r="Q14" t="s">
        <v>604</v>
      </c>
    </row>
    <row r="15" spans="1:17">
      <c r="A15" t="s">
        <v>589</v>
      </c>
      <c r="B15" t="s">
        <v>35</v>
      </c>
      <c r="C15" t="s">
        <v>90</v>
      </c>
      <c r="D15" t="s">
        <v>56</v>
      </c>
      <c r="E15" s="16">
        <v>40909</v>
      </c>
      <c r="F15" s="17">
        <f t="shared" si="0"/>
        <v>2012</v>
      </c>
      <c r="G15" t="s">
        <v>590</v>
      </c>
      <c r="H15" s="18">
        <v>563000000</v>
      </c>
      <c r="I15" s="19">
        <v>5911500</v>
      </c>
      <c r="J15" t="s">
        <v>590</v>
      </c>
      <c r="K15" s="16">
        <v>40909</v>
      </c>
      <c r="L15" t="s">
        <v>605</v>
      </c>
      <c r="M15" s="16">
        <v>41151</v>
      </c>
      <c r="N15" s="16">
        <v>42460</v>
      </c>
      <c r="Q15" t="s">
        <v>606</v>
      </c>
    </row>
    <row r="16" spans="1:17">
      <c r="A16" t="s">
        <v>589</v>
      </c>
      <c r="B16" t="s">
        <v>35</v>
      </c>
      <c r="C16" t="s">
        <v>90</v>
      </c>
      <c r="D16" t="s">
        <v>56</v>
      </c>
      <c r="E16" s="16">
        <v>40909</v>
      </c>
      <c r="F16" s="17">
        <f t="shared" si="0"/>
        <v>2012</v>
      </c>
      <c r="G16" t="s">
        <v>590</v>
      </c>
      <c r="H16" s="18">
        <v>67761755.450000003</v>
      </c>
      <c r="I16" s="19">
        <v>711498.43222500011</v>
      </c>
      <c r="J16" t="s">
        <v>590</v>
      </c>
      <c r="K16" s="16">
        <v>40909</v>
      </c>
      <c r="L16" t="s">
        <v>591</v>
      </c>
      <c r="M16" s="16">
        <v>40909</v>
      </c>
      <c r="N16" s="16">
        <v>41274</v>
      </c>
      <c r="Q16" t="s">
        <v>50</v>
      </c>
    </row>
    <row r="17" spans="1:17">
      <c r="A17" t="s">
        <v>589</v>
      </c>
      <c r="B17" t="s">
        <v>35</v>
      </c>
      <c r="C17" t="s">
        <v>90</v>
      </c>
      <c r="D17" t="s">
        <v>56</v>
      </c>
      <c r="E17" s="16">
        <v>40909</v>
      </c>
      <c r="F17" s="17">
        <f t="shared" si="0"/>
        <v>2012</v>
      </c>
      <c r="G17" t="s">
        <v>590</v>
      </c>
      <c r="H17" s="18">
        <v>4037.7640000000001</v>
      </c>
      <c r="I17" s="19">
        <v>42.396522000000004</v>
      </c>
      <c r="J17" t="s">
        <v>590</v>
      </c>
      <c r="K17" s="16">
        <v>40909</v>
      </c>
      <c r="L17" t="s">
        <v>591</v>
      </c>
      <c r="M17" s="16">
        <v>40909</v>
      </c>
      <c r="N17" s="16">
        <v>41274</v>
      </c>
      <c r="Q17" t="s">
        <v>607</v>
      </c>
    </row>
    <row r="18" spans="1:17">
      <c r="A18" t="s">
        <v>589</v>
      </c>
      <c r="B18" t="s">
        <v>35</v>
      </c>
      <c r="C18" t="s">
        <v>90</v>
      </c>
      <c r="D18" t="s">
        <v>56</v>
      </c>
      <c r="E18" s="16">
        <v>40909</v>
      </c>
      <c r="F18" s="17">
        <f t="shared" si="0"/>
        <v>2012</v>
      </c>
      <c r="G18" t="s">
        <v>590</v>
      </c>
      <c r="H18" s="18">
        <v>9976633</v>
      </c>
      <c r="I18" s="19">
        <v>104754.6465</v>
      </c>
      <c r="J18" t="s">
        <v>590</v>
      </c>
      <c r="K18" s="16">
        <v>40909</v>
      </c>
      <c r="L18" t="s">
        <v>608</v>
      </c>
      <c r="Q18" t="s">
        <v>606</v>
      </c>
    </row>
    <row r="19" spans="1:17">
      <c r="A19" t="s">
        <v>589</v>
      </c>
      <c r="B19" t="s">
        <v>35</v>
      </c>
      <c r="C19" t="s">
        <v>90</v>
      </c>
      <c r="D19" t="s">
        <v>56</v>
      </c>
      <c r="E19" s="16">
        <v>40909</v>
      </c>
      <c r="F19" s="17">
        <f t="shared" si="0"/>
        <v>2012</v>
      </c>
      <c r="G19" t="s">
        <v>590</v>
      </c>
      <c r="H19" s="18">
        <v>4330501.8899999997</v>
      </c>
      <c r="I19" s="19">
        <v>45470.269845000003</v>
      </c>
      <c r="J19" t="s">
        <v>590</v>
      </c>
      <c r="K19" s="16">
        <v>40909</v>
      </c>
      <c r="L19" t="s">
        <v>591</v>
      </c>
      <c r="M19" s="16">
        <v>40909</v>
      </c>
      <c r="N19" s="16">
        <v>41274</v>
      </c>
      <c r="Q19" t="s">
        <v>603</v>
      </c>
    </row>
    <row r="20" spans="1:17">
      <c r="A20" t="s">
        <v>589</v>
      </c>
      <c r="B20" t="s">
        <v>35</v>
      </c>
      <c r="C20" t="s">
        <v>90</v>
      </c>
      <c r="D20" t="s">
        <v>56</v>
      </c>
      <c r="E20" s="16">
        <v>40909</v>
      </c>
      <c r="F20" s="17">
        <f t="shared" si="0"/>
        <v>2012</v>
      </c>
      <c r="G20" t="s">
        <v>590</v>
      </c>
      <c r="H20" s="18">
        <v>828751.06099999999</v>
      </c>
      <c r="I20" s="19">
        <v>8701.8861405000007</v>
      </c>
      <c r="J20" t="s">
        <v>590</v>
      </c>
      <c r="K20" s="16">
        <v>40909</v>
      </c>
      <c r="L20" t="s">
        <v>591</v>
      </c>
      <c r="M20" s="16">
        <v>40909</v>
      </c>
      <c r="N20" s="16">
        <v>41274</v>
      </c>
      <c r="Q20" t="s">
        <v>609</v>
      </c>
    </row>
    <row r="21" spans="1:17">
      <c r="A21" t="s">
        <v>589</v>
      </c>
      <c r="B21" t="s">
        <v>35</v>
      </c>
      <c r="C21" t="s">
        <v>90</v>
      </c>
      <c r="D21" t="s">
        <v>56</v>
      </c>
      <c r="E21" s="16">
        <v>40909</v>
      </c>
      <c r="F21" s="17">
        <f t="shared" si="0"/>
        <v>2012</v>
      </c>
      <c r="G21" t="s">
        <v>590</v>
      </c>
      <c r="H21" s="18">
        <v>1085000000</v>
      </c>
      <c r="I21" s="19">
        <v>11392500</v>
      </c>
      <c r="J21" t="s">
        <v>590</v>
      </c>
      <c r="K21" s="16">
        <v>40909</v>
      </c>
      <c r="L21" t="s">
        <v>610</v>
      </c>
      <c r="M21" s="16">
        <v>40998</v>
      </c>
      <c r="N21" s="16">
        <v>41364</v>
      </c>
      <c r="Q21" t="s">
        <v>611</v>
      </c>
    </row>
    <row r="22" spans="1:17">
      <c r="A22" t="s">
        <v>589</v>
      </c>
      <c r="B22" t="s">
        <v>35</v>
      </c>
      <c r="C22" t="s">
        <v>90</v>
      </c>
      <c r="D22" t="s">
        <v>56</v>
      </c>
      <c r="E22" s="16">
        <v>40944</v>
      </c>
      <c r="F22" s="17">
        <f t="shared" si="0"/>
        <v>2012</v>
      </c>
      <c r="G22" t="s">
        <v>590</v>
      </c>
      <c r="H22" s="18">
        <v>1892701.875</v>
      </c>
      <c r="I22" s="19">
        <v>19873.369687500002</v>
      </c>
      <c r="J22" t="s">
        <v>590</v>
      </c>
      <c r="K22" s="16">
        <v>40944</v>
      </c>
      <c r="L22" t="s">
        <v>591</v>
      </c>
      <c r="M22" s="16">
        <v>41031</v>
      </c>
      <c r="N22" s="16">
        <v>40983</v>
      </c>
      <c r="Q22" t="s">
        <v>595</v>
      </c>
    </row>
    <row r="23" spans="1:17">
      <c r="A23" t="s">
        <v>589</v>
      </c>
      <c r="B23" t="s">
        <v>35</v>
      </c>
      <c r="C23" t="s">
        <v>90</v>
      </c>
      <c r="D23" t="s">
        <v>56</v>
      </c>
      <c r="E23" s="16">
        <v>41000</v>
      </c>
      <c r="F23" s="17">
        <f t="shared" si="0"/>
        <v>2012</v>
      </c>
      <c r="G23" t="s">
        <v>590</v>
      </c>
      <c r="H23" s="18">
        <v>5024997.2980000004</v>
      </c>
      <c r="I23" s="19">
        <v>52762.471629000007</v>
      </c>
      <c r="J23" t="s">
        <v>590</v>
      </c>
      <c r="K23" s="16">
        <v>41000</v>
      </c>
      <c r="L23" t="s">
        <v>591</v>
      </c>
      <c r="M23" s="16">
        <v>41278</v>
      </c>
      <c r="N23" s="16">
        <v>42825</v>
      </c>
      <c r="Q23" t="s">
        <v>611</v>
      </c>
    </row>
    <row r="24" spans="1:17">
      <c r="A24" t="s">
        <v>589</v>
      </c>
      <c r="B24" t="s">
        <v>35</v>
      </c>
      <c r="C24" t="s">
        <v>90</v>
      </c>
      <c r="D24" t="s">
        <v>56</v>
      </c>
      <c r="E24" s="16">
        <v>41000</v>
      </c>
      <c r="F24" s="17">
        <f t="shared" si="0"/>
        <v>2012</v>
      </c>
      <c r="G24" t="s">
        <v>590</v>
      </c>
      <c r="H24" s="18">
        <v>16663852.029999999</v>
      </c>
      <c r="I24" s="19">
        <v>174970.44631500001</v>
      </c>
      <c r="J24" t="s">
        <v>590</v>
      </c>
      <c r="K24" s="16">
        <v>41000</v>
      </c>
      <c r="L24" t="s">
        <v>591</v>
      </c>
      <c r="M24" s="16">
        <v>40547</v>
      </c>
      <c r="N24" s="16">
        <v>40999</v>
      </c>
      <c r="Q24" t="s">
        <v>612</v>
      </c>
    </row>
    <row r="25" spans="1:17">
      <c r="A25" t="s">
        <v>589</v>
      </c>
      <c r="B25" t="s">
        <v>35</v>
      </c>
      <c r="C25" t="s">
        <v>90</v>
      </c>
      <c r="D25" t="s">
        <v>56</v>
      </c>
      <c r="E25" s="16">
        <v>41000</v>
      </c>
      <c r="F25" s="17">
        <f t="shared" si="0"/>
        <v>2012</v>
      </c>
      <c r="G25" t="s">
        <v>590</v>
      </c>
      <c r="H25" s="18">
        <v>19013830.68</v>
      </c>
      <c r="I25" s="19">
        <v>199645.22214</v>
      </c>
      <c r="J25" t="s">
        <v>590</v>
      </c>
      <c r="K25" s="16">
        <v>41000</v>
      </c>
      <c r="L25" t="s">
        <v>591</v>
      </c>
      <c r="M25" s="16">
        <v>40182</v>
      </c>
      <c r="N25" s="16">
        <v>40999</v>
      </c>
      <c r="Q25" t="s">
        <v>612</v>
      </c>
    </row>
    <row r="26" spans="1:17">
      <c r="A26" t="s">
        <v>589</v>
      </c>
      <c r="B26" t="s">
        <v>35</v>
      </c>
      <c r="C26" t="s">
        <v>90</v>
      </c>
      <c r="D26" t="s">
        <v>56</v>
      </c>
      <c r="E26" s="16">
        <v>41017</v>
      </c>
      <c r="F26" s="17">
        <f t="shared" si="0"/>
        <v>2012</v>
      </c>
      <c r="G26" t="s">
        <v>590</v>
      </c>
      <c r="H26" s="18">
        <v>2075410.696</v>
      </c>
      <c r="I26" s="19">
        <v>21791.812308</v>
      </c>
      <c r="J26" t="s">
        <v>590</v>
      </c>
      <c r="K26" s="16">
        <v>41017</v>
      </c>
      <c r="L26" t="s">
        <v>591</v>
      </c>
      <c r="M26" s="16">
        <v>41017</v>
      </c>
      <c r="N26" s="16">
        <v>41364</v>
      </c>
      <c r="Q26" t="s">
        <v>613</v>
      </c>
    </row>
    <row r="27" spans="1:17">
      <c r="A27" t="s">
        <v>589</v>
      </c>
      <c r="B27" t="s">
        <v>35</v>
      </c>
      <c r="C27" t="s">
        <v>90</v>
      </c>
      <c r="D27" t="s">
        <v>56</v>
      </c>
      <c r="E27" s="16">
        <v>41037</v>
      </c>
      <c r="F27" s="17">
        <f t="shared" si="0"/>
        <v>2012</v>
      </c>
      <c r="G27" t="s">
        <v>590</v>
      </c>
      <c r="H27" s="18">
        <v>5996079.54</v>
      </c>
      <c r="I27" s="19">
        <v>62958.835170000006</v>
      </c>
      <c r="J27" t="s">
        <v>590</v>
      </c>
      <c r="K27" s="16">
        <v>41037</v>
      </c>
      <c r="L27" t="s">
        <v>591</v>
      </c>
      <c r="M27" s="16">
        <v>41126</v>
      </c>
      <c r="N27" s="16">
        <v>41362</v>
      </c>
      <c r="Q27" t="s">
        <v>609</v>
      </c>
    </row>
    <row r="28" spans="1:17">
      <c r="A28" t="s">
        <v>589</v>
      </c>
      <c r="B28" t="s">
        <v>35</v>
      </c>
      <c r="C28" t="s">
        <v>90</v>
      </c>
      <c r="D28" t="s">
        <v>56</v>
      </c>
      <c r="E28" s="16">
        <v>41038</v>
      </c>
      <c r="F28" s="17">
        <f t="shared" si="0"/>
        <v>2012</v>
      </c>
      <c r="G28" t="s">
        <v>590</v>
      </c>
      <c r="H28" s="18">
        <v>1685766.47</v>
      </c>
      <c r="I28" s="19">
        <v>17700.547935000002</v>
      </c>
      <c r="J28" t="s">
        <v>590</v>
      </c>
      <c r="K28" s="16">
        <v>41038</v>
      </c>
      <c r="L28" t="s">
        <v>591</v>
      </c>
      <c r="M28" s="16">
        <v>41157</v>
      </c>
      <c r="N28" s="16">
        <v>41007</v>
      </c>
      <c r="Q28" t="s">
        <v>614</v>
      </c>
    </row>
    <row r="29" spans="1:17">
      <c r="A29" t="s">
        <v>589</v>
      </c>
      <c r="B29" t="s">
        <v>35</v>
      </c>
      <c r="C29" t="s">
        <v>90</v>
      </c>
      <c r="D29" t="s">
        <v>56</v>
      </c>
      <c r="E29" s="16">
        <v>41052</v>
      </c>
      <c r="F29" s="17">
        <f t="shared" si="0"/>
        <v>2012</v>
      </c>
      <c r="G29" t="s">
        <v>590</v>
      </c>
      <c r="H29" s="18">
        <v>1261801.25</v>
      </c>
      <c r="I29" s="19">
        <v>13248.913125000001</v>
      </c>
      <c r="J29" t="s">
        <v>590</v>
      </c>
      <c r="K29" s="16">
        <v>41052</v>
      </c>
      <c r="L29" t="s">
        <v>591</v>
      </c>
      <c r="M29" s="16">
        <v>41052</v>
      </c>
      <c r="N29" s="16">
        <v>41090</v>
      </c>
      <c r="Q29" t="s">
        <v>609</v>
      </c>
    </row>
    <row r="30" spans="1:17">
      <c r="A30" t="s">
        <v>589</v>
      </c>
      <c r="B30" t="s">
        <v>35</v>
      </c>
      <c r="C30" t="s">
        <v>90</v>
      </c>
      <c r="D30" t="s">
        <v>56</v>
      </c>
      <c r="E30" s="16">
        <v>41057</v>
      </c>
      <c r="F30" s="17">
        <f t="shared" si="0"/>
        <v>2012</v>
      </c>
      <c r="G30" t="s">
        <v>590</v>
      </c>
      <c r="H30" s="18">
        <v>2073391.814</v>
      </c>
      <c r="I30" s="19">
        <v>21770.614047000003</v>
      </c>
      <c r="J30" t="s">
        <v>590</v>
      </c>
      <c r="K30" s="16">
        <v>41057</v>
      </c>
      <c r="L30" t="s">
        <v>591</v>
      </c>
      <c r="M30" s="16">
        <v>41057</v>
      </c>
      <c r="N30" s="16">
        <v>41090</v>
      </c>
      <c r="Q30" t="s">
        <v>615</v>
      </c>
    </row>
    <row r="31" spans="1:17">
      <c r="A31" t="s">
        <v>589</v>
      </c>
      <c r="B31" t="s">
        <v>35</v>
      </c>
      <c r="C31" t="s">
        <v>90</v>
      </c>
      <c r="D31" t="s">
        <v>56</v>
      </c>
      <c r="E31" s="16">
        <v>41059</v>
      </c>
      <c r="F31" s="17">
        <f t="shared" si="0"/>
        <v>2012</v>
      </c>
      <c r="G31" t="s">
        <v>590</v>
      </c>
      <c r="H31" s="18">
        <v>3194880.7650000001</v>
      </c>
      <c r="I31" s="19">
        <v>33546.248032500007</v>
      </c>
      <c r="J31" t="s">
        <v>590</v>
      </c>
      <c r="K31" s="16">
        <v>41059</v>
      </c>
      <c r="L31" t="s">
        <v>591</v>
      </c>
      <c r="M31" s="16">
        <v>41059</v>
      </c>
      <c r="N31" s="16">
        <v>40915</v>
      </c>
      <c r="Q31" t="s">
        <v>603</v>
      </c>
    </row>
    <row r="32" spans="1:17">
      <c r="A32" t="s">
        <v>589</v>
      </c>
      <c r="B32" t="s">
        <v>35</v>
      </c>
      <c r="C32" t="s">
        <v>90</v>
      </c>
      <c r="D32" t="s">
        <v>56</v>
      </c>
      <c r="E32" s="16">
        <v>41061</v>
      </c>
      <c r="F32" s="17">
        <f t="shared" si="0"/>
        <v>2012</v>
      </c>
      <c r="G32" t="s">
        <v>590</v>
      </c>
      <c r="H32" s="18">
        <v>104846598.90000001</v>
      </c>
      <c r="I32" s="19">
        <v>1100889.2884500001</v>
      </c>
      <c r="J32" t="s">
        <v>590</v>
      </c>
      <c r="K32" s="16">
        <v>41061</v>
      </c>
      <c r="L32" t="s">
        <v>591</v>
      </c>
      <c r="M32" s="16">
        <v>40549</v>
      </c>
      <c r="N32" s="16">
        <v>41790</v>
      </c>
      <c r="Q32" t="s">
        <v>616</v>
      </c>
    </row>
    <row r="33" spans="1:17">
      <c r="A33" t="s">
        <v>589</v>
      </c>
      <c r="B33" t="s">
        <v>35</v>
      </c>
      <c r="C33" t="s">
        <v>90</v>
      </c>
      <c r="D33" t="s">
        <v>56</v>
      </c>
      <c r="E33" s="16">
        <v>41061</v>
      </c>
      <c r="F33" s="17">
        <f t="shared" si="0"/>
        <v>2012</v>
      </c>
      <c r="G33" t="s">
        <v>590</v>
      </c>
      <c r="H33" s="18">
        <v>59262262.229999997</v>
      </c>
      <c r="I33" s="19">
        <v>622253.75341500004</v>
      </c>
      <c r="J33" t="s">
        <v>590</v>
      </c>
      <c r="K33" s="16">
        <v>41061</v>
      </c>
      <c r="L33" t="s">
        <v>591</v>
      </c>
      <c r="M33" s="16">
        <v>39819</v>
      </c>
      <c r="N33" s="16">
        <v>41274</v>
      </c>
      <c r="Q33" t="s">
        <v>612</v>
      </c>
    </row>
    <row r="34" spans="1:17">
      <c r="A34" t="s">
        <v>589</v>
      </c>
      <c r="B34" t="s">
        <v>35</v>
      </c>
      <c r="C34" t="s">
        <v>90</v>
      </c>
      <c r="D34" t="s">
        <v>56</v>
      </c>
      <c r="E34" s="16">
        <v>41065</v>
      </c>
      <c r="F34" s="17">
        <f t="shared" si="0"/>
        <v>2012</v>
      </c>
      <c r="G34" t="s">
        <v>590</v>
      </c>
      <c r="H34" s="18">
        <v>959978.39099999995</v>
      </c>
      <c r="I34" s="19">
        <v>10079.7731055</v>
      </c>
      <c r="J34" t="s">
        <v>590</v>
      </c>
      <c r="K34" s="16">
        <v>41065</v>
      </c>
      <c r="L34" t="s">
        <v>591</v>
      </c>
      <c r="M34" s="16">
        <v>41035</v>
      </c>
      <c r="N34" s="16">
        <v>41036</v>
      </c>
      <c r="Q34" t="s">
        <v>609</v>
      </c>
    </row>
    <row r="35" spans="1:17">
      <c r="A35" t="s">
        <v>589</v>
      </c>
      <c r="B35" t="s">
        <v>35</v>
      </c>
      <c r="C35" t="s">
        <v>90</v>
      </c>
      <c r="D35" t="s">
        <v>56</v>
      </c>
      <c r="E35" s="16">
        <v>41071</v>
      </c>
      <c r="F35" s="17">
        <f t="shared" si="0"/>
        <v>2012</v>
      </c>
      <c r="G35" t="s">
        <v>590</v>
      </c>
      <c r="H35" s="18">
        <v>2950596.0430000001</v>
      </c>
      <c r="I35" s="19">
        <v>30981.258451500002</v>
      </c>
      <c r="J35" t="s">
        <v>590</v>
      </c>
      <c r="K35" s="16">
        <v>41071</v>
      </c>
      <c r="L35" t="s">
        <v>591</v>
      </c>
      <c r="M35" s="16">
        <v>41219</v>
      </c>
      <c r="N35" s="16">
        <v>41221</v>
      </c>
      <c r="Q35" t="s">
        <v>116</v>
      </c>
    </row>
    <row r="36" spans="1:17">
      <c r="A36" t="s">
        <v>589</v>
      </c>
      <c r="B36" t="s">
        <v>35</v>
      </c>
      <c r="C36" t="s">
        <v>90</v>
      </c>
      <c r="D36" t="s">
        <v>56</v>
      </c>
      <c r="E36" s="16">
        <v>41088</v>
      </c>
      <c r="F36" s="17">
        <f t="shared" si="0"/>
        <v>2012</v>
      </c>
      <c r="G36" t="s">
        <v>590</v>
      </c>
      <c r="H36" s="18">
        <v>3985273.068</v>
      </c>
      <c r="I36" s="19">
        <v>41845.367214000005</v>
      </c>
      <c r="J36" t="s">
        <v>590</v>
      </c>
      <c r="K36" s="16">
        <v>41088</v>
      </c>
      <c r="L36" t="s">
        <v>591</v>
      </c>
      <c r="M36" s="16">
        <v>41088</v>
      </c>
      <c r="N36" s="16">
        <v>41134</v>
      </c>
      <c r="Q36" t="s">
        <v>617</v>
      </c>
    </row>
    <row r="37" spans="1:17">
      <c r="A37" t="s">
        <v>589</v>
      </c>
      <c r="B37" t="s">
        <v>35</v>
      </c>
      <c r="C37" t="s">
        <v>90</v>
      </c>
      <c r="D37" t="s">
        <v>56</v>
      </c>
      <c r="E37" s="16">
        <v>41089</v>
      </c>
      <c r="F37" s="17">
        <f t="shared" si="0"/>
        <v>2012</v>
      </c>
      <c r="G37" t="s">
        <v>590</v>
      </c>
      <c r="H37" s="18">
        <v>14998274.380000001</v>
      </c>
      <c r="I37" s="19">
        <v>157481.88099000001</v>
      </c>
      <c r="J37" t="s">
        <v>590</v>
      </c>
      <c r="K37" s="16">
        <v>41089</v>
      </c>
      <c r="L37" t="s">
        <v>591</v>
      </c>
      <c r="M37" s="16">
        <v>39993</v>
      </c>
      <c r="N37" s="16">
        <v>41088</v>
      </c>
      <c r="Q37" t="s">
        <v>42</v>
      </c>
    </row>
    <row r="38" spans="1:17">
      <c r="A38" t="s">
        <v>589</v>
      </c>
      <c r="B38" t="s">
        <v>35</v>
      </c>
      <c r="C38" t="s">
        <v>90</v>
      </c>
      <c r="D38" t="s">
        <v>56</v>
      </c>
      <c r="E38" s="16">
        <v>41102</v>
      </c>
      <c r="F38" s="17">
        <f t="shared" si="0"/>
        <v>2012</v>
      </c>
      <c r="G38" t="s">
        <v>590</v>
      </c>
      <c r="H38" s="18">
        <v>2940501.6329999999</v>
      </c>
      <c r="I38" s="19">
        <v>30875.267146500002</v>
      </c>
      <c r="J38" t="s">
        <v>590</v>
      </c>
      <c r="K38" s="16">
        <v>41102</v>
      </c>
      <c r="L38" t="s">
        <v>591</v>
      </c>
      <c r="M38" s="16">
        <v>41250</v>
      </c>
      <c r="N38" s="16">
        <v>41167</v>
      </c>
      <c r="Q38" t="s">
        <v>618</v>
      </c>
    </row>
    <row r="39" spans="1:17">
      <c r="A39" t="s">
        <v>589</v>
      </c>
      <c r="B39" t="s">
        <v>35</v>
      </c>
      <c r="C39" t="s">
        <v>90</v>
      </c>
      <c r="D39" t="s">
        <v>56</v>
      </c>
      <c r="E39" s="16">
        <v>41105</v>
      </c>
      <c r="F39" s="17">
        <f t="shared" si="0"/>
        <v>2012</v>
      </c>
      <c r="G39" t="s">
        <v>590</v>
      </c>
      <c r="H39" s="18">
        <v>23352408.09</v>
      </c>
      <c r="I39" s="19">
        <v>245200.28494500002</v>
      </c>
      <c r="J39" t="s">
        <v>590</v>
      </c>
      <c r="K39" s="16">
        <v>41105</v>
      </c>
      <c r="L39" t="s">
        <v>591</v>
      </c>
      <c r="M39" s="16">
        <v>40739</v>
      </c>
      <c r="N39" s="16">
        <v>41363</v>
      </c>
      <c r="Q39" t="s">
        <v>617</v>
      </c>
    </row>
    <row r="40" spans="1:17">
      <c r="A40" t="s">
        <v>589</v>
      </c>
      <c r="B40" t="s">
        <v>35</v>
      </c>
      <c r="C40" t="s">
        <v>90</v>
      </c>
      <c r="D40" t="s">
        <v>56</v>
      </c>
      <c r="E40" s="16">
        <v>41106</v>
      </c>
      <c r="F40" s="17">
        <f t="shared" si="0"/>
        <v>2012</v>
      </c>
      <c r="G40" t="s">
        <v>590</v>
      </c>
      <c r="H40" s="18">
        <v>1716049.7</v>
      </c>
      <c r="I40" s="19">
        <v>18018.521850000001</v>
      </c>
      <c r="J40" t="s">
        <v>590</v>
      </c>
      <c r="K40" s="16">
        <v>41106</v>
      </c>
      <c r="L40" t="s">
        <v>591</v>
      </c>
      <c r="M40" s="16">
        <v>41106</v>
      </c>
      <c r="N40" s="16">
        <v>41221</v>
      </c>
      <c r="Q40" t="s">
        <v>194</v>
      </c>
    </row>
    <row r="41" spans="1:17">
      <c r="A41" t="s">
        <v>589</v>
      </c>
      <c r="B41" t="s">
        <v>35</v>
      </c>
      <c r="C41" t="s">
        <v>90</v>
      </c>
      <c r="D41" t="s">
        <v>56</v>
      </c>
      <c r="E41" s="16">
        <v>41123</v>
      </c>
      <c r="F41" s="17">
        <f t="shared" si="0"/>
        <v>2012</v>
      </c>
      <c r="G41" t="s">
        <v>590</v>
      </c>
      <c r="H41" s="18">
        <v>1567661.8729999999</v>
      </c>
      <c r="I41" s="19">
        <v>16460.449666500001</v>
      </c>
      <c r="J41" t="s">
        <v>590</v>
      </c>
      <c r="K41" s="16">
        <v>41123</v>
      </c>
      <c r="L41" t="s">
        <v>591</v>
      </c>
      <c r="M41" s="16">
        <v>40947</v>
      </c>
      <c r="N41" s="16">
        <v>41197</v>
      </c>
      <c r="Q41" t="s">
        <v>600</v>
      </c>
    </row>
    <row r="42" spans="1:17">
      <c r="A42" t="s">
        <v>589</v>
      </c>
      <c r="B42" t="s">
        <v>35</v>
      </c>
      <c r="C42" t="s">
        <v>90</v>
      </c>
      <c r="D42" t="s">
        <v>56</v>
      </c>
      <c r="E42" s="16">
        <v>41141</v>
      </c>
      <c r="F42" s="17">
        <f t="shared" si="0"/>
        <v>2012</v>
      </c>
      <c r="G42" t="s">
        <v>590</v>
      </c>
      <c r="H42" s="18">
        <v>1465708.3319999999</v>
      </c>
      <c r="I42" s="19">
        <v>15389.937486000001</v>
      </c>
      <c r="J42" t="s">
        <v>590</v>
      </c>
      <c r="K42" s="16">
        <v>41141</v>
      </c>
      <c r="L42" t="s">
        <v>591</v>
      </c>
      <c r="M42" s="16">
        <v>41141</v>
      </c>
      <c r="N42" s="16">
        <v>41264</v>
      </c>
      <c r="Q42" t="s">
        <v>613</v>
      </c>
    </row>
    <row r="43" spans="1:17">
      <c r="A43" t="s">
        <v>589</v>
      </c>
      <c r="B43" t="s">
        <v>35</v>
      </c>
      <c r="C43" t="s">
        <v>90</v>
      </c>
      <c r="D43" t="s">
        <v>56</v>
      </c>
      <c r="E43" s="16">
        <v>41147</v>
      </c>
      <c r="F43" s="17">
        <f t="shared" si="0"/>
        <v>2012</v>
      </c>
      <c r="G43" t="s">
        <v>590</v>
      </c>
      <c r="H43" s="18">
        <v>1064960.2549999999</v>
      </c>
      <c r="I43" s="19">
        <v>11182.082677499999</v>
      </c>
      <c r="J43" t="s">
        <v>590</v>
      </c>
      <c r="K43" s="16">
        <v>41147</v>
      </c>
      <c r="L43" t="s">
        <v>591</v>
      </c>
      <c r="M43" s="16">
        <v>41147</v>
      </c>
      <c r="N43" s="16">
        <v>41070</v>
      </c>
      <c r="Q43" t="s">
        <v>604</v>
      </c>
    </row>
    <row r="44" spans="1:17">
      <c r="A44" t="s">
        <v>589</v>
      </c>
      <c r="B44" t="s">
        <v>35</v>
      </c>
      <c r="C44" t="s">
        <v>90</v>
      </c>
      <c r="D44" t="s">
        <v>56</v>
      </c>
      <c r="E44" s="16">
        <v>41149</v>
      </c>
      <c r="F44" s="17">
        <f t="shared" si="0"/>
        <v>2012</v>
      </c>
      <c r="G44" t="s">
        <v>590</v>
      </c>
      <c r="H44" s="18">
        <v>1220414.169</v>
      </c>
      <c r="I44" s="19">
        <v>12814.3487745</v>
      </c>
      <c r="J44" t="s">
        <v>590</v>
      </c>
      <c r="K44" s="16">
        <v>41149</v>
      </c>
      <c r="L44" t="s">
        <v>591</v>
      </c>
      <c r="M44" s="16">
        <v>41149</v>
      </c>
      <c r="N44" s="16">
        <v>41181</v>
      </c>
      <c r="Q44" t="s">
        <v>42</v>
      </c>
    </row>
    <row r="45" spans="1:17">
      <c r="A45" t="s">
        <v>589</v>
      </c>
      <c r="B45" t="s">
        <v>35</v>
      </c>
      <c r="C45" t="s">
        <v>90</v>
      </c>
      <c r="D45" t="s">
        <v>56</v>
      </c>
      <c r="E45" s="16">
        <v>41151</v>
      </c>
      <c r="F45" s="17">
        <f t="shared" si="0"/>
        <v>2012</v>
      </c>
      <c r="G45" t="s">
        <v>590</v>
      </c>
      <c r="H45" s="18">
        <v>799477.272</v>
      </c>
      <c r="I45" s="19">
        <v>8394.5113560000009</v>
      </c>
      <c r="J45" t="s">
        <v>590</v>
      </c>
      <c r="K45" s="16">
        <v>41151</v>
      </c>
      <c r="L45" t="s">
        <v>591</v>
      </c>
      <c r="M45" s="16">
        <v>41151</v>
      </c>
      <c r="N45" s="16">
        <v>41270</v>
      </c>
      <c r="Q45" t="s">
        <v>619</v>
      </c>
    </row>
    <row r="46" spans="1:17">
      <c r="A46" t="s">
        <v>589</v>
      </c>
      <c r="B46" t="s">
        <v>35</v>
      </c>
      <c r="C46" t="s">
        <v>90</v>
      </c>
      <c r="D46" t="s">
        <v>56</v>
      </c>
      <c r="E46" s="16">
        <v>41154</v>
      </c>
      <c r="F46" s="17">
        <f t="shared" si="0"/>
        <v>2012</v>
      </c>
      <c r="G46" t="s">
        <v>590</v>
      </c>
      <c r="H46" s="18">
        <v>4382992.8219999997</v>
      </c>
      <c r="I46" s="19">
        <v>46021.424631000002</v>
      </c>
      <c r="J46" t="s">
        <v>590</v>
      </c>
      <c r="K46" s="16">
        <v>41154</v>
      </c>
      <c r="L46" t="s">
        <v>591</v>
      </c>
      <c r="M46" s="16">
        <v>40948</v>
      </c>
      <c r="N46" s="16">
        <v>41174</v>
      </c>
      <c r="Q46" t="s">
        <v>620</v>
      </c>
    </row>
    <row r="47" spans="1:17">
      <c r="A47" t="s">
        <v>589</v>
      </c>
      <c r="B47" t="s">
        <v>35</v>
      </c>
      <c r="C47" t="s">
        <v>90</v>
      </c>
      <c r="D47" t="s">
        <v>56</v>
      </c>
      <c r="E47" s="16">
        <v>41156</v>
      </c>
      <c r="F47" s="17">
        <f t="shared" si="0"/>
        <v>2012</v>
      </c>
      <c r="G47" t="s">
        <v>590</v>
      </c>
      <c r="H47" s="18">
        <v>742948.576</v>
      </c>
      <c r="I47" s="19">
        <v>7800.9600480000008</v>
      </c>
      <c r="J47" t="s">
        <v>590</v>
      </c>
      <c r="K47" s="16">
        <v>41156</v>
      </c>
      <c r="L47" t="s">
        <v>591</v>
      </c>
      <c r="M47" s="16">
        <v>41008</v>
      </c>
      <c r="N47" s="16">
        <v>41204</v>
      </c>
      <c r="Q47" t="s">
        <v>122</v>
      </c>
    </row>
    <row r="48" spans="1:17">
      <c r="A48" t="s">
        <v>589</v>
      </c>
      <c r="B48" t="s">
        <v>35</v>
      </c>
      <c r="C48" t="s">
        <v>90</v>
      </c>
      <c r="D48" t="s">
        <v>56</v>
      </c>
      <c r="E48" s="16">
        <v>41158</v>
      </c>
      <c r="F48" s="17">
        <f t="shared" si="0"/>
        <v>2012</v>
      </c>
      <c r="G48" t="s">
        <v>590</v>
      </c>
      <c r="H48" s="18">
        <v>541060.37600000005</v>
      </c>
      <c r="I48" s="19">
        <v>5681.1339480000006</v>
      </c>
      <c r="J48" t="s">
        <v>590</v>
      </c>
      <c r="K48" s="16">
        <v>41158</v>
      </c>
      <c r="L48" t="s">
        <v>591</v>
      </c>
      <c r="M48" s="16">
        <v>40338</v>
      </c>
      <c r="N48" s="16">
        <v>41182</v>
      </c>
      <c r="Q48" t="s">
        <v>613</v>
      </c>
    </row>
    <row r="49" spans="1:17">
      <c r="A49" t="s">
        <v>589</v>
      </c>
      <c r="B49" t="s">
        <v>35</v>
      </c>
      <c r="C49" t="s">
        <v>90</v>
      </c>
      <c r="D49" t="s">
        <v>56</v>
      </c>
      <c r="E49" s="16">
        <v>41170</v>
      </c>
      <c r="F49" s="17">
        <f t="shared" si="0"/>
        <v>2012</v>
      </c>
      <c r="G49" t="s">
        <v>590</v>
      </c>
      <c r="H49" s="18">
        <v>1657502.122</v>
      </c>
      <c r="I49" s="19">
        <v>17403.772281000001</v>
      </c>
      <c r="J49" t="s">
        <v>590</v>
      </c>
      <c r="K49" s="16">
        <v>41170</v>
      </c>
      <c r="L49" t="s">
        <v>591</v>
      </c>
      <c r="M49" s="16">
        <v>41170</v>
      </c>
      <c r="N49" s="16">
        <v>41195</v>
      </c>
      <c r="Q49" t="s">
        <v>621</v>
      </c>
    </row>
    <row r="50" spans="1:17">
      <c r="A50" t="s">
        <v>589</v>
      </c>
      <c r="B50" t="s">
        <v>35</v>
      </c>
      <c r="C50" t="s">
        <v>90</v>
      </c>
      <c r="D50" t="s">
        <v>56</v>
      </c>
      <c r="E50" s="16">
        <v>41175</v>
      </c>
      <c r="F50" s="17">
        <f t="shared" si="0"/>
        <v>2012</v>
      </c>
      <c r="G50" t="s">
        <v>590</v>
      </c>
      <c r="H50" s="18">
        <v>1781663.365</v>
      </c>
      <c r="I50" s="19">
        <v>18707.4653325</v>
      </c>
      <c r="J50" t="s">
        <v>590</v>
      </c>
      <c r="K50" s="16">
        <v>41175</v>
      </c>
      <c r="L50" t="s">
        <v>591</v>
      </c>
      <c r="M50" s="16">
        <v>41175</v>
      </c>
      <c r="N50" s="16">
        <v>41202</v>
      </c>
      <c r="Q50" t="s">
        <v>622</v>
      </c>
    </row>
    <row r="51" spans="1:17">
      <c r="A51" t="s">
        <v>589</v>
      </c>
      <c r="B51" t="s">
        <v>35</v>
      </c>
      <c r="C51" t="s">
        <v>90</v>
      </c>
      <c r="D51" t="s">
        <v>56</v>
      </c>
      <c r="E51" s="16">
        <v>41175</v>
      </c>
      <c r="F51" s="17">
        <f t="shared" si="0"/>
        <v>2012</v>
      </c>
      <c r="G51" t="s">
        <v>590</v>
      </c>
      <c r="H51" s="18">
        <v>4278010.9579999996</v>
      </c>
      <c r="I51" s="19">
        <v>44919.115058999996</v>
      </c>
      <c r="J51" t="s">
        <v>590</v>
      </c>
      <c r="K51" s="16">
        <v>41175</v>
      </c>
      <c r="L51" t="s">
        <v>591</v>
      </c>
      <c r="M51" s="16">
        <v>41175</v>
      </c>
      <c r="N51" s="16">
        <v>41133</v>
      </c>
      <c r="Q51" t="s">
        <v>595</v>
      </c>
    </row>
    <row r="52" spans="1:17">
      <c r="A52" t="s">
        <v>589</v>
      </c>
      <c r="B52" t="s">
        <v>35</v>
      </c>
      <c r="C52" t="s">
        <v>90</v>
      </c>
      <c r="D52" t="s">
        <v>56</v>
      </c>
      <c r="E52" s="16">
        <v>41176</v>
      </c>
      <c r="F52" s="17">
        <f t="shared" si="0"/>
        <v>2012</v>
      </c>
      <c r="G52" t="s">
        <v>590</v>
      </c>
      <c r="H52" s="18">
        <v>1369811.4369999999</v>
      </c>
      <c r="I52" s="19">
        <v>14383.020088499999</v>
      </c>
      <c r="J52" t="s">
        <v>590</v>
      </c>
      <c r="K52" s="16">
        <v>41176</v>
      </c>
      <c r="L52" t="s">
        <v>591</v>
      </c>
      <c r="M52" s="16">
        <v>41176</v>
      </c>
      <c r="N52" s="16">
        <v>41236</v>
      </c>
      <c r="Q52" t="s">
        <v>623</v>
      </c>
    </row>
    <row r="53" spans="1:17">
      <c r="A53" t="s">
        <v>589</v>
      </c>
      <c r="B53" t="s">
        <v>35</v>
      </c>
      <c r="C53" t="s">
        <v>90</v>
      </c>
      <c r="D53" t="s">
        <v>56</v>
      </c>
      <c r="E53" s="16">
        <v>41183</v>
      </c>
      <c r="F53" s="17">
        <f t="shared" si="0"/>
        <v>2012</v>
      </c>
      <c r="G53" t="s">
        <v>590</v>
      </c>
      <c r="H53" s="18">
        <v>1273914.5419999999</v>
      </c>
      <c r="I53" s="19">
        <v>13376.102691</v>
      </c>
      <c r="J53" t="s">
        <v>590</v>
      </c>
      <c r="K53" s="16">
        <v>41183</v>
      </c>
      <c r="L53" t="s">
        <v>591</v>
      </c>
      <c r="M53" s="16">
        <v>40553</v>
      </c>
      <c r="N53" s="16">
        <v>41729</v>
      </c>
      <c r="Q53" t="s">
        <v>620</v>
      </c>
    </row>
    <row r="54" spans="1:17">
      <c r="A54" t="s">
        <v>589</v>
      </c>
      <c r="B54" t="s">
        <v>35</v>
      </c>
      <c r="C54" t="s">
        <v>90</v>
      </c>
      <c r="D54" t="s">
        <v>56</v>
      </c>
      <c r="E54" s="16">
        <v>41197</v>
      </c>
      <c r="F54" s="17">
        <f t="shared" si="0"/>
        <v>2012</v>
      </c>
      <c r="G54" t="s">
        <v>590</v>
      </c>
      <c r="H54" s="18">
        <v>1720087.4639999999</v>
      </c>
      <c r="I54" s="19">
        <v>18060.918372</v>
      </c>
      <c r="J54" t="s">
        <v>590</v>
      </c>
      <c r="K54" s="16">
        <v>41197</v>
      </c>
      <c r="L54" t="s">
        <v>591</v>
      </c>
      <c r="M54" s="16">
        <v>41197</v>
      </c>
      <c r="N54" s="16">
        <v>41230</v>
      </c>
      <c r="Q54" t="s">
        <v>624</v>
      </c>
    </row>
    <row r="55" spans="1:17">
      <c r="A55" t="s">
        <v>589</v>
      </c>
      <c r="B55" t="s">
        <v>35</v>
      </c>
      <c r="C55" t="s">
        <v>90</v>
      </c>
      <c r="D55" t="s">
        <v>56</v>
      </c>
      <c r="E55" s="16">
        <v>41199</v>
      </c>
      <c r="F55" s="17">
        <f t="shared" si="0"/>
        <v>2012</v>
      </c>
      <c r="G55" t="s">
        <v>590</v>
      </c>
      <c r="H55" s="18">
        <v>1616115.041</v>
      </c>
      <c r="I55" s="19">
        <v>16969.207930500001</v>
      </c>
      <c r="J55" t="s">
        <v>590</v>
      </c>
      <c r="K55" s="16">
        <v>41199</v>
      </c>
      <c r="L55" t="s">
        <v>591</v>
      </c>
      <c r="M55" s="16">
        <v>41199</v>
      </c>
      <c r="N55" s="16">
        <v>41230</v>
      </c>
      <c r="Q55" t="s">
        <v>625</v>
      </c>
    </row>
    <row r="56" spans="1:17">
      <c r="A56" t="s">
        <v>589</v>
      </c>
      <c r="B56" t="s">
        <v>35</v>
      </c>
      <c r="C56" t="s">
        <v>90</v>
      </c>
      <c r="D56" t="s">
        <v>56</v>
      </c>
      <c r="E56" s="16">
        <v>41213</v>
      </c>
      <c r="F56" s="17">
        <f t="shared" si="0"/>
        <v>2012</v>
      </c>
      <c r="G56" t="s">
        <v>590</v>
      </c>
      <c r="H56" s="18">
        <v>605664.6</v>
      </c>
      <c r="I56" s="19">
        <v>6359.4782999999998</v>
      </c>
      <c r="J56" t="s">
        <v>590</v>
      </c>
      <c r="K56" s="16">
        <v>41213</v>
      </c>
      <c r="L56" t="s">
        <v>591</v>
      </c>
      <c r="M56" s="16">
        <v>41213</v>
      </c>
      <c r="N56" s="16">
        <v>41260</v>
      </c>
      <c r="Q56" t="s">
        <v>600</v>
      </c>
    </row>
    <row r="57" spans="1:17">
      <c r="A57" t="s">
        <v>589</v>
      </c>
      <c r="B57" t="s">
        <v>35</v>
      </c>
      <c r="C57" t="s">
        <v>90</v>
      </c>
      <c r="D57" t="s">
        <v>56</v>
      </c>
      <c r="E57" s="16">
        <v>41217</v>
      </c>
      <c r="F57" s="17">
        <f t="shared" si="0"/>
        <v>2012</v>
      </c>
      <c r="G57" t="s">
        <v>590</v>
      </c>
      <c r="H57" s="18">
        <v>531975.40700000001</v>
      </c>
      <c r="I57" s="19">
        <v>5585.7417735000008</v>
      </c>
      <c r="J57" t="s">
        <v>590</v>
      </c>
      <c r="K57" s="16">
        <v>41217</v>
      </c>
      <c r="L57" t="s">
        <v>591</v>
      </c>
      <c r="M57" s="16">
        <v>41010</v>
      </c>
      <c r="N57" s="16">
        <v>40920</v>
      </c>
      <c r="Q57" t="s">
        <v>600</v>
      </c>
    </row>
    <row r="58" spans="1:17">
      <c r="A58" t="s">
        <v>589</v>
      </c>
      <c r="B58" t="s">
        <v>35</v>
      </c>
      <c r="C58" t="s">
        <v>90</v>
      </c>
      <c r="D58" t="s">
        <v>56</v>
      </c>
      <c r="E58" s="16">
        <v>41218</v>
      </c>
      <c r="F58" s="17">
        <f t="shared" si="0"/>
        <v>2012</v>
      </c>
      <c r="G58" t="s">
        <v>590</v>
      </c>
      <c r="H58" s="18">
        <v>68408807.129999995</v>
      </c>
      <c r="I58" s="19">
        <v>718292.474865</v>
      </c>
      <c r="J58" t="s">
        <v>590</v>
      </c>
      <c r="K58" s="16">
        <v>41218</v>
      </c>
      <c r="L58" t="s">
        <v>591</v>
      </c>
      <c r="M58" s="16">
        <v>39213</v>
      </c>
      <c r="N58" s="16">
        <v>41010</v>
      </c>
      <c r="Q58" t="s">
        <v>599</v>
      </c>
    </row>
    <row r="59" spans="1:17">
      <c r="A59" t="s">
        <v>589</v>
      </c>
      <c r="B59" t="s">
        <v>35</v>
      </c>
      <c r="C59" t="s">
        <v>90</v>
      </c>
      <c r="D59" t="s">
        <v>56</v>
      </c>
      <c r="E59" s="16">
        <v>41222</v>
      </c>
      <c r="F59" s="17">
        <f t="shared" si="0"/>
        <v>2012</v>
      </c>
      <c r="G59" t="s">
        <v>590</v>
      </c>
      <c r="H59" s="18">
        <v>12479719.08</v>
      </c>
      <c r="I59" s="19">
        <v>131037.05034000002</v>
      </c>
      <c r="J59" t="s">
        <v>590</v>
      </c>
      <c r="K59" s="16">
        <v>41222</v>
      </c>
      <c r="L59" t="s">
        <v>591</v>
      </c>
      <c r="M59" s="16">
        <v>41163</v>
      </c>
      <c r="N59" s="16">
        <v>41259</v>
      </c>
      <c r="Q59" t="s">
        <v>613</v>
      </c>
    </row>
    <row r="60" spans="1:17">
      <c r="A60" t="s">
        <v>589</v>
      </c>
      <c r="B60" t="s">
        <v>35</v>
      </c>
      <c r="C60" t="s">
        <v>90</v>
      </c>
      <c r="D60" t="s">
        <v>56</v>
      </c>
      <c r="E60" s="16">
        <v>41224</v>
      </c>
      <c r="F60" s="17">
        <f t="shared" si="0"/>
        <v>2012</v>
      </c>
      <c r="G60" t="s">
        <v>590</v>
      </c>
      <c r="H60" s="18">
        <v>59546924.590000004</v>
      </c>
      <c r="I60" s="19">
        <v>625242.70819500007</v>
      </c>
      <c r="J60" t="s">
        <v>590</v>
      </c>
      <c r="K60" s="16">
        <v>41224</v>
      </c>
      <c r="L60" t="s">
        <v>591</v>
      </c>
      <c r="M60" s="16">
        <v>40858</v>
      </c>
      <c r="N60" s="16">
        <v>42288</v>
      </c>
      <c r="Q60" t="s">
        <v>626</v>
      </c>
    </row>
    <row r="61" spans="1:17">
      <c r="A61" t="s">
        <v>589</v>
      </c>
      <c r="B61" t="s">
        <v>35</v>
      </c>
      <c r="C61" t="s">
        <v>90</v>
      </c>
      <c r="D61" t="s">
        <v>56</v>
      </c>
      <c r="E61" s="16">
        <v>41225</v>
      </c>
      <c r="F61" s="17">
        <f t="shared" si="0"/>
        <v>2012</v>
      </c>
      <c r="G61" t="s">
        <v>590</v>
      </c>
      <c r="H61" s="18">
        <v>1915919.0179999999</v>
      </c>
      <c r="I61" s="19">
        <v>20117.149689000002</v>
      </c>
      <c r="J61" t="s">
        <v>590</v>
      </c>
      <c r="K61" s="16">
        <v>41225</v>
      </c>
      <c r="L61" t="s">
        <v>591</v>
      </c>
      <c r="M61" s="16">
        <v>41254</v>
      </c>
      <c r="N61" s="16">
        <v>41258</v>
      </c>
      <c r="Q61" t="s">
        <v>625</v>
      </c>
    </row>
    <row r="62" spans="1:17">
      <c r="A62" t="s">
        <v>589</v>
      </c>
      <c r="B62" t="s">
        <v>35</v>
      </c>
      <c r="C62" t="s">
        <v>90</v>
      </c>
      <c r="D62" t="s">
        <v>56</v>
      </c>
      <c r="E62" s="16">
        <v>41244</v>
      </c>
      <c r="F62" s="17">
        <f t="shared" si="0"/>
        <v>2012</v>
      </c>
      <c r="G62" t="s">
        <v>590</v>
      </c>
      <c r="H62" s="18">
        <v>5463094.6919999998</v>
      </c>
      <c r="I62" s="19">
        <v>57362.494266000002</v>
      </c>
      <c r="J62" t="s">
        <v>590</v>
      </c>
      <c r="K62" s="16">
        <v>41244</v>
      </c>
      <c r="L62" t="s">
        <v>591</v>
      </c>
      <c r="M62" s="16">
        <v>40555</v>
      </c>
      <c r="N62" s="16">
        <v>40983</v>
      </c>
      <c r="Q62" t="s">
        <v>42</v>
      </c>
    </row>
    <row r="63" spans="1:17">
      <c r="A63" t="s">
        <v>589</v>
      </c>
      <c r="B63" t="s">
        <v>35</v>
      </c>
      <c r="C63" t="s">
        <v>94</v>
      </c>
      <c r="D63" t="s">
        <v>57</v>
      </c>
      <c r="E63" s="16">
        <v>41274</v>
      </c>
      <c r="F63" s="17">
        <f t="shared" si="0"/>
        <v>2012</v>
      </c>
      <c r="G63" t="s">
        <v>590</v>
      </c>
      <c r="H63" s="18">
        <v>3944000</v>
      </c>
      <c r="I63" s="19">
        <v>41412</v>
      </c>
      <c r="J63" t="s">
        <v>590</v>
      </c>
      <c r="K63" s="16">
        <v>41274</v>
      </c>
      <c r="L63" t="s">
        <v>591</v>
      </c>
      <c r="M63" s="16">
        <v>40909</v>
      </c>
      <c r="N63" s="16">
        <v>41274</v>
      </c>
      <c r="Q63" t="s">
        <v>592</v>
      </c>
    </row>
    <row r="64" spans="1:17">
      <c r="A64" t="s">
        <v>589</v>
      </c>
      <c r="B64" t="s">
        <v>35</v>
      </c>
      <c r="C64" t="s">
        <v>94</v>
      </c>
      <c r="D64" t="s">
        <v>57</v>
      </c>
      <c r="E64" s="16">
        <v>41274</v>
      </c>
      <c r="F64" s="17">
        <f t="shared" si="0"/>
        <v>2012</v>
      </c>
      <c r="G64" t="s">
        <v>590</v>
      </c>
      <c r="H64" s="18">
        <v>896000</v>
      </c>
      <c r="I64" s="19">
        <v>9408</v>
      </c>
      <c r="J64" t="s">
        <v>590</v>
      </c>
      <c r="K64" s="16">
        <v>41274</v>
      </c>
      <c r="L64" t="s">
        <v>591</v>
      </c>
      <c r="M64" s="16">
        <v>40909</v>
      </c>
      <c r="N64" s="16">
        <v>41274</v>
      </c>
      <c r="Q64" t="s">
        <v>593</v>
      </c>
    </row>
    <row r="65" spans="1:17">
      <c r="A65" t="s">
        <v>589</v>
      </c>
      <c r="B65" t="s">
        <v>35</v>
      </c>
      <c r="C65" t="s">
        <v>94</v>
      </c>
      <c r="D65" t="s">
        <v>57</v>
      </c>
      <c r="E65" s="16">
        <v>41274</v>
      </c>
      <c r="F65" s="17">
        <f t="shared" si="0"/>
        <v>2012</v>
      </c>
      <c r="G65" t="s">
        <v>590</v>
      </c>
      <c r="H65" s="18">
        <v>615000</v>
      </c>
      <c r="I65" s="19">
        <v>6457.5</v>
      </c>
      <c r="J65" t="s">
        <v>590</v>
      </c>
      <c r="K65" s="16">
        <v>41274</v>
      </c>
      <c r="L65" t="s">
        <v>591</v>
      </c>
      <c r="M65" s="16">
        <v>40909</v>
      </c>
      <c r="N65" s="16">
        <v>41274</v>
      </c>
      <c r="Q65" t="s">
        <v>594</v>
      </c>
    </row>
    <row r="66" spans="1:17">
      <c r="A66" t="s">
        <v>589</v>
      </c>
      <c r="B66" t="s">
        <v>35</v>
      </c>
      <c r="C66" t="s">
        <v>94</v>
      </c>
      <c r="D66" t="s">
        <v>57</v>
      </c>
      <c r="E66" s="16">
        <v>41274</v>
      </c>
      <c r="F66" s="17">
        <f t="shared" ref="F66:F123" si="1">YEAR(E66)</f>
        <v>2012</v>
      </c>
      <c r="G66" t="s">
        <v>590</v>
      </c>
      <c r="H66" s="18">
        <v>1679000</v>
      </c>
      <c r="I66" s="19">
        <v>17629.5</v>
      </c>
      <c r="J66" t="s">
        <v>590</v>
      </c>
      <c r="K66" s="16">
        <v>41274</v>
      </c>
      <c r="L66" t="s">
        <v>591</v>
      </c>
      <c r="M66" s="16">
        <v>40909</v>
      </c>
      <c r="N66" s="16">
        <v>41274</v>
      </c>
      <c r="Q66" t="s">
        <v>595</v>
      </c>
    </row>
    <row r="67" spans="1:17">
      <c r="A67" t="s">
        <v>589</v>
      </c>
      <c r="B67" t="s">
        <v>35</v>
      </c>
      <c r="C67" t="s">
        <v>94</v>
      </c>
      <c r="D67" t="s">
        <v>57</v>
      </c>
      <c r="E67" s="16">
        <v>41274</v>
      </c>
      <c r="F67" s="17">
        <f t="shared" si="1"/>
        <v>2012</v>
      </c>
      <c r="G67" t="s">
        <v>590</v>
      </c>
      <c r="H67" s="18">
        <v>1724375</v>
      </c>
      <c r="I67" s="19">
        <v>18105.9375</v>
      </c>
      <c r="J67" t="s">
        <v>590</v>
      </c>
      <c r="K67" s="16">
        <v>41274</v>
      </c>
      <c r="L67" t="s">
        <v>596</v>
      </c>
      <c r="Q67" t="s">
        <v>597</v>
      </c>
    </row>
    <row r="68" spans="1:17">
      <c r="A68" t="s">
        <v>589</v>
      </c>
      <c r="B68" t="s">
        <v>35</v>
      </c>
      <c r="C68" t="s">
        <v>94</v>
      </c>
      <c r="D68" t="s">
        <v>57</v>
      </c>
      <c r="E68" s="16">
        <v>41274</v>
      </c>
      <c r="F68" s="17">
        <f t="shared" si="1"/>
        <v>2012</v>
      </c>
      <c r="G68" t="s">
        <v>590</v>
      </c>
      <c r="H68" s="18">
        <v>12363000</v>
      </c>
      <c r="I68" s="19">
        <v>129811.50000000001</v>
      </c>
      <c r="J68" t="s">
        <v>590</v>
      </c>
      <c r="K68" s="16">
        <v>41274</v>
      </c>
      <c r="L68" t="s">
        <v>591</v>
      </c>
      <c r="M68" s="16">
        <v>41163</v>
      </c>
      <c r="N68" s="16">
        <v>41259</v>
      </c>
      <c r="Q68" t="s">
        <v>613</v>
      </c>
    </row>
    <row r="69" spans="1:17">
      <c r="A69" t="s">
        <v>589</v>
      </c>
      <c r="B69" t="s">
        <v>35</v>
      </c>
      <c r="C69" t="s">
        <v>94</v>
      </c>
      <c r="D69" t="s">
        <v>57</v>
      </c>
      <c r="E69" s="16">
        <v>41274</v>
      </c>
      <c r="F69" s="17">
        <f t="shared" si="1"/>
        <v>2012</v>
      </c>
      <c r="G69" t="s">
        <v>590</v>
      </c>
      <c r="H69" s="18">
        <v>1875000</v>
      </c>
      <c r="I69" s="19">
        <v>19687.5</v>
      </c>
      <c r="J69" t="s">
        <v>590</v>
      </c>
      <c r="K69" s="16">
        <v>41274</v>
      </c>
      <c r="L69" t="s">
        <v>591</v>
      </c>
      <c r="M69" s="16">
        <v>41031</v>
      </c>
      <c r="N69" s="16">
        <v>40983</v>
      </c>
      <c r="Q69" t="s">
        <v>595</v>
      </c>
    </row>
    <row r="70" spans="1:17">
      <c r="A70" t="s">
        <v>589</v>
      </c>
      <c r="B70" t="s">
        <v>35</v>
      </c>
      <c r="C70" t="s">
        <v>94</v>
      </c>
      <c r="D70" t="s">
        <v>57</v>
      </c>
      <c r="E70" s="16">
        <v>41274</v>
      </c>
      <c r="F70" s="17">
        <f t="shared" si="1"/>
        <v>2012</v>
      </c>
      <c r="G70" t="s">
        <v>590</v>
      </c>
      <c r="H70" s="18">
        <v>467781000</v>
      </c>
      <c r="I70" s="19">
        <v>4911700.5</v>
      </c>
      <c r="J70" t="s">
        <v>590</v>
      </c>
      <c r="K70" s="16">
        <v>41274</v>
      </c>
      <c r="L70" t="s">
        <v>627</v>
      </c>
      <c r="M70" s="16">
        <v>40226</v>
      </c>
      <c r="N70" s="16">
        <v>41729</v>
      </c>
      <c r="Q70" t="s">
        <v>44</v>
      </c>
    </row>
    <row r="71" spans="1:17">
      <c r="A71" t="s">
        <v>589</v>
      </c>
      <c r="B71" t="s">
        <v>35</v>
      </c>
      <c r="C71" t="s">
        <v>94</v>
      </c>
      <c r="D71" t="s">
        <v>57</v>
      </c>
      <c r="E71" s="16">
        <v>41274</v>
      </c>
      <c r="F71" s="17">
        <f t="shared" si="1"/>
        <v>2012</v>
      </c>
      <c r="G71" t="s">
        <v>590</v>
      </c>
      <c r="H71" s="18">
        <v>103000</v>
      </c>
      <c r="I71" s="19">
        <v>1081.5</v>
      </c>
      <c r="J71" t="s">
        <v>590</v>
      </c>
      <c r="K71" s="16">
        <v>41274</v>
      </c>
      <c r="L71" t="s">
        <v>591</v>
      </c>
      <c r="M71" s="16">
        <v>40909</v>
      </c>
      <c r="N71" s="16">
        <v>41274</v>
      </c>
      <c r="Q71" t="s">
        <v>598</v>
      </c>
    </row>
    <row r="72" spans="1:17">
      <c r="A72" t="s">
        <v>589</v>
      </c>
      <c r="B72" t="s">
        <v>35</v>
      </c>
      <c r="C72" t="s">
        <v>94</v>
      </c>
      <c r="D72" t="s">
        <v>57</v>
      </c>
      <c r="E72" s="16">
        <v>41274</v>
      </c>
      <c r="F72" s="17">
        <f t="shared" si="1"/>
        <v>2012</v>
      </c>
      <c r="G72" t="s">
        <v>590</v>
      </c>
      <c r="H72" s="18">
        <v>1700000</v>
      </c>
      <c r="I72" s="19">
        <v>17850</v>
      </c>
      <c r="J72" t="s">
        <v>590</v>
      </c>
      <c r="K72" s="16">
        <v>41274</v>
      </c>
      <c r="L72" t="s">
        <v>591</v>
      </c>
      <c r="M72" s="16">
        <v>41106</v>
      </c>
      <c r="N72" s="16">
        <v>41221</v>
      </c>
      <c r="Q72" t="s">
        <v>194</v>
      </c>
    </row>
    <row r="73" spans="1:17">
      <c r="A73" t="s">
        <v>589</v>
      </c>
      <c r="B73" t="s">
        <v>35</v>
      </c>
      <c r="C73" t="s">
        <v>94</v>
      </c>
      <c r="D73" t="s">
        <v>57</v>
      </c>
      <c r="E73" s="16">
        <v>41274</v>
      </c>
      <c r="F73" s="17">
        <f t="shared" si="1"/>
        <v>2012</v>
      </c>
      <c r="G73" t="s">
        <v>590</v>
      </c>
      <c r="H73" s="18">
        <v>83000</v>
      </c>
      <c r="I73" s="19">
        <v>871.5</v>
      </c>
      <c r="J73" t="s">
        <v>590</v>
      </c>
      <c r="K73" s="16">
        <v>41274</v>
      </c>
      <c r="L73" t="s">
        <v>591</v>
      </c>
      <c r="M73" s="16">
        <v>40909</v>
      </c>
      <c r="N73" s="16">
        <v>41274</v>
      </c>
      <c r="Q73" t="s">
        <v>599</v>
      </c>
    </row>
    <row r="74" spans="1:17">
      <c r="A74" t="s">
        <v>589</v>
      </c>
      <c r="B74" t="s">
        <v>35</v>
      </c>
      <c r="C74" t="s">
        <v>94</v>
      </c>
      <c r="D74" t="s">
        <v>57</v>
      </c>
      <c r="E74" s="16">
        <v>41274</v>
      </c>
      <c r="F74" s="17">
        <f t="shared" si="1"/>
        <v>2012</v>
      </c>
      <c r="G74" t="s">
        <v>590</v>
      </c>
      <c r="H74" s="18">
        <v>1209000</v>
      </c>
      <c r="I74" s="19">
        <v>12694.5</v>
      </c>
      <c r="J74" t="s">
        <v>590</v>
      </c>
      <c r="K74" s="16">
        <v>41274</v>
      </c>
      <c r="L74" t="s">
        <v>591</v>
      </c>
      <c r="M74" s="16">
        <v>41149</v>
      </c>
      <c r="N74" s="16">
        <v>41181</v>
      </c>
      <c r="Q74" t="s">
        <v>42</v>
      </c>
    </row>
    <row r="75" spans="1:17">
      <c r="A75" t="s">
        <v>589</v>
      </c>
      <c r="B75" t="s">
        <v>35</v>
      </c>
      <c r="C75" t="s">
        <v>94</v>
      </c>
      <c r="D75" t="s">
        <v>57</v>
      </c>
      <c r="E75" s="16">
        <v>41274</v>
      </c>
      <c r="F75" s="17">
        <f t="shared" si="1"/>
        <v>2012</v>
      </c>
      <c r="G75" t="s">
        <v>590</v>
      </c>
      <c r="H75" s="18">
        <v>1601000</v>
      </c>
      <c r="I75" s="19">
        <v>16810.5</v>
      </c>
      <c r="J75" t="s">
        <v>590</v>
      </c>
      <c r="K75" s="16">
        <v>41274</v>
      </c>
      <c r="L75" t="s">
        <v>591</v>
      </c>
      <c r="M75" s="16">
        <v>41199</v>
      </c>
      <c r="N75" s="16">
        <v>41230</v>
      </c>
      <c r="Q75" t="s">
        <v>625</v>
      </c>
    </row>
    <row r="76" spans="1:17">
      <c r="A76" t="s">
        <v>589</v>
      </c>
      <c r="B76" t="s">
        <v>35</v>
      </c>
      <c r="C76" t="s">
        <v>94</v>
      </c>
      <c r="D76" t="s">
        <v>57</v>
      </c>
      <c r="E76" s="16">
        <v>41274</v>
      </c>
      <c r="F76" s="17">
        <f t="shared" si="1"/>
        <v>2012</v>
      </c>
      <c r="G76" t="s">
        <v>590</v>
      </c>
      <c r="H76" s="18">
        <v>3981000</v>
      </c>
      <c r="I76" s="19">
        <v>41800.5</v>
      </c>
      <c r="J76" t="s">
        <v>590</v>
      </c>
      <c r="K76" s="16">
        <v>41274</v>
      </c>
      <c r="L76" t="s">
        <v>591</v>
      </c>
      <c r="M76" s="16">
        <v>40909</v>
      </c>
      <c r="N76" s="16">
        <v>41274</v>
      </c>
      <c r="Q76" t="s">
        <v>600</v>
      </c>
    </row>
    <row r="77" spans="1:17">
      <c r="A77" t="s">
        <v>589</v>
      </c>
      <c r="B77" t="s">
        <v>35</v>
      </c>
      <c r="C77" t="s">
        <v>94</v>
      </c>
      <c r="D77" t="s">
        <v>57</v>
      </c>
      <c r="E77" s="16">
        <v>41274</v>
      </c>
      <c r="F77" s="17">
        <f t="shared" si="1"/>
        <v>2012</v>
      </c>
      <c r="G77" t="s">
        <v>590</v>
      </c>
      <c r="H77" s="18">
        <v>274000</v>
      </c>
      <c r="I77" s="19">
        <v>2877</v>
      </c>
      <c r="J77" t="s">
        <v>590</v>
      </c>
      <c r="K77" s="16">
        <v>41274</v>
      </c>
      <c r="L77" t="s">
        <v>591</v>
      </c>
      <c r="M77" s="16">
        <v>40909</v>
      </c>
      <c r="N77" s="16">
        <v>41274</v>
      </c>
      <c r="Q77" t="s">
        <v>601</v>
      </c>
    </row>
    <row r="78" spans="1:17">
      <c r="A78" t="s">
        <v>589</v>
      </c>
      <c r="B78" t="s">
        <v>35</v>
      </c>
      <c r="C78" t="s">
        <v>94</v>
      </c>
      <c r="D78" t="s">
        <v>57</v>
      </c>
      <c r="E78" s="16">
        <v>41274</v>
      </c>
      <c r="F78" s="17">
        <f t="shared" si="1"/>
        <v>2012</v>
      </c>
      <c r="G78" t="s">
        <v>590</v>
      </c>
      <c r="H78" s="18">
        <v>1464561</v>
      </c>
      <c r="I78" s="19">
        <v>15377.890500000001</v>
      </c>
      <c r="J78" t="s">
        <v>590</v>
      </c>
      <c r="K78" s="16">
        <v>41274</v>
      </c>
      <c r="L78" t="s">
        <v>602</v>
      </c>
      <c r="Q78" t="s">
        <v>597</v>
      </c>
    </row>
    <row r="79" spans="1:17">
      <c r="A79" t="s">
        <v>589</v>
      </c>
      <c r="B79" t="s">
        <v>35</v>
      </c>
      <c r="C79" t="s">
        <v>94</v>
      </c>
      <c r="D79" t="s">
        <v>57</v>
      </c>
      <c r="E79" s="16">
        <v>41274</v>
      </c>
      <c r="F79" s="17">
        <f t="shared" si="1"/>
        <v>2012</v>
      </c>
      <c r="G79" t="s">
        <v>590</v>
      </c>
      <c r="H79" s="18">
        <v>1055000</v>
      </c>
      <c r="I79" s="19">
        <v>11077.5</v>
      </c>
      <c r="J79" t="s">
        <v>590</v>
      </c>
      <c r="K79" s="16">
        <v>41274</v>
      </c>
      <c r="L79" t="s">
        <v>591</v>
      </c>
      <c r="M79" s="16">
        <v>41147</v>
      </c>
      <c r="N79" s="16">
        <v>41070</v>
      </c>
      <c r="Q79" t="s">
        <v>604</v>
      </c>
    </row>
    <row r="80" spans="1:17">
      <c r="A80" t="s">
        <v>589</v>
      </c>
      <c r="B80" t="s">
        <v>35</v>
      </c>
      <c r="C80" t="s">
        <v>94</v>
      </c>
      <c r="D80" t="s">
        <v>57</v>
      </c>
      <c r="E80" s="16">
        <v>41274</v>
      </c>
      <c r="F80" s="17">
        <f t="shared" si="1"/>
        <v>2012</v>
      </c>
      <c r="G80" t="s">
        <v>590</v>
      </c>
      <c r="H80" s="18">
        <v>4978000</v>
      </c>
      <c r="I80" s="19">
        <v>52269</v>
      </c>
      <c r="J80" t="s">
        <v>590</v>
      </c>
      <c r="K80" s="16">
        <v>41274</v>
      </c>
      <c r="L80" t="s">
        <v>591</v>
      </c>
      <c r="M80" s="16">
        <v>41278</v>
      </c>
      <c r="N80" s="16">
        <v>42825</v>
      </c>
      <c r="Q80" t="s">
        <v>611</v>
      </c>
    </row>
    <row r="81" spans="1:17">
      <c r="A81" t="s">
        <v>589</v>
      </c>
      <c r="B81" t="s">
        <v>35</v>
      </c>
      <c r="C81" t="s">
        <v>94</v>
      </c>
      <c r="D81" t="s">
        <v>57</v>
      </c>
      <c r="E81" s="16">
        <v>41274</v>
      </c>
      <c r="F81" s="17">
        <f t="shared" si="1"/>
        <v>2012</v>
      </c>
      <c r="G81" t="s">
        <v>590</v>
      </c>
      <c r="H81" s="18">
        <v>14858000</v>
      </c>
      <c r="I81" s="19">
        <v>156009</v>
      </c>
      <c r="J81" t="s">
        <v>590</v>
      </c>
      <c r="K81" s="16">
        <v>41274</v>
      </c>
      <c r="L81" t="s">
        <v>591</v>
      </c>
      <c r="M81" s="16">
        <v>39993</v>
      </c>
      <c r="N81" s="16">
        <v>41088</v>
      </c>
      <c r="Q81" t="s">
        <v>42</v>
      </c>
    </row>
    <row r="82" spans="1:17">
      <c r="A82" t="s">
        <v>589</v>
      </c>
      <c r="B82" t="s">
        <v>35</v>
      </c>
      <c r="C82" t="s">
        <v>94</v>
      </c>
      <c r="D82" t="s">
        <v>57</v>
      </c>
      <c r="E82" s="16">
        <v>41274</v>
      </c>
      <c r="F82" s="17">
        <f t="shared" si="1"/>
        <v>2012</v>
      </c>
      <c r="G82" t="s">
        <v>590</v>
      </c>
      <c r="H82" s="18">
        <v>3165000</v>
      </c>
      <c r="I82" s="19">
        <v>33232.5</v>
      </c>
      <c r="J82" t="s">
        <v>590</v>
      </c>
      <c r="K82" s="16">
        <v>41274</v>
      </c>
      <c r="L82" t="s">
        <v>591</v>
      </c>
      <c r="M82" s="16">
        <v>41059</v>
      </c>
      <c r="N82" s="16">
        <v>40915</v>
      </c>
      <c r="Q82" t="s">
        <v>603</v>
      </c>
    </row>
    <row r="83" spans="1:17">
      <c r="A83" t="s">
        <v>589</v>
      </c>
      <c r="B83" t="s">
        <v>35</v>
      </c>
      <c r="C83" t="s">
        <v>94</v>
      </c>
      <c r="D83" t="s">
        <v>57</v>
      </c>
      <c r="E83" s="16">
        <v>41274</v>
      </c>
      <c r="F83" s="17">
        <f t="shared" si="1"/>
        <v>2012</v>
      </c>
      <c r="G83" t="s">
        <v>590</v>
      </c>
      <c r="H83" s="18">
        <v>1704000</v>
      </c>
      <c r="I83" s="19">
        <v>17892</v>
      </c>
      <c r="J83" t="s">
        <v>590</v>
      </c>
      <c r="K83" s="16">
        <v>41274</v>
      </c>
      <c r="L83" t="s">
        <v>591</v>
      </c>
      <c r="M83" s="16">
        <v>41197</v>
      </c>
      <c r="N83" s="16">
        <v>41230</v>
      </c>
      <c r="Q83" t="s">
        <v>624</v>
      </c>
    </row>
    <row r="84" spans="1:17">
      <c r="A84" t="s">
        <v>589</v>
      </c>
      <c r="B84" t="s">
        <v>35</v>
      </c>
      <c r="C84" t="s">
        <v>94</v>
      </c>
      <c r="D84" t="s">
        <v>57</v>
      </c>
      <c r="E84" s="16">
        <v>41274</v>
      </c>
      <c r="F84" s="17">
        <f t="shared" si="1"/>
        <v>2012</v>
      </c>
      <c r="G84" t="s">
        <v>590</v>
      </c>
      <c r="H84" s="18">
        <v>1765000</v>
      </c>
      <c r="I84" s="19">
        <v>18532.5</v>
      </c>
      <c r="J84" t="s">
        <v>590</v>
      </c>
      <c r="K84" s="16">
        <v>41274</v>
      </c>
      <c r="L84" t="s">
        <v>591</v>
      </c>
      <c r="M84" s="16">
        <v>41175</v>
      </c>
      <c r="N84" s="16">
        <v>41202</v>
      </c>
      <c r="Q84" t="s">
        <v>622</v>
      </c>
    </row>
    <row r="85" spans="1:17">
      <c r="A85" t="s">
        <v>589</v>
      </c>
      <c r="B85" t="s">
        <v>35</v>
      </c>
      <c r="C85" t="s">
        <v>94</v>
      </c>
      <c r="D85" t="s">
        <v>57</v>
      </c>
      <c r="E85" s="16">
        <v>41274</v>
      </c>
      <c r="F85" s="17">
        <f t="shared" si="1"/>
        <v>2012</v>
      </c>
      <c r="G85" t="s">
        <v>590</v>
      </c>
      <c r="H85" s="18">
        <v>16508000</v>
      </c>
      <c r="I85" s="19">
        <v>173334</v>
      </c>
      <c r="J85" t="s">
        <v>590</v>
      </c>
      <c r="K85" s="16">
        <v>41274</v>
      </c>
      <c r="L85" t="s">
        <v>591</v>
      </c>
      <c r="M85" s="16">
        <v>40547</v>
      </c>
      <c r="N85" s="16">
        <v>40999</v>
      </c>
      <c r="Q85" t="s">
        <v>612</v>
      </c>
    </row>
    <row r="86" spans="1:17">
      <c r="A86" t="s">
        <v>589</v>
      </c>
      <c r="B86" t="s">
        <v>35</v>
      </c>
      <c r="C86" t="s">
        <v>94</v>
      </c>
      <c r="D86" t="s">
        <v>57</v>
      </c>
      <c r="E86" s="16">
        <v>41274</v>
      </c>
      <c r="F86" s="17">
        <f t="shared" si="1"/>
        <v>2012</v>
      </c>
      <c r="G86" t="s">
        <v>590</v>
      </c>
      <c r="H86" s="18">
        <v>1670000</v>
      </c>
      <c r="I86" s="19">
        <v>17535</v>
      </c>
      <c r="J86" t="s">
        <v>590</v>
      </c>
      <c r="K86" s="16">
        <v>41274</v>
      </c>
      <c r="L86" t="s">
        <v>591</v>
      </c>
      <c r="M86" s="16">
        <v>41157</v>
      </c>
      <c r="N86" s="16">
        <v>41007</v>
      </c>
      <c r="Q86" t="s">
        <v>614</v>
      </c>
    </row>
    <row r="87" spans="1:17">
      <c r="A87" t="s">
        <v>589</v>
      </c>
      <c r="B87" t="s">
        <v>35</v>
      </c>
      <c r="C87" t="s">
        <v>94</v>
      </c>
      <c r="D87" t="s">
        <v>57</v>
      </c>
      <c r="E87" s="16">
        <v>41274</v>
      </c>
      <c r="F87" s="17">
        <f t="shared" si="1"/>
        <v>2012</v>
      </c>
      <c r="G87" t="s">
        <v>590</v>
      </c>
      <c r="H87" s="18">
        <v>2008000</v>
      </c>
      <c r="I87" s="19">
        <v>21084</v>
      </c>
      <c r="J87" t="s">
        <v>590</v>
      </c>
      <c r="K87" s="16">
        <v>41274</v>
      </c>
      <c r="L87" t="s">
        <v>591</v>
      </c>
      <c r="M87" s="16">
        <v>40909</v>
      </c>
      <c r="N87" s="16">
        <v>41274</v>
      </c>
      <c r="Q87" t="s">
        <v>194</v>
      </c>
    </row>
    <row r="88" spans="1:17">
      <c r="A88" t="s">
        <v>589</v>
      </c>
      <c r="B88" t="s">
        <v>35</v>
      </c>
      <c r="C88" t="s">
        <v>94</v>
      </c>
      <c r="D88" t="s">
        <v>57</v>
      </c>
      <c r="E88" s="16">
        <v>41274</v>
      </c>
      <c r="F88" s="17">
        <f t="shared" si="1"/>
        <v>2012</v>
      </c>
      <c r="G88" t="s">
        <v>590</v>
      </c>
      <c r="H88" s="18">
        <v>58990000</v>
      </c>
      <c r="I88" s="19">
        <v>619395</v>
      </c>
      <c r="J88" t="s">
        <v>590</v>
      </c>
      <c r="K88" s="16">
        <v>41274</v>
      </c>
      <c r="L88" t="s">
        <v>591</v>
      </c>
      <c r="M88" s="16">
        <v>40858</v>
      </c>
      <c r="N88" s="16">
        <v>42288</v>
      </c>
      <c r="Q88" t="s">
        <v>626</v>
      </c>
    </row>
    <row r="89" spans="1:17">
      <c r="A89" t="s">
        <v>589</v>
      </c>
      <c r="B89" t="s">
        <v>35</v>
      </c>
      <c r="C89" t="s">
        <v>94</v>
      </c>
      <c r="D89" t="s">
        <v>57</v>
      </c>
      <c r="E89" s="16">
        <v>41274</v>
      </c>
      <c r="F89" s="17">
        <f t="shared" si="1"/>
        <v>2012</v>
      </c>
      <c r="G89" t="s">
        <v>590</v>
      </c>
      <c r="H89" s="18">
        <v>2054000</v>
      </c>
      <c r="I89" s="19">
        <v>21567</v>
      </c>
      <c r="J89" t="s">
        <v>590</v>
      </c>
      <c r="K89" s="16">
        <v>41274</v>
      </c>
      <c r="L89" t="s">
        <v>591</v>
      </c>
      <c r="M89" s="16">
        <v>41057</v>
      </c>
      <c r="N89" s="16">
        <v>41090</v>
      </c>
      <c r="Q89" t="s">
        <v>615</v>
      </c>
    </row>
    <row r="90" spans="1:17">
      <c r="A90" t="s">
        <v>589</v>
      </c>
      <c r="B90" t="s">
        <v>35</v>
      </c>
      <c r="C90" t="s">
        <v>94</v>
      </c>
      <c r="D90" t="s">
        <v>57</v>
      </c>
      <c r="E90" s="16">
        <v>41274</v>
      </c>
      <c r="F90" s="17">
        <f t="shared" si="1"/>
        <v>2012</v>
      </c>
      <c r="G90" t="s">
        <v>590</v>
      </c>
      <c r="H90" s="18">
        <v>133000</v>
      </c>
      <c r="I90" s="19">
        <v>1396.5</v>
      </c>
      <c r="J90" t="s">
        <v>590</v>
      </c>
      <c r="K90" s="16">
        <v>41274</v>
      </c>
      <c r="L90" t="s">
        <v>591</v>
      </c>
      <c r="M90" s="16">
        <v>40909</v>
      </c>
      <c r="N90" s="16">
        <v>41274</v>
      </c>
      <c r="Q90" t="s">
        <v>603</v>
      </c>
    </row>
    <row r="91" spans="1:17">
      <c r="A91" t="s">
        <v>589</v>
      </c>
      <c r="B91" t="s">
        <v>35</v>
      </c>
      <c r="C91" t="s">
        <v>94</v>
      </c>
      <c r="D91" t="s">
        <v>57</v>
      </c>
      <c r="E91" s="16">
        <v>41274</v>
      </c>
      <c r="F91" s="17">
        <f t="shared" si="1"/>
        <v>2012</v>
      </c>
      <c r="G91" t="s">
        <v>590</v>
      </c>
      <c r="H91" s="18">
        <v>103866000</v>
      </c>
      <c r="I91" s="19">
        <v>1090593</v>
      </c>
      <c r="J91" t="s">
        <v>590</v>
      </c>
      <c r="K91" s="16">
        <v>41274</v>
      </c>
      <c r="L91" t="s">
        <v>591</v>
      </c>
      <c r="M91" s="16">
        <v>40549</v>
      </c>
      <c r="N91" s="16">
        <v>41790</v>
      </c>
      <c r="Q91" t="s">
        <v>616</v>
      </c>
    </row>
    <row r="92" spans="1:17">
      <c r="A92" t="s">
        <v>589</v>
      </c>
      <c r="B92" t="s">
        <v>35</v>
      </c>
      <c r="C92" t="s">
        <v>94</v>
      </c>
      <c r="D92" t="s">
        <v>57</v>
      </c>
      <c r="E92" s="16">
        <v>41274</v>
      </c>
      <c r="F92" s="17">
        <f t="shared" si="1"/>
        <v>2012</v>
      </c>
      <c r="G92" t="s">
        <v>590</v>
      </c>
      <c r="H92" s="18">
        <v>426000</v>
      </c>
      <c r="I92" s="19">
        <v>4473</v>
      </c>
      <c r="J92" t="s">
        <v>590</v>
      </c>
      <c r="K92" s="16">
        <v>41274</v>
      </c>
      <c r="L92" t="s">
        <v>591</v>
      </c>
      <c r="M92" s="16">
        <v>40909</v>
      </c>
      <c r="N92" s="16">
        <v>41274</v>
      </c>
      <c r="Q92" t="s">
        <v>604</v>
      </c>
    </row>
    <row r="93" spans="1:17">
      <c r="A93" t="s">
        <v>589</v>
      </c>
      <c r="B93" t="s">
        <v>35</v>
      </c>
      <c r="C93" t="s">
        <v>94</v>
      </c>
      <c r="D93" t="s">
        <v>57</v>
      </c>
      <c r="E93" s="16">
        <v>41274</v>
      </c>
      <c r="F93" s="17">
        <f t="shared" si="1"/>
        <v>2012</v>
      </c>
      <c r="G93" t="s">
        <v>590</v>
      </c>
      <c r="H93" s="18">
        <v>1898000</v>
      </c>
      <c r="I93" s="19">
        <v>19929</v>
      </c>
      <c r="J93" t="s">
        <v>590</v>
      </c>
      <c r="K93" s="16">
        <v>41274</v>
      </c>
      <c r="L93" t="s">
        <v>591</v>
      </c>
      <c r="M93" s="16">
        <v>41254</v>
      </c>
      <c r="N93" s="16">
        <v>41258</v>
      </c>
      <c r="Q93" t="s">
        <v>625</v>
      </c>
    </row>
    <row r="94" spans="1:17">
      <c r="A94" t="s">
        <v>589</v>
      </c>
      <c r="B94" t="s">
        <v>35</v>
      </c>
      <c r="C94" t="s">
        <v>94</v>
      </c>
      <c r="D94" t="s">
        <v>57</v>
      </c>
      <c r="E94" s="16">
        <v>41274</v>
      </c>
      <c r="F94" s="17">
        <f t="shared" si="1"/>
        <v>2012</v>
      </c>
      <c r="G94" t="s">
        <v>590</v>
      </c>
      <c r="H94" s="18">
        <v>1357000</v>
      </c>
      <c r="I94" s="19">
        <v>14248.5</v>
      </c>
      <c r="J94" t="s">
        <v>590</v>
      </c>
      <c r="K94" s="16">
        <v>41274</v>
      </c>
      <c r="L94" t="s">
        <v>591</v>
      </c>
      <c r="M94" s="16">
        <v>41176</v>
      </c>
      <c r="N94" s="16">
        <v>41236</v>
      </c>
      <c r="Q94" t="s">
        <v>623</v>
      </c>
    </row>
    <row r="95" spans="1:17">
      <c r="A95" t="s">
        <v>589</v>
      </c>
      <c r="B95" t="s">
        <v>35</v>
      </c>
      <c r="C95" t="s">
        <v>94</v>
      </c>
      <c r="D95" t="s">
        <v>57</v>
      </c>
      <c r="E95" s="16">
        <v>41274</v>
      </c>
      <c r="F95" s="17">
        <f t="shared" si="1"/>
        <v>2012</v>
      </c>
      <c r="G95" t="s">
        <v>590</v>
      </c>
      <c r="H95" s="18">
        <v>600000</v>
      </c>
      <c r="I95" s="19">
        <v>6300</v>
      </c>
      <c r="J95" t="s">
        <v>590</v>
      </c>
      <c r="K95" s="16">
        <v>41274</v>
      </c>
      <c r="L95" t="s">
        <v>591</v>
      </c>
      <c r="M95" s="16">
        <v>41213</v>
      </c>
      <c r="N95" s="16">
        <v>41260</v>
      </c>
      <c r="Q95" t="s">
        <v>600</v>
      </c>
    </row>
    <row r="96" spans="1:17">
      <c r="A96" t="s">
        <v>589</v>
      </c>
      <c r="B96" t="s">
        <v>35</v>
      </c>
      <c r="C96" t="s">
        <v>94</v>
      </c>
      <c r="D96" t="s">
        <v>57</v>
      </c>
      <c r="E96" s="16">
        <v>41274</v>
      </c>
      <c r="F96" s="17">
        <f t="shared" si="1"/>
        <v>2012</v>
      </c>
      <c r="G96" t="s">
        <v>590</v>
      </c>
      <c r="H96" s="18">
        <v>1553000</v>
      </c>
      <c r="I96" s="19">
        <v>16306.500000000002</v>
      </c>
      <c r="J96" t="s">
        <v>590</v>
      </c>
      <c r="K96" s="16">
        <v>41274</v>
      </c>
      <c r="L96" t="s">
        <v>591</v>
      </c>
      <c r="M96" s="16">
        <v>40947</v>
      </c>
      <c r="N96" s="16">
        <v>41197</v>
      </c>
      <c r="Q96" t="s">
        <v>600</v>
      </c>
    </row>
    <row r="97" spans="1:17">
      <c r="A97" t="s">
        <v>589</v>
      </c>
      <c r="B97" t="s">
        <v>35</v>
      </c>
      <c r="C97" t="s">
        <v>94</v>
      </c>
      <c r="D97" t="s">
        <v>57</v>
      </c>
      <c r="E97" s="16">
        <v>41274</v>
      </c>
      <c r="F97" s="17">
        <f t="shared" si="1"/>
        <v>2012</v>
      </c>
      <c r="G97" t="s">
        <v>590</v>
      </c>
      <c r="H97" s="18">
        <v>1250000</v>
      </c>
      <c r="I97" s="19">
        <v>13125</v>
      </c>
      <c r="J97" t="s">
        <v>590</v>
      </c>
      <c r="K97" s="16">
        <v>41274</v>
      </c>
      <c r="L97" t="s">
        <v>591</v>
      </c>
      <c r="M97" s="16">
        <v>41052</v>
      </c>
      <c r="N97" s="16">
        <v>41090</v>
      </c>
      <c r="Q97" t="s">
        <v>609</v>
      </c>
    </row>
    <row r="98" spans="1:17">
      <c r="A98" t="s">
        <v>589</v>
      </c>
      <c r="B98" t="s">
        <v>35</v>
      </c>
      <c r="C98" t="s">
        <v>94</v>
      </c>
      <c r="D98" t="s">
        <v>57</v>
      </c>
      <c r="E98" s="16">
        <v>41274</v>
      </c>
      <c r="F98" s="17">
        <f t="shared" si="1"/>
        <v>2012</v>
      </c>
      <c r="G98" t="s">
        <v>590</v>
      </c>
      <c r="H98" s="18">
        <v>5940000</v>
      </c>
      <c r="I98" s="19">
        <v>62370.000000000007</v>
      </c>
      <c r="J98" t="s">
        <v>590</v>
      </c>
      <c r="K98" s="16">
        <v>41274</v>
      </c>
      <c r="L98" t="s">
        <v>591</v>
      </c>
      <c r="M98" s="16">
        <v>41126</v>
      </c>
      <c r="N98" s="16">
        <v>41362</v>
      </c>
      <c r="Q98" t="s">
        <v>609</v>
      </c>
    </row>
    <row r="99" spans="1:17">
      <c r="A99" t="s">
        <v>589</v>
      </c>
      <c r="B99" t="s">
        <v>35</v>
      </c>
      <c r="C99" t="s">
        <v>94</v>
      </c>
      <c r="D99" t="s">
        <v>57</v>
      </c>
      <c r="E99" s="16">
        <v>41274</v>
      </c>
      <c r="F99" s="17">
        <f t="shared" si="1"/>
        <v>2012</v>
      </c>
      <c r="G99" t="s">
        <v>590</v>
      </c>
      <c r="H99" s="18">
        <v>67128000</v>
      </c>
      <c r="I99" s="19">
        <v>704844</v>
      </c>
      <c r="J99" t="s">
        <v>590</v>
      </c>
      <c r="K99" s="16">
        <v>41274</v>
      </c>
      <c r="L99" t="s">
        <v>591</v>
      </c>
      <c r="M99" s="16">
        <v>40909</v>
      </c>
      <c r="N99" s="16">
        <v>41274</v>
      </c>
      <c r="Q99" t="s">
        <v>50</v>
      </c>
    </row>
    <row r="100" spans="1:17">
      <c r="A100" t="s">
        <v>589</v>
      </c>
      <c r="B100" t="s">
        <v>35</v>
      </c>
      <c r="C100" t="s">
        <v>94</v>
      </c>
      <c r="D100" t="s">
        <v>57</v>
      </c>
      <c r="E100" s="16">
        <v>41274</v>
      </c>
      <c r="F100" s="17">
        <f t="shared" si="1"/>
        <v>2012</v>
      </c>
      <c r="G100" t="s">
        <v>590</v>
      </c>
      <c r="H100" s="18">
        <v>2913000</v>
      </c>
      <c r="I100" s="19">
        <v>30586.500000000004</v>
      </c>
      <c r="J100" t="s">
        <v>590</v>
      </c>
      <c r="K100" s="16">
        <v>41274</v>
      </c>
      <c r="L100" t="s">
        <v>591</v>
      </c>
      <c r="M100" s="16">
        <v>41250</v>
      </c>
      <c r="N100" s="16">
        <v>41167</v>
      </c>
      <c r="Q100" t="s">
        <v>618</v>
      </c>
    </row>
    <row r="101" spans="1:17">
      <c r="A101" t="s">
        <v>589</v>
      </c>
      <c r="B101" t="s">
        <v>35</v>
      </c>
      <c r="C101" t="s">
        <v>94</v>
      </c>
      <c r="D101" t="s">
        <v>57</v>
      </c>
      <c r="E101" s="16">
        <v>41274</v>
      </c>
      <c r="F101" s="17">
        <f t="shared" si="1"/>
        <v>2012</v>
      </c>
      <c r="G101" t="s">
        <v>590</v>
      </c>
      <c r="H101" s="18">
        <v>527000</v>
      </c>
      <c r="I101" s="19">
        <v>5533.5</v>
      </c>
      <c r="J101" t="s">
        <v>590</v>
      </c>
      <c r="K101" s="16">
        <v>41274</v>
      </c>
      <c r="L101" t="s">
        <v>591</v>
      </c>
      <c r="M101" s="16">
        <v>41010</v>
      </c>
      <c r="N101" s="16">
        <v>40920</v>
      </c>
      <c r="Q101" t="s">
        <v>600</v>
      </c>
    </row>
    <row r="102" spans="1:17">
      <c r="A102" t="s">
        <v>589</v>
      </c>
      <c r="B102" t="s">
        <v>35</v>
      </c>
      <c r="C102" t="s">
        <v>94</v>
      </c>
      <c r="D102" t="s">
        <v>57</v>
      </c>
      <c r="E102" s="16">
        <v>41274</v>
      </c>
      <c r="F102" s="17">
        <f t="shared" si="1"/>
        <v>2012</v>
      </c>
      <c r="G102" t="s">
        <v>590</v>
      </c>
      <c r="H102" s="18">
        <v>736000</v>
      </c>
      <c r="I102" s="19">
        <v>7728.0000000000009</v>
      </c>
      <c r="J102" t="s">
        <v>590</v>
      </c>
      <c r="K102" s="16">
        <v>41274</v>
      </c>
      <c r="L102" t="s">
        <v>591</v>
      </c>
      <c r="M102" s="16">
        <v>41008</v>
      </c>
      <c r="N102" s="16">
        <v>41204</v>
      </c>
      <c r="Q102" t="s">
        <v>122</v>
      </c>
    </row>
    <row r="103" spans="1:17">
      <c r="A103" t="s">
        <v>589</v>
      </c>
      <c r="B103" t="s">
        <v>35</v>
      </c>
      <c r="C103" t="s">
        <v>94</v>
      </c>
      <c r="D103" t="s">
        <v>57</v>
      </c>
      <c r="E103" s="16">
        <v>41274</v>
      </c>
      <c r="F103" s="17">
        <f t="shared" si="1"/>
        <v>2012</v>
      </c>
      <c r="G103" t="s">
        <v>590</v>
      </c>
      <c r="H103" s="18">
        <v>951000</v>
      </c>
      <c r="I103" s="19">
        <v>9985.5</v>
      </c>
      <c r="J103" t="s">
        <v>590</v>
      </c>
      <c r="K103" s="16">
        <v>41274</v>
      </c>
      <c r="L103" t="s">
        <v>591</v>
      </c>
      <c r="M103" s="16">
        <v>41035</v>
      </c>
      <c r="N103" s="16">
        <v>41036</v>
      </c>
      <c r="Q103" t="s">
        <v>609</v>
      </c>
    </row>
    <row r="104" spans="1:17">
      <c r="A104" t="s">
        <v>589</v>
      </c>
      <c r="B104" t="s">
        <v>35</v>
      </c>
      <c r="C104" t="s">
        <v>94</v>
      </c>
      <c r="D104" t="s">
        <v>57</v>
      </c>
      <c r="E104" s="16">
        <v>41274</v>
      </c>
      <c r="F104" s="17">
        <f t="shared" si="1"/>
        <v>2012</v>
      </c>
      <c r="G104" t="s">
        <v>590</v>
      </c>
      <c r="H104" s="18">
        <v>4238000</v>
      </c>
      <c r="I104" s="19">
        <v>44499</v>
      </c>
      <c r="J104" t="s">
        <v>590</v>
      </c>
      <c r="K104" s="16">
        <v>41274</v>
      </c>
      <c r="L104" t="s">
        <v>591</v>
      </c>
      <c r="M104" s="16">
        <v>41175</v>
      </c>
      <c r="N104" s="16">
        <v>41133</v>
      </c>
      <c r="Q104" t="s">
        <v>595</v>
      </c>
    </row>
    <row r="105" spans="1:17">
      <c r="A105" t="s">
        <v>589</v>
      </c>
      <c r="B105" t="s">
        <v>35</v>
      </c>
      <c r="C105" t="s">
        <v>94</v>
      </c>
      <c r="D105" t="s">
        <v>57</v>
      </c>
      <c r="E105" s="16">
        <v>41274</v>
      </c>
      <c r="F105" s="17">
        <f t="shared" si="1"/>
        <v>2012</v>
      </c>
      <c r="G105" t="s">
        <v>590</v>
      </c>
      <c r="H105" s="18">
        <v>3948000</v>
      </c>
      <c r="I105" s="19">
        <v>41454</v>
      </c>
      <c r="J105" t="s">
        <v>590</v>
      </c>
      <c r="K105" s="16">
        <v>41274</v>
      </c>
      <c r="L105" t="s">
        <v>591</v>
      </c>
      <c r="M105" s="16">
        <v>41088</v>
      </c>
      <c r="N105" s="16">
        <v>41134</v>
      </c>
      <c r="Q105" t="s">
        <v>617</v>
      </c>
    </row>
    <row r="106" spans="1:17">
      <c r="A106" t="s">
        <v>589</v>
      </c>
      <c r="B106" t="s">
        <v>35</v>
      </c>
      <c r="C106" t="s">
        <v>94</v>
      </c>
      <c r="D106" t="s">
        <v>57</v>
      </c>
      <c r="E106" s="16">
        <v>41274</v>
      </c>
      <c r="F106" s="17">
        <f t="shared" si="1"/>
        <v>2012</v>
      </c>
      <c r="G106" t="s">
        <v>590</v>
      </c>
      <c r="H106" s="18">
        <v>4000</v>
      </c>
      <c r="I106" s="19">
        <v>42</v>
      </c>
      <c r="J106" t="s">
        <v>590</v>
      </c>
      <c r="K106" s="16">
        <v>41274</v>
      </c>
      <c r="L106" t="s">
        <v>591</v>
      </c>
      <c r="M106" s="16">
        <v>40909</v>
      </c>
      <c r="N106" s="16">
        <v>41274</v>
      </c>
      <c r="Q106" t="s">
        <v>607</v>
      </c>
    </row>
    <row r="107" spans="1:17">
      <c r="A107" t="s">
        <v>589</v>
      </c>
      <c r="B107" t="s">
        <v>35</v>
      </c>
      <c r="C107" t="s">
        <v>94</v>
      </c>
      <c r="D107" t="s">
        <v>57</v>
      </c>
      <c r="E107" s="16">
        <v>41274</v>
      </c>
      <c r="F107" s="17">
        <f t="shared" si="1"/>
        <v>2012</v>
      </c>
      <c r="G107" t="s">
        <v>590</v>
      </c>
      <c r="H107" s="18">
        <v>1452000</v>
      </c>
      <c r="I107" s="19">
        <v>15246.000000000002</v>
      </c>
      <c r="J107" t="s">
        <v>590</v>
      </c>
      <c r="K107" s="16">
        <v>41274</v>
      </c>
      <c r="L107" t="s">
        <v>591</v>
      </c>
      <c r="M107" s="16">
        <v>41141</v>
      </c>
      <c r="N107" s="16">
        <v>41264</v>
      </c>
      <c r="Q107" t="s">
        <v>613</v>
      </c>
    </row>
    <row r="108" spans="1:17">
      <c r="A108" t="s">
        <v>589</v>
      </c>
      <c r="B108" t="s">
        <v>35</v>
      </c>
      <c r="C108" t="s">
        <v>94</v>
      </c>
      <c r="D108" t="s">
        <v>57</v>
      </c>
      <c r="E108" s="16">
        <v>41274</v>
      </c>
      <c r="F108" s="17">
        <f t="shared" si="1"/>
        <v>2012</v>
      </c>
      <c r="G108" t="s">
        <v>590</v>
      </c>
      <c r="H108" s="18">
        <v>9976633</v>
      </c>
      <c r="I108" s="19">
        <v>104754.6465</v>
      </c>
      <c r="J108" t="s">
        <v>590</v>
      </c>
      <c r="K108" s="16">
        <v>41274</v>
      </c>
      <c r="L108" t="s">
        <v>608</v>
      </c>
      <c r="Q108" t="s">
        <v>606</v>
      </c>
    </row>
    <row r="109" spans="1:17">
      <c r="A109" t="s">
        <v>589</v>
      </c>
      <c r="B109" t="s">
        <v>35</v>
      </c>
      <c r="C109" t="s">
        <v>94</v>
      </c>
      <c r="D109" t="s">
        <v>57</v>
      </c>
      <c r="E109" s="16">
        <v>41274</v>
      </c>
      <c r="F109" s="17">
        <f t="shared" si="1"/>
        <v>2012</v>
      </c>
      <c r="G109" t="s">
        <v>590</v>
      </c>
      <c r="H109" s="18">
        <v>1262000</v>
      </c>
      <c r="I109" s="19">
        <v>13251</v>
      </c>
      <c r="J109" t="s">
        <v>590</v>
      </c>
      <c r="K109" s="16">
        <v>41274</v>
      </c>
      <c r="L109" t="s">
        <v>591</v>
      </c>
      <c r="M109" s="16">
        <v>40553</v>
      </c>
      <c r="N109" s="16">
        <v>41729</v>
      </c>
      <c r="Q109" t="s">
        <v>620</v>
      </c>
    </row>
    <row r="110" spans="1:17">
      <c r="A110" t="s">
        <v>589</v>
      </c>
      <c r="B110" t="s">
        <v>35</v>
      </c>
      <c r="C110" t="s">
        <v>94</v>
      </c>
      <c r="D110" t="s">
        <v>57</v>
      </c>
      <c r="E110" s="16">
        <v>41274</v>
      </c>
      <c r="F110" s="17">
        <f t="shared" si="1"/>
        <v>2012</v>
      </c>
      <c r="G110" t="s">
        <v>590</v>
      </c>
      <c r="H110" s="18">
        <v>792000</v>
      </c>
      <c r="I110" s="19">
        <v>8316</v>
      </c>
      <c r="J110" t="s">
        <v>590</v>
      </c>
      <c r="K110" s="16">
        <v>41274</v>
      </c>
      <c r="L110" t="s">
        <v>591</v>
      </c>
      <c r="M110" s="16">
        <v>41151</v>
      </c>
      <c r="N110" s="16">
        <v>41270</v>
      </c>
      <c r="Q110" t="s">
        <v>619</v>
      </c>
    </row>
    <row r="111" spans="1:17">
      <c r="A111" t="s">
        <v>589</v>
      </c>
      <c r="B111" t="s">
        <v>35</v>
      </c>
      <c r="C111" t="s">
        <v>94</v>
      </c>
      <c r="D111" t="s">
        <v>57</v>
      </c>
      <c r="E111" s="16">
        <v>41274</v>
      </c>
      <c r="F111" s="17">
        <f t="shared" si="1"/>
        <v>2012</v>
      </c>
      <c r="G111" t="s">
        <v>590</v>
      </c>
      <c r="H111" s="18">
        <v>2923000</v>
      </c>
      <c r="I111" s="19">
        <v>30691.500000000004</v>
      </c>
      <c r="J111" t="s">
        <v>590</v>
      </c>
      <c r="K111" s="16">
        <v>41274</v>
      </c>
      <c r="L111" t="s">
        <v>591</v>
      </c>
      <c r="M111" s="16">
        <v>41219</v>
      </c>
      <c r="N111" s="16">
        <v>41221</v>
      </c>
      <c r="Q111" t="s">
        <v>116</v>
      </c>
    </row>
    <row r="112" spans="1:17">
      <c r="A112" t="s">
        <v>589</v>
      </c>
      <c r="B112" t="s">
        <v>35</v>
      </c>
      <c r="C112" t="s">
        <v>94</v>
      </c>
      <c r="D112" t="s">
        <v>57</v>
      </c>
      <c r="E112" s="16">
        <v>41274</v>
      </c>
      <c r="F112" s="17">
        <f t="shared" si="1"/>
        <v>2012</v>
      </c>
      <c r="G112" t="s">
        <v>590</v>
      </c>
      <c r="H112" s="18">
        <v>4290000</v>
      </c>
      <c r="I112" s="19">
        <v>45045</v>
      </c>
      <c r="J112" t="s">
        <v>590</v>
      </c>
      <c r="K112" s="16">
        <v>41274</v>
      </c>
      <c r="L112" t="s">
        <v>591</v>
      </c>
      <c r="M112" s="16">
        <v>40909</v>
      </c>
      <c r="N112" s="16">
        <v>41274</v>
      </c>
      <c r="Q112" t="s">
        <v>603</v>
      </c>
    </row>
    <row r="113" spans="1:18">
      <c r="A113" t="s">
        <v>589</v>
      </c>
      <c r="B113" t="s">
        <v>35</v>
      </c>
      <c r="C113" t="s">
        <v>94</v>
      </c>
      <c r="D113" t="s">
        <v>57</v>
      </c>
      <c r="E113" s="16">
        <v>41274</v>
      </c>
      <c r="F113" s="17">
        <f t="shared" si="1"/>
        <v>2012</v>
      </c>
      <c r="G113" t="s">
        <v>590</v>
      </c>
      <c r="H113" s="18">
        <v>4342000</v>
      </c>
      <c r="I113" s="19">
        <v>45591</v>
      </c>
      <c r="J113" t="s">
        <v>590</v>
      </c>
      <c r="K113" s="16">
        <v>41274</v>
      </c>
      <c r="L113" t="s">
        <v>591</v>
      </c>
      <c r="M113" s="16">
        <v>40948</v>
      </c>
      <c r="N113" s="16">
        <v>41174</v>
      </c>
      <c r="Q113" t="s">
        <v>620</v>
      </c>
    </row>
    <row r="114" spans="1:18">
      <c r="A114" t="s">
        <v>589</v>
      </c>
      <c r="B114" t="s">
        <v>35</v>
      </c>
      <c r="C114" t="s">
        <v>94</v>
      </c>
      <c r="D114" t="s">
        <v>57</v>
      </c>
      <c r="E114" s="16">
        <v>41274</v>
      </c>
      <c r="F114" s="17">
        <f t="shared" si="1"/>
        <v>2012</v>
      </c>
      <c r="G114" t="s">
        <v>590</v>
      </c>
      <c r="H114" s="18">
        <v>23134000</v>
      </c>
      <c r="I114" s="19">
        <v>242907.00000000003</v>
      </c>
      <c r="J114" t="s">
        <v>590</v>
      </c>
      <c r="K114" s="16">
        <v>41274</v>
      </c>
      <c r="L114" t="s">
        <v>591</v>
      </c>
      <c r="M114" s="16">
        <v>40739</v>
      </c>
      <c r="N114" s="16">
        <v>41363</v>
      </c>
      <c r="Q114" t="s">
        <v>617</v>
      </c>
    </row>
    <row r="115" spans="1:18">
      <c r="A115" t="s">
        <v>589</v>
      </c>
      <c r="B115" t="s">
        <v>35</v>
      </c>
      <c r="C115" t="s">
        <v>94</v>
      </c>
      <c r="D115" t="s">
        <v>57</v>
      </c>
      <c r="E115" s="16">
        <v>41274</v>
      </c>
      <c r="F115" s="17">
        <f t="shared" si="1"/>
        <v>2012</v>
      </c>
      <c r="G115" t="s">
        <v>590</v>
      </c>
      <c r="H115" s="18">
        <v>821000</v>
      </c>
      <c r="I115" s="19">
        <v>8620.5</v>
      </c>
      <c r="J115" t="s">
        <v>590</v>
      </c>
      <c r="K115" s="16">
        <v>41274</v>
      </c>
      <c r="L115" t="s">
        <v>591</v>
      </c>
      <c r="M115" s="16">
        <v>40909</v>
      </c>
      <c r="N115" s="16">
        <v>41274</v>
      </c>
      <c r="Q115" t="s">
        <v>609</v>
      </c>
    </row>
    <row r="116" spans="1:18">
      <c r="A116" t="s">
        <v>589</v>
      </c>
      <c r="B116" t="s">
        <v>35</v>
      </c>
      <c r="C116" t="s">
        <v>94</v>
      </c>
      <c r="D116" t="s">
        <v>57</v>
      </c>
      <c r="E116" s="16">
        <v>41274</v>
      </c>
      <c r="F116" s="17">
        <f t="shared" si="1"/>
        <v>2012</v>
      </c>
      <c r="G116" t="s">
        <v>590</v>
      </c>
      <c r="H116" s="18">
        <v>18836000</v>
      </c>
      <c r="I116" s="19">
        <v>197778</v>
      </c>
      <c r="J116" t="s">
        <v>590</v>
      </c>
      <c r="K116" s="16">
        <v>41274</v>
      </c>
      <c r="L116" t="s">
        <v>591</v>
      </c>
      <c r="M116" s="16">
        <v>40182</v>
      </c>
      <c r="N116" s="16">
        <v>40999</v>
      </c>
      <c r="Q116" t="s">
        <v>612</v>
      </c>
    </row>
    <row r="117" spans="1:18">
      <c r="A117" t="s">
        <v>589</v>
      </c>
      <c r="B117" t="s">
        <v>35</v>
      </c>
      <c r="C117" t="s">
        <v>94</v>
      </c>
      <c r="D117" t="s">
        <v>57</v>
      </c>
      <c r="E117" s="16">
        <v>41274</v>
      </c>
      <c r="F117" s="17">
        <f t="shared" si="1"/>
        <v>2012</v>
      </c>
      <c r="G117" t="s">
        <v>590</v>
      </c>
      <c r="H117" s="18">
        <v>58708000</v>
      </c>
      <c r="I117" s="19">
        <v>616434</v>
      </c>
      <c r="J117" t="s">
        <v>590</v>
      </c>
      <c r="K117" s="16">
        <v>41274</v>
      </c>
      <c r="L117" t="s">
        <v>591</v>
      </c>
      <c r="M117" s="16">
        <v>39819</v>
      </c>
      <c r="N117" s="16">
        <v>41274</v>
      </c>
      <c r="Q117" t="s">
        <v>612</v>
      </c>
    </row>
    <row r="118" spans="1:18">
      <c r="A118" t="s">
        <v>589</v>
      </c>
      <c r="B118" t="s">
        <v>35</v>
      </c>
      <c r="C118" t="s">
        <v>94</v>
      </c>
      <c r="D118" t="s">
        <v>57</v>
      </c>
      <c r="E118" s="16">
        <v>41274</v>
      </c>
      <c r="F118" s="17">
        <f t="shared" si="1"/>
        <v>2012</v>
      </c>
      <c r="G118" t="s">
        <v>590</v>
      </c>
      <c r="H118" s="18">
        <v>67769000</v>
      </c>
      <c r="I118" s="19">
        <v>711574.5</v>
      </c>
      <c r="J118" t="s">
        <v>590</v>
      </c>
      <c r="K118" s="16">
        <v>41274</v>
      </c>
      <c r="L118" t="s">
        <v>591</v>
      </c>
      <c r="M118" s="16">
        <v>39213</v>
      </c>
      <c r="N118" s="16">
        <v>41010</v>
      </c>
      <c r="Q118" t="s">
        <v>599</v>
      </c>
    </row>
    <row r="119" spans="1:18">
      <c r="A119" t="s">
        <v>589</v>
      </c>
      <c r="B119" t="s">
        <v>35</v>
      </c>
      <c r="C119" t="s">
        <v>94</v>
      </c>
      <c r="D119" t="s">
        <v>57</v>
      </c>
      <c r="E119" s="16">
        <v>41274</v>
      </c>
      <c r="F119" s="17">
        <f t="shared" si="1"/>
        <v>2012</v>
      </c>
      <c r="G119" t="s">
        <v>590</v>
      </c>
      <c r="H119" s="18">
        <v>1085000000</v>
      </c>
      <c r="I119" s="19">
        <v>11392500</v>
      </c>
      <c r="J119" t="s">
        <v>590</v>
      </c>
      <c r="K119" s="16">
        <v>41274</v>
      </c>
      <c r="L119" t="s">
        <v>610</v>
      </c>
      <c r="M119" s="16">
        <v>40998</v>
      </c>
      <c r="N119" s="16">
        <v>41364</v>
      </c>
      <c r="Q119" t="s">
        <v>611</v>
      </c>
    </row>
    <row r="120" spans="1:18">
      <c r="A120" t="s">
        <v>589</v>
      </c>
      <c r="B120" t="s">
        <v>35</v>
      </c>
      <c r="C120" t="s">
        <v>94</v>
      </c>
      <c r="D120" t="s">
        <v>57</v>
      </c>
      <c r="E120" s="16">
        <v>41274</v>
      </c>
      <c r="F120" s="17">
        <f t="shared" si="1"/>
        <v>2012</v>
      </c>
      <c r="G120" t="s">
        <v>590</v>
      </c>
      <c r="H120" s="18">
        <v>536000</v>
      </c>
      <c r="I120" s="19">
        <v>5628</v>
      </c>
      <c r="J120" t="s">
        <v>590</v>
      </c>
      <c r="K120" s="16">
        <v>41274</v>
      </c>
      <c r="L120" t="s">
        <v>591</v>
      </c>
      <c r="M120" s="16">
        <v>40338</v>
      </c>
      <c r="N120" s="16">
        <v>41182</v>
      </c>
      <c r="Q120" t="s">
        <v>613</v>
      </c>
    </row>
    <row r="121" spans="1:18">
      <c r="A121" t="s">
        <v>589</v>
      </c>
      <c r="B121" t="s">
        <v>35</v>
      </c>
      <c r="C121" t="s">
        <v>94</v>
      </c>
      <c r="D121" t="s">
        <v>57</v>
      </c>
      <c r="E121" s="16">
        <v>41274</v>
      </c>
      <c r="F121" s="17">
        <f t="shared" si="1"/>
        <v>2012</v>
      </c>
      <c r="G121" t="s">
        <v>590</v>
      </c>
      <c r="H121" s="18">
        <v>2056000</v>
      </c>
      <c r="I121" s="19">
        <v>21588</v>
      </c>
      <c r="J121" t="s">
        <v>590</v>
      </c>
      <c r="K121" s="16">
        <v>41274</v>
      </c>
      <c r="L121" t="s">
        <v>591</v>
      </c>
      <c r="M121" s="16">
        <v>41017</v>
      </c>
      <c r="N121" s="16">
        <v>41364</v>
      </c>
      <c r="Q121" t="s">
        <v>613</v>
      </c>
    </row>
    <row r="122" spans="1:18">
      <c r="A122" t="s">
        <v>589</v>
      </c>
      <c r="B122" t="s">
        <v>35</v>
      </c>
      <c r="C122" t="s">
        <v>94</v>
      </c>
      <c r="D122" t="s">
        <v>57</v>
      </c>
      <c r="E122" s="16">
        <v>41274</v>
      </c>
      <c r="F122" s="17">
        <f t="shared" si="1"/>
        <v>2012</v>
      </c>
      <c r="G122" t="s">
        <v>590</v>
      </c>
      <c r="H122" s="18">
        <v>5412000</v>
      </c>
      <c r="I122" s="19">
        <v>56826</v>
      </c>
      <c r="J122" t="s">
        <v>590</v>
      </c>
      <c r="K122" s="16">
        <v>41274</v>
      </c>
      <c r="L122" t="s">
        <v>591</v>
      </c>
      <c r="M122" s="16">
        <v>40555</v>
      </c>
      <c r="N122" s="16">
        <v>40983</v>
      </c>
      <c r="Q122" t="s">
        <v>42</v>
      </c>
    </row>
    <row r="123" spans="1:18">
      <c r="A123" t="s">
        <v>589</v>
      </c>
      <c r="B123" t="s">
        <v>35</v>
      </c>
      <c r="C123" t="s">
        <v>94</v>
      </c>
      <c r="D123" t="s">
        <v>57</v>
      </c>
      <c r="E123" s="16">
        <v>41274</v>
      </c>
      <c r="F123" s="17">
        <f t="shared" si="1"/>
        <v>2012</v>
      </c>
      <c r="G123" t="s">
        <v>590</v>
      </c>
      <c r="H123" s="18">
        <v>1642000</v>
      </c>
      <c r="I123" s="19">
        <v>17241</v>
      </c>
      <c r="J123" t="s">
        <v>590</v>
      </c>
      <c r="K123" s="16">
        <v>41274</v>
      </c>
      <c r="L123" t="s">
        <v>591</v>
      </c>
      <c r="M123" s="16">
        <v>41170</v>
      </c>
      <c r="N123" s="16">
        <v>41195</v>
      </c>
      <c r="Q123" t="s">
        <v>621</v>
      </c>
    </row>
    <row r="124" spans="1:18">
      <c r="A124" s="20">
        <f>COUNTBLANK(A2:A123)/122</f>
        <v>0</v>
      </c>
      <c r="B124" s="20">
        <f t="shared" ref="B124:Q124" si="2">COUNTBLANK(B2:B123)/122</f>
        <v>0</v>
      </c>
      <c r="C124" s="20">
        <f t="shared" si="2"/>
        <v>0</v>
      </c>
      <c r="D124" s="20">
        <f t="shared" si="2"/>
        <v>0</v>
      </c>
      <c r="E124" s="20">
        <f t="shared" si="2"/>
        <v>0</v>
      </c>
      <c r="F124" s="20">
        <f t="shared" si="2"/>
        <v>0</v>
      </c>
      <c r="G124" s="20">
        <f t="shared" si="2"/>
        <v>0</v>
      </c>
      <c r="H124" s="20">
        <f t="shared" si="2"/>
        <v>0</v>
      </c>
      <c r="I124" s="20">
        <f t="shared" si="2"/>
        <v>0</v>
      </c>
      <c r="J124" s="20">
        <f t="shared" si="2"/>
        <v>0</v>
      </c>
      <c r="K124" s="20">
        <f t="shared" si="2"/>
        <v>0</v>
      </c>
      <c r="L124" s="20">
        <f t="shared" si="2"/>
        <v>0</v>
      </c>
      <c r="M124" s="20">
        <f t="shared" si="2"/>
        <v>4.9180327868852458E-2</v>
      </c>
      <c r="N124" s="20">
        <f t="shared" si="2"/>
        <v>4.9180327868852458E-2</v>
      </c>
      <c r="O124" s="20">
        <f t="shared" si="2"/>
        <v>1</v>
      </c>
      <c r="P124" s="20">
        <f t="shared" si="2"/>
        <v>1</v>
      </c>
      <c r="Q124" s="20">
        <f t="shared" si="2"/>
        <v>0</v>
      </c>
    </row>
    <row r="125" spans="1:18" s="36" customFormat="1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</row>
    <row r="127" spans="1:18">
      <c r="A127" s="43" t="s">
        <v>51</v>
      </c>
      <c r="B127" s="44" t="s">
        <v>52</v>
      </c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</row>
    <row r="128" spans="1:18">
      <c r="A128" s="22" t="str">
        <f>+A1</f>
        <v>reporting-org</v>
      </c>
      <c r="B128" s="23">
        <f>+A124</f>
        <v>0</v>
      </c>
    </row>
    <row r="129" spans="1:2">
      <c r="A129" s="22" t="s">
        <v>18</v>
      </c>
      <c r="B129" s="20">
        <v>0</v>
      </c>
    </row>
    <row r="130" spans="1:2">
      <c r="A130" s="22" t="s">
        <v>19</v>
      </c>
      <c r="B130" s="20">
        <v>0</v>
      </c>
    </row>
    <row r="131" spans="1:2">
      <c r="A131" s="22" t="s">
        <v>20</v>
      </c>
      <c r="B131" s="20">
        <v>0</v>
      </c>
    </row>
    <row r="132" spans="1:2">
      <c r="A132" s="22" t="s">
        <v>21</v>
      </c>
      <c r="B132" s="20">
        <v>0</v>
      </c>
    </row>
    <row r="133" spans="1:2">
      <c r="A133" s="22" t="s">
        <v>23</v>
      </c>
      <c r="B133" s="20">
        <v>0</v>
      </c>
    </row>
    <row r="134" spans="1:2">
      <c r="A134" s="22" t="s">
        <v>24</v>
      </c>
      <c r="B134" s="20">
        <v>0</v>
      </c>
    </row>
    <row r="135" spans="1:2">
      <c r="A135" s="22" t="s">
        <v>26</v>
      </c>
      <c r="B135" s="20">
        <v>0</v>
      </c>
    </row>
    <row r="136" spans="1:2">
      <c r="A136" s="22" t="s">
        <v>27</v>
      </c>
      <c r="B136" s="20">
        <v>0</v>
      </c>
    </row>
    <row r="137" spans="1:2">
      <c r="A137" s="22" t="s">
        <v>28</v>
      </c>
      <c r="B137" s="20">
        <v>0</v>
      </c>
    </row>
    <row r="138" spans="1:2">
      <c r="A138" s="22" t="s">
        <v>29</v>
      </c>
      <c r="B138" s="20">
        <v>4.9180327868852458E-2</v>
      </c>
    </row>
    <row r="139" spans="1:2">
      <c r="A139" s="22" t="s">
        <v>30</v>
      </c>
      <c r="B139" s="20">
        <v>4.9180327868852458E-2</v>
      </c>
    </row>
    <row r="140" spans="1:2">
      <c r="A140" s="22" t="s">
        <v>31</v>
      </c>
      <c r="B140" s="20">
        <v>1</v>
      </c>
    </row>
    <row r="141" spans="1:2">
      <c r="A141" s="22" t="s">
        <v>32</v>
      </c>
      <c r="B141" s="20">
        <v>1</v>
      </c>
    </row>
    <row r="142" spans="1:2">
      <c r="A142" s="22" t="s">
        <v>33</v>
      </c>
      <c r="B142" s="20">
        <v>0</v>
      </c>
    </row>
    <row r="146" spans="1:4">
      <c r="A146" t="s">
        <v>53</v>
      </c>
      <c r="B146" t="s">
        <v>54</v>
      </c>
    </row>
    <row r="147" spans="1:4">
      <c r="A147" t="s">
        <v>55</v>
      </c>
      <c r="B147" t="s">
        <v>56</v>
      </c>
      <c r="C147" t="s">
        <v>57</v>
      </c>
      <c r="D147" t="s">
        <v>60</v>
      </c>
    </row>
    <row r="148" spans="1:4">
      <c r="A148" s="25">
        <v>2012</v>
      </c>
      <c r="B148" s="45">
        <v>23065299.786490507</v>
      </c>
      <c r="C148" s="45">
        <v>22012909.4745</v>
      </c>
      <c r="D148" s="45">
        <v>45078209.260990508</v>
      </c>
    </row>
    <row r="149" spans="1:4">
      <c r="A149" s="25" t="s">
        <v>60</v>
      </c>
      <c r="B149" s="45">
        <v>23065299.786490507</v>
      </c>
      <c r="C149" s="45">
        <v>22012909.4745</v>
      </c>
      <c r="D149" s="45">
        <v>45078209.260990508</v>
      </c>
    </row>
  </sheetData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A2" workbookViewId="0">
      <selection activeCell="Q1" sqref="A1:XFD3"/>
    </sheetView>
  </sheetViews>
  <sheetFormatPr baseColWidth="10" defaultRowHeight="15" x14ac:dyDescent="0"/>
  <cols>
    <col min="1" max="1" width="15.6640625" customWidth="1"/>
    <col min="2" max="2" width="43" customWidth="1"/>
    <col min="3" max="3" width="15.83203125" customWidth="1"/>
    <col min="4" max="4" width="14.1640625" customWidth="1"/>
    <col min="5" max="5" width="15" customWidth="1"/>
    <col min="6" max="6" width="17.6640625" customWidth="1"/>
    <col min="7" max="7" width="14.83203125" customWidth="1"/>
    <col min="8" max="8" width="14" customWidth="1"/>
    <col min="9" max="9" width="17.1640625" customWidth="1"/>
    <col min="10" max="10" width="15.6640625" customWidth="1"/>
    <col min="11" max="11" width="13.1640625" customWidth="1"/>
    <col min="12" max="12" width="15.1640625" customWidth="1"/>
    <col min="13" max="13" width="12.83203125" customWidth="1"/>
    <col min="14" max="14" width="14" customWidth="1"/>
    <col min="15" max="15" width="14.83203125" customWidth="1"/>
    <col min="16" max="16" width="16.5" customWidth="1"/>
  </cols>
  <sheetData>
    <row r="1" spans="1:16">
      <c r="A1" s="47" t="s">
        <v>198</v>
      </c>
      <c r="B1" s="47" t="s">
        <v>199</v>
      </c>
      <c r="C1" s="47" t="s">
        <v>200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2"/>
      <c r="O1" s="47" t="s">
        <v>201</v>
      </c>
      <c r="P1" s="52"/>
    </row>
    <row r="2" spans="1:16">
      <c r="A2" s="47" t="s">
        <v>202</v>
      </c>
      <c r="B2" s="50"/>
      <c r="C2" s="47" t="s">
        <v>203</v>
      </c>
      <c r="D2" s="52"/>
      <c r="E2" s="47" t="s">
        <v>204</v>
      </c>
      <c r="F2" s="52"/>
      <c r="G2" s="47" t="s">
        <v>205</v>
      </c>
      <c r="H2" s="52"/>
      <c r="I2" s="47" t="s">
        <v>206</v>
      </c>
      <c r="J2" s="52"/>
      <c r="K2" s="47" t="s">
        <v>207</v>
      </c>
      <c r="L2" s="52"/>
      <c r="M2" s="47" t="s">
        <v>208</v>
      </c>
      <c r="N2" s="52"/>
      <c r="O2" s="47" t="s">
        <v>209</v>
      </c>
      <c r="P2" s="47" t="s">
        <v>210</v>
      </c>
    </row>
    <row r="3" spans="1:16" ht="25">
      <c r="A3" s="47" t="s">
        <v>202</v>
      </c>
      <c r="B3" s="50"/>
      <c r="C3" s="37" t="s">
        <v>209</v>
      </c>
      <c r="D3" s="37" t="s">
        <v>210</v>
      </c>
      <c r="E3" s="37" t="s">
        <v>209</v>
      </c>
      <c r="F3" s="37" t="s">
        <v>210</v>
      </c>
      <c r="G3" s="37" t="s">
        <v>209</v>
      </c>
      <c r="H3" s="37" t="s">
        <v>210</v>
      </c>
      <c r="I3" s="37" t="s">
        <v>209</v>
      </c>
      <c r="J3" s="37" t="s">
        <v>210</v>
      </c>
      <c r="K3" s="37" t="s">
        <v>209</v>
      </c>
      <c r="L3" s="37" t="s">
        <v>210</v>
      </c>
      <c r="M3" s="37" t="s">
        <v>209</v>
      </c>
      <c r="N3" s="37" t="s">
        <v>210</v>
      </c>
      <c r="O3" s="47"/>
      <c r="P3" s="47"/>
    </row>
    <row r="4" spans="1:16">
      <c r="A4" s="38" t="s">
        <v>13</v>
      </c>
      <c r="B4" s="39" t="s">
        <v>564</v>
      </c>
      <c r="C4" s="40" t="s">
        <v>212</v>
      </c>
      <c r="D4" s="40" t="s">
        <v>212</v>
      </c>
      <c r="E4" s="40" t="s">
        <v>212</v>
      </c>
      <c r="F4" s="40" t="s">
        <v>212</v>
      </c>
      <c r="G4" s="40">
        <v>52255500</v>
      </c>
      <c r="H4" s="40">
        <v>200000</v>
      </c>
      <c r="I4" s="40" t="s">
        <v>212</v>
      </c>
      <c r="J4" s="40">
        <v>76487</v>
      </c>
      <c r="K4" s="40" t="s">
        <v>212</v>
      </c>
      <c r="L4" s="40" t="s">
        <v>212</v>
      </c>
      <c r="M4" s="40" t="s">
        <v>212</v>
      </c>
      <c r="N4" s="40" t="s">
        <v>212</v>
      </c>
      <c r="O4" s="40">
        <v>52255500</v>
      </c>
      <c r="P4" s="40">
        <v>276487</v>
      </c>
    </row>
    <row r="5" spans="1:16">
      <c r="A5" s="38" t="s">
        <v>13</v>
      </c>
      <c r="B5" s="39" t="s">
        <v>565</v>
      </c>
      <c r="C5" s="40" t="s">
        <v>212</v>
      </c>
      <c r="D5" s="40" t="s">
        <v>212</v>
      </c>
      <c r="E5" s="40" t="s">
        <v>212</v>
      </c>
      <c r="F5" s="40">
        <v>6200000</v>
      </c>
      <c r="G5" s="40" t="s">
        <v>212</v>
      </c>
      <c r="H5" s="40">
        <v>885308</v>
      </c>
      <c r="I5" s="40" t="s">
        <v>212</v>
      </c>
      <c r="J5" s="40">
        <v>2607219</v>
      </c>
      <c r="K5" s="40" t="s">
        <v>212</v>
      </c>
      <c r="L5" s="40" t="s">
        <v>212</v>
      </c>
      <c r="M5" s="40" t="s">
        <v>212</v>
      </c>
      <c r="N5" s="40" t="s">
        <v>212</v>
      </c>
      <c r="O5" s="40" t="s">
        <v>212</v>
      </c>
      <c r="P5" s="40">
        <v>9692527</v>
      </c>
    </row>
    <row r="6" spans="1:16" ht="24">
      <c r="A6" s="38" t="s">
        <v>13</v>
      </c>
      <c r="B6" s="39" t="s">
        <v>566</v>
      </c>
      <c r="C6" s="40" t="s">
        <v>212</v>
      </c>
      <c r="D6" s="40" t="s">
        <v>212</v>
      </c>
      <c r="E6" s="40" t="s">
        <v>212</v>
      </c>
      <c r="F6" s="40" t="s">
        <v>212</v>
      </c>
      <c r="G6" s="40" t="s">
        <v>212</v>
      </c>
      <c r="H6" s="40" t="s">
        <v>212</v>
      </c>
      <c r="I6" s="40">
        <v>32800000</v>
      </c>
      <c r="J6" s="40">
        <v>5000000</v>
      </c>
      <c r="K6" s="40" t="s">
        <v>212</v>
      </c>
      <c r="L6" s="40" t="s">
        <v>212</v>
      </c>
      <c r="M6" s="40" t="s">
        <v>212</v>
      </c>
      <c r="N6" s="40" t="s">
        <v>212</v>
      </c>
      <c r="O6" s="40">
        <v>32800000</v>
      </c>
      <c r="P6" s="40">
        <v>5000000</v>
      </c>
    </row>
    <row r="7" spans="1:16">
      <c r="A7" s="38" t="s">
        <v>13</v>
      </c>
      <c r="B7" s="39" t="s">
        <v>211</v>
      </c>
      <c r="C7" s="40">
        <v>50000000</v>
      </c>
      <c r="D7" s="40" t="s">
        <v>212</v>
      </c>
      <c r="E7" s="40">
        <v>100000000</v>
      </c>
      <c r="F7" s="40">
        <v>100605184</v>
      </c>
      <c r="G7" s="40" t="s">
        <v>212</v>
      </c>
      <c r="H7" s="40" t="s">
        <v>212</v>
      </c>
      <c r="I7" s="40" t="s">
        <v>212</v>
      </c>
      <c r="J7" s="40" t="s">
        <v>212</v>
      </c>
      <c r="K7" s="40" t="s">
        <v>212</v>
      </c>
      <c r="L7" s="40" t="s">
        <v>212</v>
      </c>
      <c r="M7" s="40" t="s">
        <v>212</v>
      </c>
      <c r="N7" s="40" t="s">
        <v>212</v>
      </c>
      <c r="O7" s="40">
        <v>150000000</v>
      </c>
      <c r="P7" s="40">
        <v>100605184</v>
      </c>
    </row>
    <row r="8" spans="1:16">
      <c r="A8" s="38" t="s">
        <v>13</v>
      </c>
      <c r="B8" s="39" t="s">
        <v>567</v>
      </c>
      <c r="C8" s="40" t="s">
        <v>212</v>
      </c>
      <c r="D8" s="40">
        <v>1440750</v>
      </c>
      <c r="E8" s="40" t="s">
        <v>212</v>
      </c>
      <c r="F8" s="40">
        <v>4244050</v>
      </c>
      <c r="G8" s="40" t="s">
        <v>212</v>
      </c>
      <c r="H8" s="40">
        <v>5349370</v>
      </c>
      <c r="I8" s="40" t="s">
        <v>212</v>
      </c>
      <c r="J8" s="40">
        <v>2750000</v>
      </c>
      <c r="K8" s="40" t="s">
        <v>212</v>
      </c>
      <c r="L8" s="40" t="s">
        <v>212</v>
      </c>
      <c r="M8" s="40" t="s">
        <v>212</v>
      </c>
      <c r="N8" s="40" t="s">
        <v>212</v>
      </c>
      <c r="O8" s="40" t="s">
        <v>212</v>
      </c>
      <c r="P8" s="40">
        <v>13784170</v>
      </c>
    </row>
    <row r="9" spans="1:16">
      <c r="A9" s="38" t="s">
        <v>13</v>
      </c>
      <c r="B9" s="39" t="s">
        <v>279</v>
      </c>
      <c r="C9" s="40" t="s">
        <v>212</v>
      </c>
      <c r="D9" s="40">
        <v>36753</v>
      </c>
      <c r="E9" s="40" t="s">
        <v>212</v>
      </c>
      <c r="F9" s="40">
        <v>1815165</v>
      </c>
      <c r="G9" s="40" t="s">
        <v>212</v>
      </c>
      <c r="H9" s="40">
        <v>4422038</v>
      </c>
      <c r="I9" s="40" t="s">
        <v>212</v>
      </c>
      <c r="J9" s="40">
        <v>2125583</v>
      </c>
      <c r="K9" s="40" t="s">
        <v>212</v>
      </c>
      <c r="L9" s="40" t="s">
        <v>212</v>
      </c>
      <c r="M9" s="40" t="s">
        <v>212</v>
      </c>
      <c r="N9" s="40" t="s">
        <v>212</v>
      </c>
      <c r="O9" s="40" t="s">
        <v>212</v>
      </c>
      <c r="P9" s="40">
        <v>8399539</v>
      </c>
    </row>
    <row r="10" spans="1:16" ht="24">
      <c r="A10" s="38" t="s">
        <v>13</v>
      </c>
      <c r="B10" s="39" t="s">
        <v>568</v>
      </c>
      <c r="C10" s="40" t="s">
        <v>212</v>
      </c>
      <c r="D10" s="40">
        <v>906453</v>
      </c>
      <c r="E10" s="40">
        <v>50000000</v>
      </c>
      <c r="F10" s="40">
        <v>25199001</v>
      </c>
      <c r="G10" s="40" t="s">
        <v>212</v>
      </c>
      <c r="H10" s="40">
        <v>18856595</v>
      </c>
      <c r="I10" s="40" t="s">
        <v>212</v>
      </c>
      <c r="J10" s="40">
        <v>3110177</v>
      </c>
      <c r="K10" s="40" t="s">
        <v>212</v>
      </c>
      <c r="L10" s="40" t="s">
        <v>212</v>
      </c>
      <c r="M10" s="40" t="s">
        <v>212</v>
      </c>
      <c r="N10" s="40" t="s">
        <v>212</v>
      </c>
      <c r="O10" s="40">
        <v>50000000</v>
      </c>
      <c r="P10" s="40">
        <v>48072226</v>
      </c>
    </row>
    <row r="11" spans="1:16" ht="24">
      <c r="A11" s="38" t="s">
        <v>13</v>
      </c>
      <c r="B11" s="39" t="s">
        <v>569</v>
      </c>
      <c r="C11" s="40" t="s">
        <v>212</v>
      </c>
      <c r="D11" s="40">
        <v>5830404.7829999998</v>
      </c>
      <c r="E11" s="40">
        <v>25000000</v>
      </c>
      <c r="F11" s="40">
        <v>17399402.752999999</v>
      </c>
      <c r="G11" s="40" t="s">
        <v>212</v>
      </c>
      <c r="H11" s="40">
        <v>17719881</v>
      </c>
      <c r="I11" s="40" t="s">
        <v>212</v>
      </c>
      <c r="J11" s="40">
        <v>15268188</v>
      </c>
      <c r="K11" s="40" t="s">
        <v>212</v>
      </c>
      <c r="L11" s="40" t="s">
        <v>212</v>
      </c>
      <c r="M11" s="40" t="s">
        <v>212</v>
      </c>
      <c r="N11" s="40" t="s">
        <v>212</v>
      </c>
      <c r="O11" s="40">
        <v>25000000</v>
      </c>
      <c r="P11" s="40">
        <v>56217876.535999998</v>
      </c>
    </row>
    <row r="12" spans="1:16" ht="36">
      <c r="A12" s="38" t="s">
        <v>13</v>
      </c>
      <c r="B12" s="39" t="s">
        <v>286</v>
      </c>
      <c r="C12" s="40" t="s">
        <v>212</v>
      </c>
      <c r="D12" s="40" t="s">
        <v>212</v>
      </c>
      <c r="E12" s="40">
        <v>30000000</v>
      </c>
      <c r="F12" s="40" t="s">
        <v>212</v>
      </c>
      <c r="G12" s="40">
        <v>20000000</v>
      </c>
      <c r="H12" s="40">
        <v>16000000</v>
      </c>
      <c r="I12" s="40" t="s">
        <v>212</v>
      </c>
      <c r="J12" s="40" t="s">
        <v>212</v>
      </c>
      <c r="K12" s="40" t="s">
        <v>212</v>
      </c>
      <c r="L12" s="40" t="s">
        <v>212</v>
      </c>
      <c r="M12" s="40" t="s">
        <v>212</v>
      </c>
      <c r="N12" s="40" t="s">
        <v>212</v>
      </c>
      <c r="O12" s="40">
        <v>50000000</v>
      </c>
      <c r="P12" s="40">
        <v>16000000</v>
      </c>
    </row>
    <row r="13" spans="1:16">
      <c r="A13" s="38" t="s">
        <v>13</v>
      </c>
      <c r="B13" s="39" t="s">
        <v>216</v>
      </c>
      <c r="C13" s="40" t="s">
        <v>212</v>
      </c>
      <c r="D13" s="40" t="s">
        <v>212</v>
      </c>
      <c r="E13" s="40" t="s">
        <v>212</v>
      </c>
      <c r="F13" s="40">
        <v>2000000</v>
      </c>
      <c r="G13" s="40" t="s">
        <v>212</v>
      </c>
      <c r="H13" s="40" t="s">
        <v>212</v>
      </c>
      <c r="I13" s="40" t="s">
        <v>212</v>
      </c>
      <c r="J13" s="40" t="s">
        <v>212</v>
      </c>
      <c r="K13" s="40" t="s">
        <v>212</v>
      </c>
      <c r="L13" s="40" t="s">
        <v>212</v>
      </c>
      <c r="M13" s="40" t="s">
        <v>212</v>
      </c>
      <c r="N13" s="40" t="s">
        <v>212</v>
      </c>
      <c r="O13" s="40" t="s">
        <v>212</v>
      </c>
      <c r="P13" s="40">
        <v>2000000</v>
      </c>
    </row>
    <row r="14" spans="1:16">
      <c r="A14" s="38" t="s">
        <v>13</v>
      </c>
      <c r="B14" s="39" t="s">
        <v>254</v>
      </c>
      <c r="C14" s="40" t="s">
        <v>212</v>
      </c>
      <c r="D14" s="40">
        <v>873000</v>
      </c>
      <c r="E14" s="40" t="s">
        <v>212</v>
      </c>
      <c r="F14" s="40" t="s">
        <v>212</v>
      </c>
      <c r="G14" s="40" t="s">
        <v>212</v>
      </c>
      <c r="H14" s="40" t="s">
        <v>212</v>
      </c>
      <c r="I14" s="40" t="s">
        <v>212</v>
      </c>
      <c r="J14" s="40" t="s">
        <v>212</v>
      </c>
      <c r="K14" s="40" t="s">
        <v>212</v>
      </c>
      <c r="L14" s="40" t="s">
        <v>212</v>
      </c>
      <c r="M14" s="40" t="s">
        <v>212</v>
      </c>
      <c r="N14" s="40" t="s">
        <v>212</v>
      </c>
      <c r="O14" s="40" t="s">
        <v>212</v>
      </c>
      <c r="P14" s="40">
        <v>873000</v>
      </c>
    </row>
    <row r="15" spans="1:16" ht="24">
      <c r="A15" s="38" t="s">
        <v>13</v>
      </c>
      <c r="B15" s="39" t="s">
        <v>570</v>
      </c>
      <c r="C15" s="40" t="s">
        <v>212</v>
      </c>
      <c r="D15" s="40">
        <v>7849200</v>
      </c>
      <c r="E15" s="40" t="s">
        <v>212</v>
      </c>
      <c r="F15" s="40">
        <v>8186600</v>
      </c>
      <c r="G15" s="40" t="s">
        <v>212</v>
      </c>
      <c r="H15" s="40">
        <v>18288596</v>
      </c>
      <c r="I15" s="40" t="s">
        <v>212</v>
      </c>
      <c r="J15" s="40" t="s">
        <v>212</v>
      </c>
      <c r="K15" s="40" t="s">
        <v>212</v>
      </c>
      <c r="L15" s="40" t="s">
        <v>212</v>
      </c>
      <c r="M15" s="40" t="s">
        <v>212</v>
      </c>
      <c r="N15" s="40" t="s">
        <v>212</v>
      </c>
      <c r="O15" s="40" t="s">
        <v>212</v>
      </c>
      <c r="P15" s="40">
        <v>34324396</v>
      </c>
    </row>
    <row r="16" spans="1:16">
      <c r="A16" s="38" t="s">
        <v>13</v>
      </c>
      <c r="B16" s="39" t="s">
        <v>571</v>
      </c>
      <c r="C16" s="40" t="s">
        <v>212</v>
      </c>
      <c r="D16" s="40">
        <v>23208000</v>
      </c>
      <c r="E16" s="40" t="s">
        <v>212</v>
      </c>
      <c r="F16" s="40">
        <v>24047300</v>
      </c>
      <c r="G16" s="40" t="s">
        <v>212</v>
      </c>
      <c r="H16" s="40">
        <v>9310600</v>
      </c>
      <c r="I16" s="40" t="s">
        <v>212</v>
      </c>
      <c r="J16" s="40" t="s">
        <v>212</v>
      </c>
      <c r="K16" s="40" t="s">
        <v>212</v>
      </c>
      <c r="L16" s="40" t="s">
        <v>212</v>
      </c>
      <c r="M16" s="40" t="s">
        <v>212</v>
      </c>
      <c r="N16" s="40" t="s">
        <v>212</v>
      </c>
      <c r="O16" s="40" t="s">
        <v>212</v>
      </c>
      <c r="P16" s="40">
        <v>56565900</v>
      </c>
    </row>
    <row r="17" spans="1:16" ht="24">
      <c r="A17" s="38" t="s">
        <v>13</v>
      </c>
      <c r="B17" s="39" t="s">
        <v>572</v>
      </c>
      <c r="C17" s="40">
        <v>130000000</v>
      </c>
      <c r="D17" s="40">
        <v>416869</v>
      </c>
      <c r="E17" s="40" t="s">
        <v>212</v>
      </c>
      <c r="F17" s="40">
        <v>4674904</v>
      </c>
      <c r="G17" s="40" t="s">
        <v>212</v>
      </c>
      <c r="H17" s="40">
        <v>15160025</v>
      </c>
      <c r="I17" s="40" t="s">
        <v>212</v>
      </c>
      <c r="J17" s="40">
        <v>6373896</v>
      </c>
      <c r="K17" s="40" t="s">
        <v>212</v>
      </c>
      <c r="L17" s="40" t="s">
        <v>212</v>
      </c>
      <c r="M17" s="40" t="s">
        <v>212</v>
      </c>
      <c r="N17" s="40" t="s">
        <v>212</v>
      </c>
      <c r="O17" s="40">
        <v>130000000</v>
      </c>
      <c r="P17" s="40">
        <v>26625694</v>
      </c>
    </row>
    <row r="18" spans="1:16" ht="24">
      <c r="A18" s="38" t="s">
        <v>13</v>
      </c>
      <c r="B18" s="39" t="s">
        <v>573</v>
      </c>
      <c r="C18" s="40" t="s">
        <v>212</v>
      </c>
      <c r="D18" s="40">
        <v>17768035</v>
      </c>
      <c r="E18" s="40" t="s">
        <v>212</v>
      </c>
      <c r="F18" s="40">
        <v>43320011</v>
      </c>
      <c r="G18" s="40" t="s">
        <v>212</v>
      </c>
      <c r="H18" s="40">
        <v>41443281</v>
      </c>
      <c r="I18" s="40" t="s">
        <v>212</v>
      </c>
      <c r="J18" s="40">
        <v>11155871</v>
      </c>
      <c r="K18" s="40" t="s">
        <v>212</v>
      </c>
      <c r="L18" s="40" t="s">
        <v>212</v>
      </c>
      <c r="M18" s="40" t="s">
        <v>212</v>
      </c>
      <c r="N18" s="40" t="s">
        <v>212</v>
      </c>
      <c r="O18" s="40" t="s">
        <v>212</v>
      </c>
      <c r="P18" s="40">
        <v>113687198</v>
      </c>
    </row>
    <row r="19" spans="1:16">
      <c r="A19" s="38" t="s">
        <v>13</v>
      </c>
      <c r="B19" s="39" t="s">
        <v>574</v>
      </c>
      <c r="C19" s="40">
        <v>600000</v>
      </c>
      <c r="D19" s="40" t="s">
        <v>212</v>
      </c>
      <c r="E19" s="40">
        <v>80000000</v>
      </c>
      <c r="F19" s="40">
        <v>10920905</v>
      </c>
      <c r="G19" s="40" t="s">
        <v>212</v>
      </c>
      <c r="H19" s="40">
        <v>9254265</v>
      </c>
      <c r="I19" s="40" t="s">
        <v>212</v>
      </c>
      <c r="J19" s="40">
        <v>3415157</v>
      </c>
      <c r="K19" s="40" t="s">
        <v>212</v>
      </c>
      <c r="L19" s="40" t="s">
        <v>212</v>
      </c>
      <c r="M19" s="40" t="s">
        <v>212</v>
      </c>
      <c r="N19" s="40" t="s">
        <v>212</v>
      </c>
      <c r="O19" s="40">
        <v>80600000</v>
      </c>
      <c r="P19" s="40">
        <v>23590327</v>
      </c>
    </row>
    <row r="20" spans="1:16" ht="24">
      <c r="A20" s="38" t="s">
        <v>13</v>
      </c>
      <c r="B20" s="39" t="s">
        <v>575</v>
      </c>
      <c r="C20" s="40" t="s">
        <v>212</v>
      </c>
      <c r="D20" s="40">
        <v>1340744</v>
      </c>
      <c r="E20" s="40" t="s">
        <v>212</v>
      </c>
      <c r="F20" s="40">
        <v>2522838</v>
      </c>
      <c r="G20" s="40" t="s">
        <v>212</v>
      </c>
      <c r="H20" s="40">
        <v>919389</v>
      </c>
      <c r="I20" s="40" t="s">
        <v>212</v>
      </c>
      <c r="J20" s="40">
        <v>259882</v>
      </c>
      <c r="K20" s="40" t="s">
        <v>212</v>
      </c>
      <c r="L20" s="40" t="s">
        <v>212</v>
      </c>
      <c r="M20" s="40" t="s">
        <v>212</v>
      </c>
      <c r="N20" s="40" t="s">
        <v>212</v>
      </c>
      <c r="O20" s="40" t="s">
        <v>212</v>
      </c>
      <c r="P20" s="40">
        <v>5042853</v>
      </c>
    </row>
    <row r="21" spans="1:16" ht="24">
      <c r="A21" s="38" t="s">
        <v>13</v>
      </c>
      <c r="B21" s="39" t="s">
        <v>576</v>
      </c>
      <c r="C21" s="40" t="s">
        <v>212</v>
      </c>
      <c r="D21" s="40" t="s">
        <v>212</v>
      </c>
      <c r="E21" s="40" t="s">
        <v>212</v>
      </c>
      <c r="F21" s="40" t="s">
        <v>212</v>
      </c>
      <c r="G21" s="40">
        <v>29800000</v>
      </c>
      <c r="H21" s="40">
        <v>2500000</v>
      </c>
      <c r="I21" s="40" t="s">
        <v>212</v>
      </c>
      <c r="J21" s="40">
        <v>435937</v>
      </c>
      <c r="K21" s="40" t="s">
        <v>212</v>
      </c>
      <c r="L21" s="40" t="s">
        <v>212</v>
      </c>
      <c r="M21" s="40" t="s">
        <v>212</v>
      </c>
      <c r="N21" s="40" t="s">
        <v>212</v>
      </c>
      <c r="O21" s="40">
        <v>29800000</v>
      </c>
      <c r="P21" s="40">
        <v>2935937</v>
      </c>
    </row>
    <row r="22" spans="1:16" ht="24">
      <c r="A22" s="38" t="s">
        <v>13</v>
      </c>
      <c r="B22" s="39" t="s">
        <v>577</v>
      </c>
      <c r="C22" s="40" t="s">
        <v>212</v>
      </c>
      <c r="D22" s="40" t="s">
        <v>212</v>
      </c>
      <c r="E22" s="40" t="s">
        <v>212</v>
      </c>
      <c r="F22" s="40" t="s">
        <v>212</v>
      </c>
      <c r="G22" s="40">
        <v>5000000</v>
      </c>
      <c r="H22" s="40" t="s">
        <v>212</v>
      </c>
      <c r="I22" s="40" t="s">
        <v>212</v>
      </c>
      <c r="J22" s="40">
        <v>600000</v>
      </c>
      <c r="K22" s="40" t="s">
        <v>212</v>
      </c>
      <c r="L22" s="40" t="s">
        <v>212</v>
      </c>
      <c r="M22" s="40" t="s">
        <v>212</v>
      </c>
      <c r="N22" s="40" t="s">
        <v>212</v>
      </c>
      <c r="O22" s="40">
        <v>5000000</v>
      </c>
      <c r="P22" s="40">
        <v>600000</v>
      </c>
    </row>
    <row r="23" spans="1:16">
      <c r="A23" s="38" t="s">
        <v>13</v>
      </c>
      <c r="B23" s="39" t="s">
        <v>578</v>
      </c>
      <c r="C23" s="40" t="s">
        <v>212</v>
      </c>
      <c r="D23" s="40">
        <v>4853802</v>
      </c>
      <c r="E23" s="40" t="s">
        <v>212</v>
      </c>
      <c r="F23" s="40">
        <v>5914842</v>
      </c>
      <c r="G23" s="40" t="s">
        <v>212</v>
      </c>
      <c r="H23" s="40" t="s">
        <v>212</v>
      </c>
      <c r="I23" s="40" t="s">
        <v>212</v>
      </c>
      <c r="J23" s="40" t="s">
        <v>212</v>
      </c>
      <c r="K23" s="40" t="s">
        <v>212</v>
      </c>
      <c r="L23" s="40" t="s">
        <v>212</v>
      </c>
      <c r="M23" s="40" t="s">
        <v>212</v>
      </c>
      <c r="N23" s="40" t="s">
        <v>212</v>
      </c>
      <c r="O23" s="40" t="s">
        <v>212</v>
      </c>
      <c r="P23" s="40">
        <v>10768644</v>
      </c>
    </row>
    <row r="24" spans="1:16" ht="24">
      <c r="A24" s="38" t="s">
        <v>13</v>
      </c>
      <c r="B24" s="39" t="s">
        <v>579</v>
      </c>
      <c r="C24" s="40" t="s">
        <v>212</v>
      </c>
      <c r="D24" s="40">
        <v>1756137</v>
      </c>
      <c r="E24" s="40" t="s">
        <v>212</v>
      </c>
      <c r="F24" s="40">
        <v>10871128</v>
      </c>
      <c r="G24" s="40" t="s">
        <v>212</v>
      </c>
      <c r="H24" s="40">
        <v>8683517</v>
      </c>
      <c r="I24" s="40" t="s">
        <v>212</v>
      </c>
      <c r="J24" s="40" t="s">
        <v>212</v>
      </c>
      <c r="K24" s="40" t="s">
        <v>212</v>
      </c>
      <c r="L24" s="40" t="s">
        <v>212</v>
      </c>
      <c r="M24" s="40" t="s">
        <v>212</v>
      </c>
      <c r="N24" s="40" t="s">
        <v>212</v>
      </c>
      <c r="O24" s="40" t="s">
        <v>212</v>
      </c>
      <c r="P24" s="40">
        <v>21310782</v>
      </c>
    </row>
    <row r="25" spans="1:16">
      <c r="A25" s="38" t="s">
        <v>13</v>
      </c>
      <c r="B25" s="39" t="s">
        <v>580</v>
      </c>
      <c r="C25" s="40" t="s">
        <v>212</v>
      </c>
      <c r="D25" s="40">
        <v>10318994</v>
      </c>
      <c r="E25" s="40" t="s">
        <v>212</v>
      </c>
      <c r="F25" s="40">
        <v>7174975</v>
      </c>
      <c r="G25" s="40" t="s">
        <v>212</v>
      </c>
      <c r="H25" s="40" t="s">
        <v>212</v>
      </c>
      <c r="I25" s="40" t="s">
        <v>212</v>
      </c>
      <c r="J25" s="40" t="s">
        <v>212</v>
      </c>
      <c r="K25" s="40" t="s">
        <v>212</v>
      </c>
      <c r="L25" s="40" t="s">
        <v>212</v>
      </c>
      <c r="M25" s="40" t="s">
        <v>212</v>
      </c>
      <c r="N25" s="40" t="s">
        <v>212</v>
      </c>
      <c r="O25" s="40" t="s">
        <v>212</v>
      </c>
      <c r="P25" s="40">
        <v>17493969</v>
      </c>
    </row>
  </sheetData>
  <mergeCells count="12">
    <mergeCell ref="O2:O3"/>
    <mergeCell ref="P2:P3"/>
    <mergeCell ref="A1:A3"/>
    <mergeCell ref="B1:B3"/>
    <mergeCell ref="C1:N1"/>
    <mergeCell ref="O1:P1"/>
    <mergeCell ref="C2:D2"/>
    <mergeCell ref="E2:F2"/>
    <mergeCell ref="G2:H2"/>
    <mergeCell ref="I2:J2"/>
    <mergeCell ref="K2:L2"/>
    <mergeCell ref="M2:N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1"/>
  <sheetViews>
    <sheetView workbookViewId="0">
      <pane ySplit="1" topLeftCell="A64" activePane="bottomLeft" state="frozen"/>
      <selection pane="bottomLeft" activeCell="A90" sqref="A69:XFD90"/>
    </sheetView>
  </sheetViews>
  <sheetFormatPr baseColWidth="10" defaultRowHeight="15" x14ac:dyDescent="0"/>
  <cols>
    <col min="1" max="1" width="29.5" customWidth="1"/>
    <col min="2" max="2" width="15.83203125" customWidth="1"/>
    <col min="3" max="3" width="13.6640625" customWidth="1"/>
    <col min="4" max="4" width="16.6640625" customWidth="1"/>
    <col min="5" max="5" width="16.1640625" bestFit="1" customWidth="1"/>
    <col min="8" max="8" width="16.6640625" customWidth="1"/>
    <col min="9" max="9" width="22.6640625" bestFit="1" customWidth="1"/>
    <col min="17" max="17" width="211.5" bestFit="1" customWidth="1"/>
  </cols>
  <sheetData>
    <row r="1" spans="1:17">
      <c r="A1" s="27" t="s">
        <v>17</v>
      </c>
      <c r="B1" s="27" t="s">
        <v>18</v>
      </c>
      <c r="C1" s="27" t="s">
        <v>19</v>
      </c>
      <c r="D1" s="27" t="s">
        <v>20</v>
      </c>
      <c r="E1" s="27" t="s">
        <v>21</v>
      </c>
      <c r="F1" s="27" t="s">
        <v>22</v>
      </c>
      <c r="G1" s="27" t="s">
        <v>23</v>
      </c>
      <c r="H1" s="28" t="s">
        <v>61</v>
      </c>
      <c r="I1" s="29" t="s">
        <v>25</v>
      </c>
      <c r="J1" s="27" t="s">
        <v>26</v>
      </c>
      <c r="K1" s="27" t="s">
        <v>27</v>
      </c>
      <c r="L1" s="27" t="s">
        <v>28</v>
      </c>
      <c r="M1" s="27" t="s">
        <v>29</v>
      </c>
      <c r="N1" s="27" t="s">
        <v>30</v>
      </c>
      <c r="O1" s="27" t="s">
        <v>31</v>
      </c>
      <c r="P1" s="27" t="s">
        <v>32</v>
      </c>
      <c r="Q1" s="27" t="s">
        <v>33</v>
      </c>
    </row>
    <row r="2" spans="1:17">
      <c r="A2" t="s">
        <v>89</v>
      </c>
      <c r="B2" t="s">
        <v>35</v>
      </c>
      <c r="C2" t="s">
        <v>90</v>
      </c>
      <c r="D2" t="s">
        <v>56</v>
      </c>
      <c r="E2" s="16">
        <v>40999</v>
      </c>
      <c r="F2" s="17">
        <f t="shared" ref="F2:F65" si="0">YEAR(E2)</f>
        <v>2012</v>
      </c>
      <c r="G2" t="s">
        <v>91</v>
      </c>
      <c r="H2" s="18">
        <v>48000000</v>
      </c>
      <c r="I2" s="19">
        <f t="shared" ref="I2:I65" si="1">+H2</f>
        <v>48000000</v>
      </c>
      <c r="K2" s="16">
        <v>40999</v>
      </c>
      <c r="L2" t="s">
        <v>92</v>
      </c>
      <c r="M2" s="16">
        <v>40892</v>
      </c>
      <c r="N2" s="16">
        <v>42978</v>
      </c>
      <c r="O2" s="16">
        <v>40995</v>
      </c>
      <c r="P2" s="16">
        <v>42978</v>
      </c>
      <c r="Q2" t="s">
        <v>93</v>
      </c>
    </row>
    <row r="3" spans="1:17">
      <c r="A3" t="s">
        <v>89</v>
      </c>
      <c r="B3" t="s">
        <v>35</v>
      </c>
      <c r="C3" t="s">
        <v>90</v>
      </c>
      <c r="D3" t="s">
        <v>56</v>
      </c>
      <c r="E3" s="16">
        <v>40999</v>
      </c>
      <c r="F3" s="17">
        <f t="shared" si="0"/>
        <v>2012</v>
      </c>
      <c r="G3" t="s">
        <v>91</v>
      </c>
      <c r="H3" s="18">
        <v>32000000</v>
      </c>
      <c r="I3" s="19">
        <f t="shared" si="1"/>
        <v>32000000</v>
      </c>
      <c r="K3" s="16">
        <v>40999</v>
      </c>
      <c r="L3" t="s">
        <v>92</v>
      </c>
      <c r="M3" s="16">
        <v>40892</v>
      </c>
      <c r="N3" s="16">
        <v>42978</v>
      </c>
      <c r="O3" s="16">
        <v>40995</v>
      </c>
      <c r="P3" s="16">
        <v>42978</v>
      </c>
      <c r="Q3" t="s">
        <v>93</v>
      </c>
    </row>
    <row r="4" spans="1:17">
      <c r="A4" t="s">
        <v>89</v>
      </c>
      <c r="B4" t="s">
        <v>35</v>
      </c>
      <c r="C4" t="s">
        <v>94</v>
      </c>
      <c r="D4" t="s">
        <v>57</v>
      </c>
      <c r="E4" s="16">
        <v>40999</v>
      </c>
      <c r="F4" s="17">
        <f t="shared" si="0"/>
        <v>2012</v>
      </c>
      <c r="G4" t="s">
        <v>91</v>
      </c>
      <c r="H4" s="18">
        <v>7849200</v>
      </c>
      <c r="I4" s="19">
        <f t="shared" si="1"/>
        <v>7849200</v>
      </c>
      <c r="K4" s="16">
        <v>40999</v>
      </c>
      <c r="L4" t="s">
        <v>95</v>
      </c>
      <c r="M4" s="16">
        <v>40045</v>
      </c>
      <c r="N4" s="16">
        <v>42185</v>
      </c>
      <c r="O4" s="16">
        <v>40346</v>
      </c>
      <c r="P4" s="16">
        <v>42185</v>
      </c>
      <c r="Q4" t="s">
        <v>96</v>
      </c>
    </row>
    <row r="5" spans="1:17">
      <c r="A5" t="s">
        <v>89</v>
      </c>
      <c r="B5" t="s">
        <v>35</v>
      </c>
      <c r="C5" t="s">
        <v>94</v>
      </c>
      <c r="D5" t="s">
        <v>57</v>
      </c>
      <c r="E5" s="16">
        <v>40999</v>
      </c>
      <c r="F5" s="17">
        <f t="shared" si="0"/>
        <v>2012</v>
      </c>
      <c r="G5" t="s">
        <v>91</v>
      </c>
      <c r="H5" s="18">
        <v>4619373</v>
      </c>
      <c r="I5" s="19">
        <f t="shared" si="1"/>
        <v>4619373</v>
      </c>
      <c r="K5" s="16">
        <v>40999</v>
      </c>
      <c r="L5" t="s">
        <v>97</v>
      </c>
      <c r="M5" s="16">
        <v>36965</v>
      </c>
      <c r="N5" s="16">
        <v>41274</v>
      </c>
      <c r="O5" s="16">
        <v>38895</v>
      </c>
      <c r="P5" s="16">
        <v>41274</v>
      </c>
      <c r="Q5" t="s">
        <v>98</v>
      </c>
    </row>
    <row r="6" spans="1:17">
      <c r="A6" t="s">
        <v>89</v>
      </c>
      <c r="B6" t="s">
        <v>35</v>
      </c>
      <c r="C6" t="s">
        <v>94</v>
      </c>
      <c r="D6" t="s">
        <v>57</v>
      </c>
      <c r="E6" s="16">
        <v>40999</v>
      </c>
      <c r="F6" s="17">
        <f t="shared" si="0"/>
        <v>2012</v>
      </c>
      <c r="G6" t="s">
        <v>91</v>
      </c>
      <c r="H6" s="18">
        <v>1722271</v>
      </c>
      <c r="I6" s="19">
        <f t="shared" si="1"/>
        <v>1722271</v>
      </c>
      <c r="K6" s="16">
        <v>40999</v>
      </c>
      <c r="L6" t="s">
        <v>99</v>
      </c>
      <c r="M6" s="16">
        <v>38974</v>
      </c>
      <c r="N6" s="16">
        <v>42308</v>
      </c>
      <c r="O6" s="16">
        <v>39226</v>
      </c>
      <c r="P6" s="16">
        <v>42308</v>
      </c>
      <c r="Q6" t="s">
        <v>100</v>
      </c>
    </row>
    <row r="7" spans="1:17">
      <c r="A7" t="s">
        <v>89</v>
      </c>
      <c r="B7" t="s">
        <v>35</v>
      </c>
      <c r="C7" t="s">
        <v>94</v>
      </c>
      <c r="D7" t="s">
        <v>57</v>
      </c>
      <c r="E7" s="16">
        <v>40999</v>
      </c>
      <c r="F7" s="17">
        <f t="shared" si="0"/>
        <v>2012</v>
      </c>
      <c r="G7" t="s">
        <v>91</v>
      </c>
      <c r="H7" s="18">
        <v>5000000</v>
      </c>
      <c r="I7" s="19">
        <f t="shared" si="1"/>
        <v>5000000</v>
      </c>
      <c r="K7" s="16">
        <v>40999</v>
      </c>
      <c r="L7" t="s">
        <v>99</v>
      </c>
      <c r="M7" s="16">
        <v>38974</v>
      </c>
      <c r="N7" s="16">
        <v>42308</v>
      </c>
      <c r="O7" s="16">
        <v>39226</v>
      </c>
      <c r="P7" s="16">
        <v>42308</v>
      </c>
      <c r="Q7" t="s">
        <v>100</v>
      </c>
    </row>
    <row r="8" spans="1:17">
      <c r="A8" t="s">
        <v>89</v>
      </c>
      <c r="B8" t="s">
        <v>35</v>
      </c>
      <c r="C8" t="s">
        <v>94</v>
      </c>
      <c r="D8" t="s">
        <v>57</v>
      </c>
      <c r="E8" s="16">
        <v>40999</v>
      </c>
      <c r="F8" s="17">
        <f t="shared" si="0"/>
        <v>2012</v>
      </c>
      <c r="G8" t="s">
        <v>91</v>
      </c>
      <c r="H8" s="18">
        <v>1101666</v>
      </c>
      <c r="I8" s="19">
        <f t="shared" si="1"/>
        <v>1101666</v>
      </c>
      <c r="K8" s="16">
        <v>40999</v>
      </c>
      <c r="L8" t="s">
        <v>99</v>
      </c>
      <c r="M8" s="16">
        <v>38974</v>
      </c>
      <c r="N8" s="16">
        <v>42308</v>
      </c>
      <c r="O8" s="16">
        <v>39226</v>
      </c>
      <c r="P8" s="16">
        <v>42308</v>
      </c>
      <c r="Q8" t="s">
        <v>100</v>
      </c>
    </row>
    <row r="9" spans="1:17">
      <c r="A9" t="s">
        <v>89</v>
      </c>
      <c r="B9" t="s">
        <v>35</v>
      </c>
      <c r="C9" t="s">
        <v>101</v>
      </c>
      <c r="D9" t="s">
        <v>58</v>
      </c>
      <c r="E9" s="16">
        <v>41090</v>
      </c>
      <c r="F9" s="17">
        <f t="shared" si="0"/>
        <v>2012</v>
      </c>
      <c r="G9" t="s">
        <v>91</v>
      </c>
      <c r="H9" s="18">
        <v>-41060</v>
      </c>
      <c r="I9" s="19">
        <f t="shared" si="1"/>
        <v>-41060</v>
      </c>
      <c r="K9" s="16">
        <v>41090</v>
      </c>
      <c r="L9" t="s">
        <v>95</v>
      </c>
      <c r="M9" s="16">
        <v>40045</v>
      </c>
      <c r="N9" s="16">
        <v>42185</v>
      </c>
      <c r="O9" s="16">
        <v>40346</v>
      </c>
      <c r="P9" s="16">
        <v>42185</v>
      </c>
      <c r="Q9" t="s">
        <v>96</v>
      </c>
    </row>
    <row r="10" spans="1:17">
      <c r="A10" t="s">
        <v>89</v>
      </c>
      <c r="B10" t="s">
        <v>35</v>
      </c>
      <c r="C10" t="s">
        <v>94</v>
      </c>
      <c r="D10" t="s">
        <v>57</v>
      </c>
      <c r="E10" s="16">
        <v>41090</v>
      </c>
      <c r="F10" s="17">
        <f t="shared" si="0"/>
        <v>2012</v>
      </c>
      <c r="G10" t="s">
        <v>91</v>
      </c>
      <c r="H10" s="18">
        <v>5359382</v>
      </c>
      <c r="I10" s="19">
        <f t="shared" si="1"/>
        <v>5359382</v>
      </c>
      <c r="K10" s="16">
        <v>41090</v>
      </c>
      <c r="L10" t="s">
        <v>97</v>
      </c>
      <c r="M10" s="16">
        <v>36965</v>
      </c>
      <c r="N10" s="16">
        <v>41274</v>
      </c>
      <c r="O10" s="16">
        <v>38895</v>
      </c>
      <c r="P10" s="16">
        <v>41274</v>
      </c>
      <c r="Q10" t="s">
        <v>98</v>
      </c>
    </row>
    <row r="11" spans="1:17">
      <c r="A11" t="s">
        <v>89</v>
      </c>
      <c r="B11" t="s">
        <v>35</v>
      </c>
      <c r="C11" t="s">
        <v>94</v>
      </c>
      <c r="D11" t="s">
        <v>57</v>
      </c>
      <c r="E11" s="16">
        <v>41090</v>
      </c>
      <c r="F11" s="17">
        <f t="shared" si="0"/>
        <v>2012</v>
      </c>
      <c r="G11" t="s">
        <v>91</v>
      </c>
      <c r="H11" s="18">
        <v>6944099</v>
      </c>
      <c r="I11" s="19">
        <f t="shared" si="1"/>
        <v>6944099</v>
      </c>
      <c r="K11" s="16">
        <v>41090</v>
      </c>
      <c r="L11" t="s">
        <v>99</v>
      </c>
      <c r="M11" s="16">
        <v>38974</v>
      </c>
      <c r="N11" s="16">
        <v>42308</v>
      </c>
      <c r="O11" s="16">
        <v>39226</v>
      </c>
      <c r="P11" s="16">
        <v>42308</v>
      </c>
      <c r="Q11" t="s">
        <v>100</v>
      </c>
    </row>
    <row r="12" spans="1:17">
      <c r="A12" t="s">
        <v>89</v>
      </c>
      <c r="B12" t="s">
        <v>35</v>
      </c>
      <c r="C12" t="s">
        <v>101</v>
      </c>
      <c r="D12" t="s">
        <v>58</v>
      </c>
      <c r="E12" s="16">
        <v>41090</v>
      </c>
      <c r="F12" s="17">
        <f t="shared" si="0"/>
        <v>2012</v>
      </c>
      <c r="G12" t="s">
        <v>91</v>
      </c>
      <c r="H12" s="18">
        <v>-27756</v>
      </c>
      <c r="I12" s="19">
        <f t="shared" si="1"/>
        <v>-27756</v>
      </c>
      <c r="K12" s="16">
        <v>41090</v>
      </c>
      <c r="L12" t="s">
        <v>99</v>
      </c>
      <c r="M12" s="16">
        <v>38974</v>
      </c>
      <c r="N12" s="16">
        <v>42308</v>
      </c>
      <c r="O12" s="16">
        <v>39226</v>
      </c>
      <c r="P12" s="16">
        <v>42308</v>
      </c>
      <c r="Q12" t="s">
        <v>100</v>
      </c>
    </row>
    <row r="13" spans="1:17">
      <c r="A13" t="s">
        <v>89</v>
      </c>
      <c r="B13" t="s">
        <v>35</v>
      </c>
      <c r="C13" t="s">
        <v>94</v>
      </c>
      <c r="D13" t="s">
        <v>57</v>
      </c>
      <c r="E13" s="16">
        <v>41090</v>
      </c>
      <c r="F13" s="17">
        <f t="shared" si="0"/>
        <v>2012</v>
      </c>
      <c r="G13" t="s">
        <v>91</v>
      </c>
      <c r="H13" s="18">
        <v>3000000</v>
      </c>
      <c r="I13" s="19">
        <f t="shared" si="1"/>
        <v>3000000</v>
      </c>
      <c r="K13" s="16">
        <v>41090</v>
      </c>
      <c r="L13" t="s">
        <v>99</v>
      </c>
      <c r="M13" s="16">
        <v>38974</v>
      </c>
      <c r="N13" s="16">
        <v>42308</v>
      </c>
      <c r="O13" s="16">
        <v>39226</v>
      </c>
      <c r="P13" s="16">
        <v>42308</v>
      </c>
      <c r="Q13" t="s">
        <v>100</v>
      </c>
    </row>
    <row r="14" spans="1:17">
      <c r="A14" t="s">
        <v>89</v>
      </c>
      <c r="B14" t="s">
        <v>35</v>
      </c>
      <c r="C14" t="s">
        <v>94</v>
      </c>
      <c r="D14" t="s">
        <v>57</v>
      </c>
      <c r="E14" s="16">
        <v>41182</v>
      </c>
      <c r="F14" s="17">
        <f t="shared" si="0"/>
        <v>2012</v>
      </c>
      <c r="G14" t="s">
        <v>91</v>
      </c>
      <c r="H14" s="18">
        <v>6200000</v>
      </c>
      <c r="I14" s="19">
        <f t="shared" si="1"/>
        <v>6200000</v>
      </c>
      <c r="K14" s="16">
        <v>41182</v>
      </c>
      <c r="L14" t="s">
        <v>102</v>
      </c>
      <c r="M14" s="16">
        <v>39525</v>
      </c>
      <c r="N14" s="16">
        <v>42673</v>
      </c>
      <c r="O14" s="16">
        <v>40722</v>
      </c>
      <c r="P14" s="16">
        <v>42673</v>
      </c>
      <c r="Q14" t="s">
        <v>103</v>
      </c>
    </row>
    <row r="15" spans="1:17">
      <c r="A15" t="s">
        <v>89</v>
      </c>
      <c r="B15" t="s">
        <v>35</v>
      </c>
      <c r="C15" t="s">
        <v>94</v>
      </c>
      <c r="D15" t="s">
        <v>57</v>
      </c>
      <c r="E15" s="16">
        <v>41182</v>
      </c>
      <c r="F15" s="17">
        <f t="shared" si="0"/>
        <v>2012</v>
      </c>
      <c r="G15" t="s">
        <v>91</v>
      </c>
      <c r="H15" s="18">
        <v>1210915</v>
      </c>
      <c r="I15" s="19">
        <f t="shared" si="1"/>
        <v>1210915</v>
      </c>
      <c r="K15" s="16">
        <v>41182</v>
      </c>
      <c r="L15" t="s">
        <v>97</v>
      </c>
      <c r="M15" s="16">
        <v>36965</v>
      </c>
      <c r="N15" s="16">
        <v>41274</v>
      </c>
      <c r="O15" s="16">
        <v>38895</v>
      </c>
      <c r="P15" s="16">
        <v>41274</v>
      </c>
      <c r="Q15" t="s">
        <v>98</v>
      </c>
    </row>
    <row r="16" spans="1:17">
      <c r="A16" t="s">
        <v>89</v>
      </c>
      <c r="B16" t="s">
        <v>35</v>
      </c>
      <c r="C16" t="s">
        <v>101</v>
      </c>
      <c r="D16" t="s">
        <v>58</v>
      </c>
      <c r="E16" s="16">
        <v>41274</v>
      </c>
      <c r="F16" s="17">
        <f t="shared" si="0"/>
        <v>2012</v>
      </c>
      <c r="G16" t="s">
        <v>91</v>
      </c>
      <c r="H16" s="18">
        <v>-47796</v>
      </c>
      <c r="I16" s="19">
        <f t="shared" si="1"/>
        <v>-47796</v>
      </c>
      <c r="K16" s="16">
        <v>41274</v>
      </c>
      <c r="L16" t="s">
        <v>95</v>
      </c>
      <c r="M16" s="16">
        <v>40045</v>
      </c>
      <c r="N16" s="16">
        <v>42185</v>
      </c>
      <c r="O16" s="16">
        <v>40346</v>
      </c>
      <c r="P16" s="16">
        <v>42185</v>
      </c>
      <c r="Q16" t="s">
        <v>96</v>
      </c>
    </row>
    <row r="17" spans="1:17">
      <c r="A17" t="s">
        <v>89</v>
      </c>
      <c r="B17" t="s">
        <v>35</v>
      </c>
      <c r="C17" t="s">
        <v>94</v>
      </c>
      <c r="D17" t="s">
        <v>57</v>
      </c>
      <c r="E17" s="16">
        <v>41274</v>
      </c>
      <c r="F17" s="17">
        <f t="shared" si="0"/>
        <v>2012</v>
      </c>
      <c r="G17" t="s">
        <v>91</v>
      </c>
      <c r="H17" s="18">
        <v>2585929</v>
      </c>
      <c r="I17" s="19">
        <f t="shared" si="1"/>
        <v>2585929</v>
      </c>
      <c r="K17" s="16">
        <v>41274</v>
      </c>
      <c r="L17" t="s">
        <v>97</v>
      </c>
      <c r="M17" s="16">
        <v>36965</v>
      </c>
      <c r="N17" s="16">
        <v>41274</v>
      </c>
      <c r="O17" s="16">
        <v>38895</v>
      </c>
      <c r="P17" s="16">
        <v>41274</v>
      </c>
      <c r="Q17" t="s">
        <v>98</v>
      </c>
    </row>
    <row r="18" spans="1:17">
      <c r="A18" t="s">
        <v>89</v>
      </c>
      <c r="B18" t="s">
        <v>35</v>
      </c>
      <c r="C18" t="s">
        <v>101</v>
      </c>
      <c r="D18" t="s">
        <v>58</v>
      </c>
      <c r="E18" s="16">
        <v>41274</v>
      </c>
      <c r="F18" s="17">
        <f t="shared" si="0"/>
        <v>2012</v>
      </c>
      <c r="G18" t="s">
        <v>91</v>
      </c>
      <c r="H18" s="18">
        <v>-36298</v>
      </c>
      <c r="I18" s="19">
        <f t="shared" si="1"/>
        <v>-36298</v>
      </c>
      <c r="K18" s="16">
        <v>41274</v>
      </c>
      <c r="L18" t="s">
        <v>99</v>
      </c>
      <c r="M18" s="16">
        <v>38974</v>
      </c>
      <c r="N18" s="16">
        <v>42308</v>
      </c>
      <c r="O18" s="16">
        <v>39226</v>
      </c>
      <c r="P18" s="16">
        <v>42308</v>
      </c>
      <c r="Q18" t="s">
        <v>100</v>
      </c>
    </row>
    <row r="19" spans="1:17">
      <c r="A19" t="s">
        <v>89</v>
      </c>
      <c r="B19" t="s">
        <v>35</v>
      </c>
      <c r="C19" t="s">
        <v>94</v>
      </c>
      <c r="D19" t="s">
        <v>57</v>
      </c>
      <c r="E19" s="16">
        <v>41274</v>
      </c>
      <c r="F19" s="17">
        <f t="shared" si="0"/>
        <v>2012</v>
      </c>
      <c r="G19" t="s">
        <v>91</v>
      </c>
      <c r="H19" s="18">
        <v>3834624</v>
      </c>
      <c r="I19" s="19">
        <f t="shared" si="1"/>
        <v>3834624</v>
      </c>
      <c r="K19" s="16">
        <v>41274</v>
      </c>
      <c r="L19" t="s">
        <v>99</v>
      </c>
      <c r="M19" s="16">
        <v>38974</v>
      </c>
      <c r="N19" s="16">
        <v>42308</v>
      </c>
      <c r="O19" s="16">
        <v>39226</v>
      </c>
      <c r="P19" s="16">
        <v>42308</v>
      </c>
      <c r="Q19" t="s">
        <v>100</v>
      </c>
    </row>
    <row r="20" spans="1:17">
      <c r="A20" t="s">
        <v>89</v>
      </c>
      <c r="B20" t="s">
        <v>35</v>
      </c>
      <c r="C20" t="s">
        <v>94</v>
      </c>
      <c r="D20" t="s">
        <v>57</v>
      </c>
      <c r="E20" s="16">
        <v>41274</v>
      </c>
      <c r="F20" s="17">
        <f t="shared" si="0"/>
        <v>2012</v>
      </c>
      <c r="G20" t="s">
        <v>91</v>
      </c>
      <c r="H20" s="18">
        <v>394183</v>
      </c>
      <c r="I20" s="19">
        <f t="shared" si="1"/>
        <v>394183</v>
      </c>
      <c r="K20" s="16">
        <v>41274</v>
      </c>
      <c r="L20" t="s">
        <v>99</v>
      </c>
      <c r="M20" s="16">
        <v>38974</v>
      </c>
      <c r="N20" s="16">
        <v>42308</v>
      </c>
      <c r="O20" s="16">
        <v>39226</v>
      </c>
      <c r="P20" s="16">
        <v>42308</v>
      </c>
      <c r="Q20" t="s">
        <v>100</v>
      </c>
    </row>
    <row r="21" spans="1:17">
      <c r="A21" t="s">
        <v>89</v>
      </c>
      <c r="B21" t="s">
        <v>35</v>
      </c>
      <c r="C21" t="s">
        <v>94</v>
      </c>
      <c r="D21" t="s">
        <v>57</v>
      </c>
      <c r="E21" s="16">
        <v>41364</v>
      </c>
      <c r="F21" s="17">
        <f t="shared" si="0"/>
        <v>2013</v>
      </c>
      <c r="G21" t="s">
        <v>91</v>
      </c>
      <c r="H21" s="18">
        <v>1083287</v>
      </c>
      <c r="I21" s="19">
        <f t="shared" si="1"/>
        <v>1083287</v>
      </c>
      <c r="K21" s="16">
        <v>41364</v>
      </c>
      <c r="L21" t="s">
        <v>92</v>
      </c>
      <c r="M21" s="16">
        <v>40892</v>
      </c>
      <c r="N21" s="16">
        <v>42978</v>
      </c>
      <c r="O21" s="16">
        <v>40995</v>
      </c>
      <c r="P21" s="16">
        <v>42978</v>
      </c>
      <c r="Q21" t="s">
        <v>93</v>
      </c>
    </row>
    <row r="22" spans="1:17">
      <c r="A22" t="s">
        <v>89</v>
      </c>
      <c r="B22" t="s">
        <v>35</v>
      </c>
      <c r="C22" t="s">
        <v>94</v>
      </c>
      <c r="D22" t="s">
        <v>57</v>
      </c>
      <c r="E22" s="16">
        <v>41364</v>
      </c>
      <c r="F22" s="17">
        <f t="shared" si="0"/>
        <v>2013</v>
      </c>
      <c r="G22" t="s">
        <v>91</v>
      </c>
      <c r="H22" s="18">
        <v>9270139</v>
      </c>
      <c r="I22" s="19">
        <f t="shared" si="1"/>
        <v>9270139</v>
      </c>
      <c r="K22" s="16">
        <v>41364</v>
      </c>
      <c r="L22" t="s">
        <v>92</v>
      </c>
      <c r="M22" s="16">
        <v>40892</v>
      </c>
      <c r="N22" s="16">
        <v>42978</v>
      </c>
      <c r="O22" s="16">
        <v>40995</v>
      </c>
      <c r="P22" s="16">
        <v>42978</v>
      </c>
      <c r="Q22" t="s">
        <v>93</v>
      </c>
    </row>
    <row r="23" spans="1:17">
      <c r="A23" t="s">
        <v>89</v>
      </c>
      <c r="B23" t="s">
        <v>35</v>
      </c>
      <c r="C23" t="s">
        <v>94</v>
      </c>
      <c r="D23" t="s">
        <v>57</v>
      </c>
      <c r="E23" s="16">
        <v>41364</v>
      </c>
      <c r="F23" s="17">
        <f t="shared" si="0"/>
        <v>2013</v>
      </c>
      <c r="G23" t="s">
        <v>91</v>
      </c>
      <c r="H23" s="18">
        <v>2147081</v>
      </c>
      <c r="I23" s="19">
        <f t="shared" si="1"/>
        <v>2147081</v>
      </c>
      <c r="K23" s="16">
        <v>41364</v>
      </c>
      <c r="L23" t="s">
        <v>97</v>
      </c>
      <c r="M23" s="16">
        <v>36965</v>
      </c>
      <c r="N23" s="16">
        <v>41274</v>
      </c>
      <c r="O23" s="16">
        <v>38895</v>
      </c>
      <c r="P23" s="16">
        <v>41274</v>
      </c>
      <c r="Q23" t="s">
        <v>98</v>
      </c>
    </row>
    <row r="24" spans="1:17">
      <c r="A24" t="s">
        <v>89</v>
      </c>
      <c r="B24" t="s">
        <v>35</v>
      </c>
      <c r="C24" t="s">
        <v>94</v>
      </c>
      <c r="D24" t="s">
        <v>57</v>
      </c>
      <c r="E24" s="16">
        <v>41364</v>
      </c>
      <c r="F24" s="17">
        <f t="shared" si="0"/>
        <v>2013</v>
      </c>
      <c r="G24" t="s">
        <v>91</v>
      </c>
      <c r="H24" s="18">
        <v>6684622</v>
      </c>
      <c r="I24" s="19">
        <f t="shared" si="1"/>
        <v>6684622</v>
      </c>
      <c r="K24" s="16">
        <v>41364</v>
      </c>
      <c r="L24" t="s">
        <v>99</v>
      </c>
      <c r="M24" s="16">
        <v>38974</v>
      </c>
      <c r="N24" s="16">
        <v>42308</v>
      </c>
      <c r="O24" s="16">
        <v>39226</v>
      </c>
      <c r="P24" s="16">
        <v>42308</v>
      </c>
      <c r="Q24" t="s">
        <v>100</v>
      </c>
    </row>
    <row r="25" spans="1:17">
      <c r="A25" t="s">
        <v>89</v>
      </c>
      <c r="B25" t="s">
        <v>35</v>
      </c>
      <c r="C25" t="s">
        <v>94</v>
      </c>
      <c r="D25" t="s">
        <v>57</v>
      </c>
      <c r="E25" s="16">
        <v>41364</v>
      </c>
      <c r="F25" s="17">
        <f t="shared" si="0"/>
        <v>2013</v>
      </c>
      <c r="G25" t="s">
        <v>91</v>
      </c>
      <c r="H25" s="18">
        <v>7080675</v>
      </c>
      <c r="I25" s="19">
        <f t="shared" si="1"/>
        <v>7080675</v>
      </c>
      <c r="K25" s="16">
        <v>41364</v>
      </c>
      <c r="L25" t="s">
        <v>99</v>
      </c>
      <c r="M25" s="16">
        <v>38974</v>
      </c>
      <c r="N25" s="16">
        <v>42308</v>
      </c>
      <c r="O25" s="16">
        <v>39226</v>
      </c>
      <c r="P25" s="16">
        <v>42308</v>
      </c>
      <c r="Q25" t="s">
        <v>100</v>
      </c>
    </row>
    <row r="26" spans="1:17">
      <c r="A26" t="s">
        <v>89</v>
      </c>
      <c r="B26" t="s">
        <v>35</v>
      </c>
      <c r="C26" t="s">
        <v>94</v>
      </c>
      <c r="D26" t="s">
        <v>57</v>
      </c>
      <c r="E26" s="16">
        <v>41364</v>
      </c>
      <c r="F26" s="17">
        <f t="shared" si="0"/>
        <v>2013</v>
      </c>
      <c r="G26" t="s">
        <v>91</v>
      </c>
      <c r="H26" s="18">
        <v>2848642</v>
      </c>
      <c r="I26" s="19">
        <f t="shared" si="1"/>
        <v>2848642</v>
      </c>
      <c r="K26" s="16">
        <v>41364</v>
      </c>
      <c r="L26" t="s">
        <v>99</v>
      </c>
      <c r="M26" s="16">
        <v>38974</v>
      </c>
      <c r="N26" s="16">
        <v>42308</v>
      </c>
      <c r="O26" s="16">
        <v>39226</v>
      </c>
      <c r="P26" s="16">
        <v>42308</v>
      </c>
      <c r="Q26" t="s">
        <v>100</v>
      </c>
    </row>
    <row r="27" spans="1:17">
      <c r="A27" t="s">
        <v>89</v>
      </c>
      <c r="B27" t="s">
        <v>35</v>
      </c>
      <c r="C27" t="s">
        <v>101</v>
      </c>
      <c r="D27" t="s">
        <v>58</v>
      </c>
      <c r="E27" s="16">
        <v>41455</v>
      </c>
      <c r="F27" s="17">
        <f t="shared" si="0"/>
        <v>2013</v>
      </c>
      <c r="G27" t="s">
        <v>91</v>
      </c>
      <c r="H27" s="18">
        <v>-46871</v>
      </c>
      <c r="I27" s="19">
        <f t="shared" si="1"/>
        <v>-46871</v>
      </c>
      <c r="K27" s="16">
        <v>41455</v>
      </c>
      <c r="L27" t="s">
        <v>95</v>
      </c>
      <c r="M27" s="16">
        <v>40045</v>
      </c>
      <c r="N27" s="16">
        <v>42185</v>
      </c>
      <c r="O27" s="16">
        <v>40346</v>
      </c>
      <c r="P27" s="16">
        <v>42185</v>
      </c>
      <c r="Q27" t="s">
        <v>96</v>
      </c>
    </row>
    <row r="28" spans="1:17">
      <c r="A28" t="s">
        <v>89</v>
      </c>
      <c r="B28" t="s">
        <v>35</v>
      </c>
      <c r="C28" t="s">
        <v>94</v>
      </c>
      <c r="D28" t="s">
        <v>57</v>
      </c>
      <c r="E28" s="16">
        <v>41455</v>
      </c>
      <c r="F28" s="17">
        <f t="shared" si="0"/>
        <v>2013</v>
      </c>
      <c r="G28" t="s">
        <v>91</v>
      </c>
      <c r="H28" s="18">
        <v>8186600</v>
      </c>
      <c r="I28" s="19">
        <f t="shared" si="1"/>
        <v>8186600</v>
      </c>
      <c r="K28" s="16">
        <v>41455</v>
      </c>
      <c r="L28" t="s">
        <v>95</v>
      </c>
      <c r="M28" s="16">
        <v>40045</v>
      </c>
      <c r="N28" s="16">
        <v>42185</v>
      </c>
      <c r="O28" s="16">
        <v>40346</v>
      </c>
      <c r="P28" s="16">
        <v>42185</v>
      </c>
      <c r="Q28" t="s">
        <v>96</v>
      </c>
    </row>
    <row r="29" spans="1:17">
      <c r="A29" t="s">
        <v>89</v>
      </c>
      <c r="B29" t="s">
        <v>35</v>
      </c>
      <c r="C29" t="s">
        <v>94</v>
      </c>
      <c r="D29" t="s">
        <v>57</v>
      </c>
      <c r="E29" s="16">
        <v>41455</v>
      </c>
      <c r="F29" s="17">
        <f t="shared" si="0"/>
        <v>2013</v>
      </c>
      <c r="G29" t="s">
        <v>91</v>
      </c>
      <c r="H29" s="18">
        <v>98577</v>
      </c>
      <c r="I29" s="19">
        <f t="shared" si="1"/>
        <v>98577</v>
      </c>
      <c r="K29" s="16">
        <v>41455</v>
      </c>
      <c r="L29" t="s">
        <v>102</v>
      </c>
      <c r="M29" s="16">
        <v>39525</v>
      </c>
      <c r="N29" s="16">
        <v>42673</v>
      </c>
      <c r="O29" s="16">
        <v>40722</v>
      </c>
      <c r="P29" s="16">
        <v>42673</v>
      </c>
      <c r="Q29" t="s">
        <v>103</v>
      </c>
    </row>
    <row r="30" spans="1:17">
      <c r="A30" t="s">
        <v>89</v>
      </c>
      <c r="B30" t="s">
        <v>35</v>
      </c>
      <c r="C30" t="s">
        <v>94</v>
      </c>
      <c r="D30" t="s">
        <v>57</v>
      </c>
      <c r="E30" s="16">
        <v>41455</v>
      </c>
      <c r="F30" s="17">
        <f t="shared" si="0"/>
        <v>2013</v>
      </c>
      <c r="G30" t="s">
        <v>91</v>
      </c>
      <c r="H30" s="18">
        <v>2268968</v>
      </c>
      <c r="I30" s="19">
        <f t="shared" si="1"/>
        <v>2268968</v>
      </c>
      <c r="K30" s="16">
        <v>41455</v>
      </c>
      <c r="L30" t="s">
        <v>97</v>
      </c>
      <c r="M30" s="16">
        <v>36965</v>
      </c>
      <c r="N30" s="16">
        <v>41274</v>
      </c>
      <c r="O30" s="16">
        <v>38895</v>
      </c>
      <c r="P30" s="16">
        <v>41274</v>
      </c>
      <c r="Q30" t="s">
        <v>98</v>
      </c>
    </row>
    <row r="31" spans="1:17">
      <c r="A31" t="s">
        <v>89</v>
      </c>
      <c r="B31" t="s">
        <v>35</v>
      </c>
      <c r="C31" t="s">
        <v>101</v>
      </c>
      <c r="D31" t="s">
        <v>58</v>
      </c>
      <c r="E31" s="16">
        <v>41455</v>
      </c>
      <c r="F31" s="17">
        <f t="shared" si="0"/>
        <v>2013</v>
      </c>
      <c r="G31" t="s">
        <v>91</v>
      </c>
      <c r="H31" s="18">
        <v>-51334</v>
      </c>
      <c r="I31" s="19">
        <f t="shared" si="1"/>
        <v>-51334</v>
      </c>
      <c r="K31" s="16">
        <v>41455</v>
      </c>
      <c r="L31" t="s">
        <v>99</v>
      </c>
      <c r="M31" s="16">
        <v>38974</v>
      </c>
      <c r="N31" s="16">
        <v>42308</v>
      </c>
      <c r="O31" s="16">
        <v>39226</v>
      </c>
      <c r="P31" s="16">
        <v>42308</v>
      </c>
      <c r="Q31" t="s">
        <v>100</v>
      </c>
    </row>
    <row r="32" spans="1:17">
      <c r="A32" t="s">
        <v>89</v>
      </c>
      <c r="B32" t="s">
        <v>35</v>
      </c>
      <c r="C32" t="s">
        <v>94</v>
      </c>
      <c r="D32" t="s">
        <v>57</v>
      </c>
      <c r="E32" s="16">
        <v>41455</v>
      </c>
      <c r="F32" s="17">
        <f t="shared" si="0"/>
        <v>2013</v>
      </c>
      <c r="G32" t="s">
        <v>91</v>
      </c>
      <c r="H32" s="18">
        <v>3980488</v>
      </c>
      <c r="I32" s="19">
        <f t="shared" si="1"/>
        <v>3980488</v>
      </c>
      <c r="K32" s="16">
        <v>41455</v>
      </c>
      <c r="L32" t="s">
        <v>99</v>
      </c>
      <c r="M32" s="16">
        <v>38974</v>
      </c>
      <c r="N32" s="16">
        <v>42308</v>
      </c>
      <c r="O32" s="16">
        <v>39226</v>
      </c>
      <c r="P32" s="16">
        <v>42308</v>
      </c>
      <c r="Q32" t="s">
        <v>100</v>
      </c>
    </row>
    <row r="33" spans="1:17">
      <c r="A33" t="s">
        <v>89</v>
      </c>
      <c r="B33" t="s">
        <v>35</v>
      </c>
      <c r="C33" t="s">
        <v>94</v>
      </c>
      <c r="D33" t="s">
        <v>57</v>
      </c>
      <c r="E33" s="16">
        <v>41455</v>
      </c>
      <c r="F33" s="17">
        <f t="shared" si="0"/>
        <v>2013</v>
      </c>
      <c r="G33" t="s">
        <v>91</v>
      </c>
      <c r="H33" s="18">
        <v>15534889</v>
      </c>
      <c r="I33" s="19">
        <f t="shared" si="1"/>
        <v>15534889</v>
      </c>
      <c r="K33" s="16">
        <v>41455</v>
      </c>
      <c r="L33" t="s">
        <v>99</v>
      </c>
      <c r="M33" s="16">
        <v>38974</v>
      </c>
      <c r="N33" s="16">
        <v>42308</v>
      </c>
      <c r="O33" s="16">
        <v>39226</v>
      </c>
      <c r="P33" s="16">
        <v>42308</v>
      </c>
      <c r="Q33" t="s">
        <v>100</v>
      </c>
    </row>
    <row r="34" spans="1:17">
      <c r="A34" t="s">
        <v>89</v>
      </c>
      <c r="B34" t="s">
        <v>35</v>
      </c>
      <c r="C34" t="s">
        <v>94</v>
      </c>
      <c r="D34" t="s">
        <v>57</v>
      </c>
      <c r="E34" s="16">
        <v>41455</v>
      </c>
      <c r="F34" s="17">
        <f t="shared" si="0"/>
        <v>2013</v>
      </c>
      <c r="G34" t="s">
        <v>91</v>
      </c>
      <c r="H34" s="18">
        <v>4930170</v>
      </c>
      <c r="I34" s="19">
        <f t="shared" si="1"/>
        <v>4930170</v>
      </c>
      <c r="K34" s="16">
        <v>41455</v>
      </c>
      <c r="L34" t="s">
        <v>99</v>
      </c>
      <c r="M34" s="16">
        <v>38974</v>
      </c>
      <c r="N34" s="16">
        <v>42308</v>
      </c>
      <c r="O34" s="16">
        <v>39226</v>
      </c>
      <c r="P34" s="16">
        <v>42308</v>
      </c>
      <c r="Q34" t="s">
        <v>100</v>
      </c>
    </row>
    <row r="35" spans="1:17">
      <c r="A35" t="s">
        <v>89</v>
      </c>
      <c r="B35" t="s">
        <v>35</v>
      </c>
      <c r="C35" t="s">
        <v>94</v>
      </c>
      <c r="D35" t="s">
        <v>57</v>
      </c>
      <c r="E35" s="16">
        <v>41547</v>
      </c>
      <c r="F35" s="17">
        <f t="shared" si="0"/>
        <v>2013</v>
      </c>
      <c r="G35" t="s">
        <v>91</v>
      </c>
      <c r="H35" s="18">
        <v>292718</v>
      </c>
      <c r="I35" s="19">
        <f t="shared" si="1"/>
        <v>292718</v>
      </c>
      <c r="K35" s="16">
        <v>41547</v>
      </c>
      <c r="L35" t="s">
        <v>92</v>
      </c>
      <c r="M35" s="16">
        <v>40892</v>
      </c>
      <c r="N35" s="16">
        <v>42978</v>
      </c>
      <c r="O35" s="16">
        <v>40995</v>
      </c>
      <c r="P35" s="16">
        <v>42978</v>
      </c>
      <c r="Q35" t="s">
        <v>93</v>
      </c>
    </row>
    <row r="36" spans="1:17">
      <c r="A36" t="s">
        <v>89</v>
      </c>
      <c r="B36" t="s">
        <v>35</v>
      </c>
      <c r="C36" t="s">
        <v>94</v>
      </c>
      <c r="D36" t="s">
        <v>57</v>
      </c>
      <c r="E36" s="16">
        <v>41547</v>
      </c>
      <c r="F36" s="17">
        <f t="shared" si="0"/>
        <v>2013</v>
      </c>
      <c r="G36" t="s">
        <v>91</v>
      </c>
      <c r="H36" s="18">
        <v>279443</v>
      </c>
      <c r="I36" s="19">
        <f t="shared" si="1"/>
        <v>279443</v>
      </c>
      <c r="K36" s="16">
        <v>41547</v>
      </c>
      <c r="L36" t="s">
        <v>92</v>
      </c>
      <c r="M36" s="16">
        <v>40892</v>
      </c>
      <c r="N36" s="16">
        <v>42978</v>
      </c>
      <c r="O36" s="16">
        <v>40995</v>
      </c>
      <c r="P36" s="16">
        <v>42978</v>
      </c>
      <c r="Q36" t="s">
        <v>93</v>
      </c>
    </row>
    <row r="37" spans="1:17">
      <c r="A37" t="s">
        <v>89</v>
      </c>
      <c r="B37" t="s">
        <v>35</v>
      </c>
      <c r="C37" t="s">
        <v>94</v>
      </c>
      <c r="D37" t="s">
        <v>57</v>
      </c>
      <c r="E37" s="16">
        <v>41547</v>
      </c>
      <c r="F37" s="17">
        <f t="shared" si="0"/>
        <v>2013</v>
      </c>
      <c r="G37" t="s">
        <v>91</v>
      </c>
      <c r="H37" s="18">
        <v>2488100</v>
      </c>
      <c r="I37" s="19">
        <f t="shared" si="1"/>
        <v>2488100</v>
      </c>
      <c r="K37" s="16">
        <v>41547</v>
      </c>
      <c r="L37" t="s">
        <v>95</v>
      </c>
      <c r="M37" s="16">
        <v>40045</v>
      </c>
      <c r="N37" s="16">
        <v>42185</v>
      </c>
      <c r="O37" s="16">
        <v>40346</v>
      </c>
      <c r="P37" s="16">
        <v>42185</v>
      </c>
      <c r="Q37" t="s">
        <v>96</v>
      </c>
    </row>
    <row r="38" spans="1:17">
      <c r="A38" t="s">
        <v>89</v>
      </c>
      <c r="B38" t="s">
        <v>35</v>
      </c>
      <c r="C38" t="s">
        <v>94</v>
      </c>
      <c r="D38" t="s">
        <v>57</v>
      </c>
      <c r="E38" s="16">
        <v>41547</v>
      </c>
      <c r="F38" s="17">
        <f t="shared" si="0"/>
        <v>2013</v>
      </c>
      <c r="G38" t="s">
        <v>91</v>
      </c>
      <c r="H38" s="18">
        <v>348975</v>
      </c>
      <c r="I38" s="19">
        <f t="shared" si="1"/>
        <v>348975</v>
      </c>
      <c r="K38" s="16">
        <v>41547</v>
      </c>
      <c r="L38" t="s">
        <v>102</v>
      </c>
      <c r="M38" s="16">
        <v>39525</v>
      </c>
      <c r="N38" s="16">
        <v>42673</v>
      </c>
      <c r="O38" s="16">
        <v>40722</v>
      </c>
      <c r="P38" s="16">
        <v>42673</v>
      </c>
      <c r="Q38" t="s">
        <v>103</v>
      </c>
    </row>
    <row r="39" spans="1:17">
      <c r="A39" t="s">
        <v>89</v>
      </c>
      <c r="B39" t="s">
        <v>35</v>
      </c>
      <c r="C39" t="s">
        <v>90</v>
      </c>
      <c r="D39" t="s">
        <v>56</v>
      </c>
      <c r="E39" s="16">
        <v>41547</v>
      </c>
      <c r="F39" s="17">
        <f t="shared" si="0"/>
        <v>2013</v>
      </c>
      <c r="G39" t="s">
        <v>91</v>
      </c>
      <c r="H39" s="18">
        <v>-1568588</v>
      </c>
      <c r="I39" s="19">
        <f t="shared" si="1"/>
        <v>-1568588</v>
      </c>
      <c r="K39" s="16">
        <v>41547</v>
      </c>
      <c r="L39" t="s">
        <v>97</v>
      </c>
      <c r="M39" s="16">
        <v>36965</v>
      </c>
      <c r="N39" s="16">
        <v>41274</v>
      </c>
      <c r="O39" s="16">
        <v>38895</v>
      </c>
      <c r="P39" s="16">
        <v>41274</v>
      </c>
      <c r="Q39" t="s">
        <v>98</v>
      </c>
    </row>
    <row r="40" spans="1:17">
      <c r="A40" t="s">
        <v>89</v>
      </c>
      <c r="B40" t="s">
        <v>35</v>
      </c>
      <c r="C40" t="s">
        <v>101</v>
      </c>
      <c r="D40" t="s">
        <v>58</v>
      </c>
      <c r="E40" s="16">
        <v>41547</v>
      </c>
      <c r="F40" s="17">
        <f t="shared" si="0"/>
        <v>2013</v>
      </c>
      <c r="G40" t="s">
        <v>91</v>
      </c>
      <c r="H40" s="18">
        <v>-26396</v>
      </c>
      <c r="I40" s="19">
        <f t="shared" si="1"/>
        <v>-26396</v>
      </c>
      <c r="K40" s="16">
        <v>41547</v>
      </c>
      <c r="L40" t="s">
        <v>99</v>
      </c>
      <c r="M40" s="16">
        <v>38974</v>
      </c>
      <c r="N40" s="16">
        <v>42308</v>
      </c>
      <c r="O40" s="16">
        <v>39226</v>
      </c>
      <c r="P40" s="16">
        <v>42308</v>
      </c>
      <c r="Q40" t="s">
        <v>100</v>
      </c>
    </row>
    <row r="41" spans="1:17">
      <c r="A41" t="s">
        <v>89</v>
      </c>
      <c r="B41" t="s">
        <v>35</v>
      </c>
      <c r="C41" t="s">
        <v>94</v>
      </c>
      <c r="D41" t="s">
        <v>57</v>
      </c>
      <c r="E41" s="16">
        <v>41547</v>
      </c>
      <c r="F41" s="17">
        <f t="shared" si="0"/>
        <v>2013</v>
      </c>
      <c r="G41" t="s">
        <v>91</v>
      </c>
      <c r="H41" s="18">
        <v>3545743</v>
      </c>
      <c r="I41" s="19">
        <f t="shared" si="1"/>
        <v>3545743</v>
      </c>
      <c r="K41" s="16">
        <v>41547</v>
      </c>
      <c r="L41" t="s">
        <v>99</v>
      </c>
      <c r="M41" s="16">
        <v>38974</v>
      </c>
      <c r="N41" s="16">
        <v>42308</v>
      </c>
      <c r="O41" s="16">
        <v>39226</v>
      </c>
      <c r="P41" s="16">
        <v>42308</v>
      </c>
      <c r="Q41" t="s">
        <v>100</v>
      </c>
    </row>
    <row r="42" spans="1:17">
      <c r="A42" t="s">
        <v>89</v>
      </c>
      <c r="B42" t="s">
        <v>35</v>
      </c>
      <c r="C42" t="s">
        <v>94</v>
      </c>
      <c r="D42" t="s">
        <v>57</v>
      </c>
      <c r="E42" s="16">
        <v>41547</v>
      </c>
      <c r="F42" s="17">
        <f t="shared" si="0"/>
        <v>2013</v>
      </c>
      <c r="G42" t="s">
        <v>91</v>
      </c>
      <c r="H42" s="18">
        <v>970650</v>
      </c>
      <c r="I42" s="19">
        <f t="shared" si="1"/>
        <v>970650</v>
      </c>
      <c r="K42" s="16">
        <v>41547</v>
      </c>
      <c r="L42" t="s">
        <v>99</v>
      </c>
      <c r="M42" s="16">
        <v>38974</v>
      </c>
      <c r="N42" s="16">
        <v>42308</v>
      </c>
      <c r="O42" s="16">
        <v>39226</v>
      </c>
      <c r="P42" s="16">
        <v>42308</v>
      </c>
      <c r="Q42" t="s">
        <v>100</v>
      </c>
    </row>
    <row r="43" spans="1:17">
      <c r="A43" t="s">
        <v>89</v>
      </c>
      <c r="B43" t="s">
        <v>35</v>
      </c>
      <c r="C43" t="s">
        <v>101</v>
      </c>
      <c r="D43" t="s">
        <v>58</v>
      </c>
      <c r="E43" s="16">
        <v>41639</v>
      </c>
      <c r="F43" s="17">
        <f t="shared" si="0"/>
        <v>2013</v>
      </c>
      <c r="G43" t="s">
        <v>91</v>
      </c>
      <c r="H43" s="18">
        <v>-4434</v>
      </c>
      <c r="I43" s="19">
        <f t="shared" si="1"/>
        <v>-4434</v>
      </c>
      <c r="K43" s="16">
        <v>41639</v>
      </c>
      <c r="L43" t="s">
        <v>92</v>
      </c>
      <c r="M43" s="16">
        <v>40892</v>
      </c>
      <c r="N43" s="16">
        <v>42978</v>
      </c>
      <c r="O43" s="16">
        <v>40995</v>
      </c>
      <c r="P43" s="16">
        <v>42978</v>
      </c>
      <c r="Q43" t="s">
        <v>93</v>
      </c>
    </row>
    <row r="44" spans="1:17">
      <c r="A44" t="s">
        <v>89</v>
      </c>
      <c r="B44" t="s">
        <v>35</v>
      </c>
      <c r="C44" t="s">
        <v>101</v>
      </c>
      <c r="D44" t="s">
        <v>58</v>
      </c>
      <c r="E44" s="16">
        <v>41639</v>
      </c>
      <c r="F44" s="17">
        <f t="shared" si="0"/>
        <v>2013</v>
      </c>
      <c r="G44" t="s">
        <v>91</v>
      </c>
      <c r="H44" s="18">
        <v>-90807</v>
      </c>
      <c r="I44" s="19">
        <f t="shared" si="1"/>
        <v>-90807</v>
      </c>
      <c r="K44" s="16">
        <v>41639</v>
      </c>
      <c r="L44" t="s">
        <v>95</v>
      </c>
      <c r="M44" s="16">
        <v>40045</v>
      </c>
      <c r="N44" s="16">
        <v>42185</v>
      </c>
      <c r="O44" s="16">
        <v>40346</v>
      </c>
      <c r="P44" s="16">
        <v>42185</v>
      </c>
      <c r="Q44" t="s">
        <v>96</v>
      </c>
    </row>
    <row r="45" spans="1:17">
      <c r="A45" t="s">
        <v>89</v>
      </c>
      <c r="B45" t="s">
        <v>35</v>
      </c>
      <c r="C45" t="s">
        <v>94</v>
      </c>
      <c r="D45" t="s">
        <v>57</v>
      </c>
      <c r="E45" s="16">
        <v>41639</v>
      </c>
      <c r="F45" s="17">
        <f t="shared" si="0"/>
        <v>2013</v>
      </c>
      <c r="G45" t="s">
        <v>91</v>
      </c>
      <c r="H45" s="18">
        <v>1189096</v>
      </c>
      <c r="I45" s="19">
        <f t="shared" si="1"/>
        <v>1189096</v>
      </c>
      <c r="K45" s="16">
        <v>41639</v>
      </c>
      <c r="L45" t="s">
        <v>95</v>
      </c>
      <c r="M45" s="16">
        <v>40045</v>
      </c>
      <c r="N45" s="16">
        <v>42185</v>
      </c>
      <c r="O45" s="16">
        <v>40346</v>
      </c>
      <c r="P45" s="16">
        <v>42185</v>
      </c>
      <c r="Q45" t="s">
        <v>96</v>
      </c>
    </row>
    <row r="46" spans="1:17">
      <c r="A46" t="s">
        <v>89</v>
      </c>
      <c r="B46" t="s">
        <v>35</v>
      </c>
      <c r="C46" t="s">
        <v>94</v>
      </c>
      <c r="D46" t="s">
        <v>57</v>
      </c>
      <c r="E46" s="16">
        <v>41639</v>
      </c>
      <c r="F46" s="17">
        <f t="shared" si="0"/>
        <v>2013</v>
      </c>
      <c r="G46" t="s">
        <v>91</v>
      </c>
      <c r="H46" s="18">
        <v>58099</v>
      </c>
      <c r="I46" s="19">
        <f t="shared" si="1"/>
        <v>58099</v>
      </c>
      <c r="K46" s="16">
        <v>41639</v>
      </c>
      <c r="L46" t="s">
        <v>102</v>
      </c>
      <c r="M46" s="16">
        <v>39525</v>
      </c>
      <c r="N46" s="16">
        <v>42673</v>
      </c>
      <c r="O46" s="16">
        <v>40722</v>
      </c>
      <c r="P46" s="16">
        <v>42673</v>
      </c>
      <c r="Q46" t="s">
        <v>103</v>
      </c>
    </row>
    <row r="47" spans="1:17">
      <c r="A47" t="s">
        <v>89</v>
      </c>
      <c r="B47" t="s">
        <v>35</v>
      </c>
      <c r="C47" t="s">
        <v>101</v>
      </c>
      <c r="D47" t="s">
        <v>58</v>
      </c>
      <c r="E47" s="16">
        <v>41639</v>
      </c>
      <c r="F47" s="17">
        <f t="shared" si="0"/>
        <v>2013</v>
      </c>
      <c r="G47" t="s">
        <v>91</v>
      </c>
      <c r="H47" s="18">
        <v>-77684</v>
      </c>
      <c r="I47" s="19">
        <f t="shared" si="1"/>
        <v>-77684</v>
      </c>
      <c r="K47" s="16">
        <v>41639</v>
      </c>
      <c r="L47" t="s">
        <v>99</v>
      </c>
      <c r="M47" s="16">
        <v>38974</v>
      </c>
      <c r="N47" s="16">
        <v>42308</v>
      </c>
      <c r="O47" s="16">
        <v>39226</v>
      </c>
      <c r="P47" s="16">
        <v>42308</v>
      </c>
      <c r="Q47" t="s">
        <v>100</v>
      </c>
    </row>
    <row r="48" spans="1:17">
      <c r="A48" t="s">
        <v>89</v>
      </c>
      <c r="B48" t="s">
        <v>35</v>
      </c>
      <c r="C48" t="s">
        <v>94</v>
      </c>
      <c r="D48" t="s">
        <v>57</v>
      </c>
      <c r="E48" s="16">
        <v>41729</v>
      </c>
      <c r="F48" s="17">
        <f t="shared" si="0"/>
        <v>2014</v>
      </c>
      <c r="G48" t="s">
        <v>91</v>
      </c>
      <c r="H48" s="18">
        <v>3343468</v>
      </c>
      <c r="I48" s="19">
        <f t="shared" si="1"/>
        <v>3343468</v>
      </c>
      <c r="K48" s="16">
        <v>41729</v>
      </c>
      <c r="L48" t="s">
        <v>92</v>
      </c>
      <c r="M48" s="16">
        <v>40892</v>
      </c>
      <c r="N48" s="16">
        <v>42978</v>
      </c>
      <c r="O48" s="16">
        <v>40995</v>
      </c>
      <c r="P48" s="16">
        <v>42978</v>
      </c>
      <c r="Q48" t="s">
        <v>93</v>
      </c>
    </row>
    <row r="49" spans="1:17">
      <c r="A49" t="s">
        <v>89</v>
      </c>
      <c r="B49" t="s">
        <v>35</v>
      </c>
      <c r="C49" t="s">
        <v>94</v>
      </c>
      <c r="D49" t="s">
        <v>57</v>
      </c>
      <c r="E49" s="16">
        <v>41729</v>
      </c>
      <c r="F49" s="17">
        <f t="shared" si="0"/>
        <v>2014</v>
      </c>
      <c r="G49" t="s">
        <v>91</v>
      </c>
      <c r="H49" s="18">
        <v>1073634</v>
      </c>
      <c r="I49" s="19">
        <f t="shared" si="1"/>
        <v>1073634</v>
      </c>
      <c r="K49" s="16">
        <v>41729</v>
      </c>
      <c r="L49" t="s">
        <v>92</v>
      </c>
      <c r="M49" s="16">
        <v>40892</v>
      </c>
      <c r="N49" s="16">
        <v>42978</v>
      </c>
      <c r="O49" s="16">
        <v>40995</v>
      </c>
      <c r="P49" s="16">
        <v>42978</v>
      </c>
      <c r="Q49" t="s">
        <v>93</v>
      </c>
    </row>
    <row r="50" spans="1:17">
      <c r="A50" t="s">
        <v>89</v>
      </c>
      <c r="B50" t="s">
        <v>35</v>
      </c>
      <c r="C50" t="s">
        <v>94</v>
      </c>
      <c r="D50" t="s">
        <v>57</v>
      </c>
      <c r="E50" s="16">
        <v>41729</v>
      </c>
      <c r="F50" s="17">
        <f t="shared" si="0"/>
        <v>2014</v>
      </c>
      <c r="G50" t="s">
        <v>91</v>
      </c>
      <c r="H50" s="18">
        <v>244166</v>
      </c>
      <c r="I50" s="19">
        <f t="shared" si="1"/>
        <v>244166</v>
      </c>
      <c r="K50" s="16">
        <v>41729</v>
      </c>
      <c r="L50" t="s">
        <v>102</v>
      </c>
      <c r="M50" s="16">
        <v>39525</v>
      </c>
      <c r="N50" s="16">
        <v>42673</v>
      </c>
      <c r="O50" s="16">
        <v>40722</v>
      </c>
      <c r="P50" s="16">
        <v>42673</v>
      </c>
      <c r="Q50" t="s">
        <v>103</v>
      </c>
    </row>
    <row r="51" spans="1:17">
      <c r="A51" t="s">
        <v>89</v>
      </c>
      <c r="B51" t="s">
        <v>35</v>
      </c>
      <c r="C51" t="s">
        <v>101</v>
      </c>
      <c r="D51" t="s">
        <v>58</v>
      </c>
      <c r="E51" s="16">
        <v>41729</v>
      </c>
      <c r="F51" s="17">
        <f t="shared" si="0"/>
        <v>2014</v>
      </c>
      <c r="G51" t="s">
        <v>91</v>
      </c>
      <c r="H51" s="18">
        <v>-108514</v>
      </c>
      <c r="I51" s="19">
        <f t="shared" si="1"/>
        <v>-108514</v>
      </c>
      <c r="K51" s="16">
        <v>41729</v>
      </c>
      <c r="L51" t="s">
        <v>99</v>
      </c>
      <c r="M51" s="16">
        <v>38974</v>
      </c>
      <c r="N51" s="16">
        <v>42308</v>
      </c>
      <c r="O51" s="16">
        <v>39226</v>
      </c>
      <c r="P51" s="16">
        <v>42308</v>
      </c>
      <c r="Q51" t="s">
        <v>100</v>
      </c>
    </row>
    <row r="52" spans="1:17">
      <c r="A52" t="s">
        <v>89</v>
      </c>
      <c r="B52" t="s">
        <v>35</v>
      </c>
      <c r="C52" t="s">
        <v>94</v>
      </c>
      <c r="D52" t="s">
        <v>57</v>
      </c>
      <c r="E52" s="16">
        <v>41729</v>
      </c>
      <c r="F52" s="17">
        <f t="shared" si="0"/>
        <v>2014</v>
      </c>
      <c r="G52" t="s">
        <v>91</v>
      </c>
      <c r="H52" s="18">
        <v>19147566</v>
      </c>
      <c r="I52" s="19">
        <f t="shared" si="1"/>
        <v>19147566</v>
      </c>
      <c r="K52" s="16">
        <v>41729</v>
      </c>
      <c r="L52" t="s">
        <v>99</v>
      </c>
      <c r="M52" s="16">
        <v>38974</v>
      </c>
      <c r="N52" s="16">
        <v>42308</v>
      </c>
      <c r="O52" s="16">
        <v>39226</v>
      </c>
      <c r="P52" s="16">
        <v>42308</v>
      </c>
      <c r="Q52" t="s">
        <v>100</v>
      </c>
    </row>
    <row r="53" spans="1:17">
      <c r="A53" t="s">
        <v>89</v>
      </c>
      <c r="B53" t="s">
        <v>35</v>
      </c>
      <c r="C53" t="s">
        <v>94</v>
      </c>
      <c r="D53" t="s">
        <v>57</v>
      </c>
      <c r="E53" s="16">
        <v>41729</v>
      </c>
      <c r="F53" s="17">
        <f t="shared" si="0"/>
        <v>2014</v>
      </c>
      <c r="G53" t="s">
        <v>91</v>
      </c>
      <c r="H53" s="18">
        <v>5274423</v>
      </c>
      <c r="I53" s="19">
        <f t="shared" si="1"/>
        <v>5274423</v>
      </c>
      <c r="K53" s="16">
        <v>41729</v>
      </c>
      <c r="L53" t="s">
        <v>99</v>
      </c>
      <c r="M53" s="16">
        <v>38974</v>
      </c>
      <c r="N53" s="16">
        <v>42308</v>
      </c>
      <c r="O53" s="16">
        <v>39226</v>
      </c>
      <c r="P53" s="16">
        <v>42308</v>
      </c>
      <c r="Q53" t="s">
        <v>100</v>
      </c>
    </row>
    <row r="54" spans="1:17">
      <c r="A54" t="s">
        <v>89</v>
      </c>
      <c r="B54" t="s">
        <v>35</v>
      </c>
      <c r="C54" t="s">
        <v>101</v>
      </c>
      <c r="D54" t="s">
        <v>58</v>
      </c>
      <c r="E54" s="16">
        <v>41820</v>
      </c>
      <c r="F54" s="17">
        <f t="shared" si="0"/>
        <v>2014</v>
      </c>
      <c r="G54" t="s">
        <v>91</v>
      </c>
      <c r="H54" s="18">
        <v>-5430</v>
      </c>
      <c r="I54" s="19">
        <f t="shared" si="1"/>
        <v>-5430</v>
      </c>
      <c r="K54" s="16">
        <v>41820</v>
      </c>
      <c r="L54" t="s">
        <v>92</v>
      </c>
      <c r="M54" s="16">
        <v>40892</v>
      </c>
      <c r="N54" s="16">
        <v>42978</v>
      </c>
      <c r="O54" s="16">
        <v>40995</v>
      </c>
      <c r="P54" s="16">
        <v>42978</v>
      </c>
      <c r="Q54" t="s">
        <v>93</v>
      </c>
    </row>
    <row r="55" spans="1:17">
      <c r="A55" t="s">
        <v>89</v>
      </c>
      <c r="B55" t="s">
        <v>35</v>
      </c>
      <c r="C55" t="s">
        <v>94</v>
      </c>
      <c r="D55" t="s">
        <v>57</v>
      </c>
      <c r="E55" s="16">
        <v>41820</v>
      </c>
      <c r="F55" s="17">
        <f t="shared" si="0"/>
        <v>2014</v>
      </c>
      <c r="G55" t="s">
        <v>91</v>
      </c>
      <c r="H55" s="18">
        <v>4829982</v>
      </c>
      <c r="I55" s="19">
        <f t="shared" si="1"/>
        <v>4829982</v>
      </c>
      <c r="K55" s="16">
        <v>41820</v>
      </c>
      <c r="L55" t="s">
        <v>92</v>
      </c>
      <c r="M55" s="16">
        <v>40892</v>
      </c>
      <c r="N55" s="16">
        <v>42978</v>
      </c>
      <c r="O55" s="16">
        <v>40995</v>
      </c>
      <c r="P55" s="16">
        <v>42978</v>
      </c>
      <c r="Q55" t="s">
        <v>93</v>
      </c>
    </row>
    <row r="56" spans="1:17">
      <c r="A56" t="s">
        <v>89</v>
      </c>
      <c r="B56" t="s">
        <v>35</v>
      </c>
      <c r="C56" t="s">
        <v>94</v>
      </c>
      <c r="D56" t="s">
        <v>57</v>
      </c>
      <c r="E56" s="16">
        <v>41820</v>
      </c>
      <c r="F56" s="17">
        <f t="shared" si="0"/>
        <v>2014</v>
      </c>
      <c r="G56" t="s">
        <v>91</v>
      </c>
      <c r="H56" s="18">
        <v>14611400</v>
      </c>
      <c r="I56" s="19">
        <f t="shared" si="1"/>
        <v>14611400</v>
      </c>
      <c r="K56" s="16">
        <v>41820</v>
      </c>
      <c r="L56" t="s">
        <v>95</v>
      </c>
      <c r="M56" s="16">
        <v>40045</v>
      </c>
      <c r="N56" s="16">
        <v>42185</v>
      </c>
      <c r="O56" s="16">
        <v>40346</v>
      </c>
      <c r="P56" s="16">
        <v>42185</v>
      </c>
      <c r="Q56" t="s">
        <v>96</v>
      </c>
    </row>
    <row r="57" spans="1:17">
      <c r="A57" t="s">
        <v>89</v>
      </c>
      <c r="B57" t="s">
        <v>35</v>
      </c>
      <c r="C57" t="s">
        <v>94</v>
      </c>
      <c r="D57" t="s">
        <v>57</v>
      </c>
      <c r="E57" s="16">
        <v>41820</v>
      </c>
      <c r="F57" s="17">
        <f t="shared" si="0"/>
        <v>2014</v>
      </c>
      <c r="G57" t="s">
        <v>91</v>
      </c>
      <c r="H57" s="18">
        <v>366269</v>
      </c>
      <c r="I57" s="19">
        <f t="shared" si="1"/>
        <v>366269</v>
      </c>
      <c r="K57" s="16">
        <v>41820</v>
      </c>
      <c r="L57" t="s">
        <v>102</v>
      </c>
      <c r="M57" s="16">
        <v>39525</v>
      </c>
      <c r="N57" s="16">
        <v>42673</v>
      </c>
      <c r="O57" s="16">
        <v>40722</v>
      </c>
      <c r="P57" s="16">
        <v>42673</v>
      </c>
      <c r="Q57" t="s">
        <v>103</v>
      </c>
    </row>
    <row r="58" spans="1:17">
      <c r="A58" t="s">
        <v>89</v>
      </c>
      <c r="B58" t="s">
        <v>35</v>
      </c>
      <c r="C58" t="s">
        <v>90</v>
      </c>
      <c r="D58" t="s">
        <v>56</v>
      </c>
      <c r="E58" s="16">
        <v>41820</v>
      </c>
      <c r="F58" s="17">
        <f t="shared" si="0"/>
        <v>2014</v>
      </c>
      <c r="G58" t="s">
        <v>91</v>
      </c>
      <c r="H58" s="18">
        <v>4900000</v>
      </c>
      <c r="I58" s="19">
        <f t="shared" si="1"/>
        <v>4900000</v>
      </c>
      <c r="K58" s="16">
        <v>41820</v>
      </c>
      <c r="L58" t="s">
        <v>104</v>
      </c>
      <c r="M58" s="16">
        <v>41418</v>
      </c>
      <c r="N58" s="16">
        <v>43646</v>
      </c>
      <c r="O58" s="16">
        <v>41809</v>
      </c>
      <c r="P58" s="16">
        <v>43646</v>
      </c>
      <c r="Q58" t="s">
        <v>105</v>
      </c>
    </row>
    <row r="59" spans="1:17">
      <c r="A59" t="s">
        <v>89</v>
      </c>
      <c r="B59" t="s">
        <v>35</v>
      </c>
      <c r="C59" t="s">
        <v>90</v>
      </c>
      <c r="D59" t="s">
        <v>56</v>
      </c>
      <c r="E59" s="16">
        <v>41820</v>
      </c>
      <c r="F59" s="17">
        <f t="shared" si="0"/>
        <v>2014</v>
      </c>
      <c r="G59" t="s">
        <v>91</v>
      </c>
      <c r="H59" s="18">
        <v>46000000</v>
      </c>
      <c r="I59" s="19">
        <f t="shared" si="1"/>
        <v>46000000</v>
      </c>
      <c r="K59" s="16">
        <v>41820</v>
      </c>
      <c r="L59" t="s">
        <v>104</v>
      </c>
      <c r="M59" s="16">
        <v>41418</v>
      </c>
      <c r="N59" s="16">
        <v>43646</v>
      </c>
      <c r="O59" s="16">
        <v>41809</v>
      </c>
      <c r="P59" s="16">
        <v>43646</v>
      </c>
      <c r="Q59" t="s">
        <v>105</v>
      </c>
    </row>
    <row r="60" spans="1:17">
      <c r="A60" t="s">
        <v>89</v>
      </c>
      <c r="B60" t="s">
        <v>35</v>
      </c>
      <c r="C60" t="s">
        <v>101</v>
      </c>
      <c r="D60" t="s">
        <v>58</v>
      </c>
      <c r="E60" s="16">
        <v>41820</v>
      </c>
      <c r="F60" s="17">
        <f t="shared" si="0"/>
        <v>2014</v>
      </c>
      <c r="G60" t="s">
        <v>91</v>
      </c>
      <c r="H60" s="18">
        <v>-87985</v>
      </c>
      <c r="I60" s="19">
        <f t="shared" si="1"/>
        <v>-87985</v>
      </c>
      <c r="K60" s="16">
        <v>41820</v>
      </c>
      <c r="L60" t="s">
        <v>99</v>
      </c>
      <c r="M60" s="16">
        <v>38974</v>
      </c>
      <c r="N60" s="16">
        <v>42308</v>
      </c>
      <c r="O60" s="16">
        <v>39226</v>
      </c>
      <c r="P60" s="16">
        <v>42308</v>
      </c>
      <c r="Q60" t="s">
        <v>100</v>
      </c>
    </row>
    <row r="61" spans="1:17">
      <c r="A61" t="s">
        <v>89</v>
      </c>
      <c r="B61" t="s">
        <v>35</v>
      </c>
      <c r="C61" t="s">
        <v>94</v>
      </c>
      <c r="D61" t="s">
        <v>57</v>
      </c>
      <c r="E61" s="16">
        <v>41820</v>
      </c>
      <c r="F61" s="17">
        <f t="shared" si="0"/>
        <v>2014</v>
      </c>
      <c r="G61" t="s">
        <v>91</v>
      </c>
      <c r="H61" s="18">
        <v>12504899</v>
      </c>
      <c r="I61" s="19">
        <f t="shared" si="1"/>
        <v>12504899</v>
      </c>
      <c r="K61" s="16">
        <v>41820</v>
      </c>
      <c r="L61" t="s">
        <v>99</v>
      </c>
      <c r="M61" s="16">
        <v>38974</v>
      </c>
      <c r="N61" s="16">
        <v>42308</v>
      </c>
      <c r="O61" s="16">
        <v>39226</v>
      </c>
      <c r="P61" s="16">
        <v>42308</v>
      </c>
      <c r="Q61" t="s">
        <v>100</v>
      </c>
    </row>
    <row r="62" spans="1:17">
      <c r="A62" t="s">
        <v>89</v>
      </c>
      <c r="B62" t="s">
        <v>35</v>
      </c>
      <c r="C62" t="s">
        <v>94</v>
      </c>
      <c r="D62" t="s">
        <v>57</v>
      </c>
      <c r="E62" s="16">
        <v>41912</v>
      </c>
      <c r="F62" s="17">
        <f t="shared" si="0"/>
        <v>2014</v>
      </c>
      <c r="G62" t="s">
        <v>91</v>
      </c>
      <c r="H62" s="18">
        <v>3415157</v>
      </c>
      <c r="I62" s="19">
        <f t="shared" si="1"/>
        <v>3415157</v>
      </c>
      <c r="K62" s="16">
        <v>41912</v>
      </c>
      <c r="L62" t="s">
        <v>92</v>
      </c>
      <c r="M62" s="16">
        <v>40892</v>
      </c>
      <c r="N62" s="16">
        <v>42978</v>
      </c>
      <c r="O62" s="16">
        <v>40995</v>
      </c>
      <c r="P62" s="16">
        <v>42978</v>
      </c>
      <c r="Q62" t="s">
        <v>93</v>
      </c>
    </row>
    <row r="63" spans="1:17">
      <c r="A63" t="s">
        <v>89</v>
      </c>
      <c r="B63" t="s">
        <v>35</v>
      </c>
      <c r="C63" t="s">
        <v>101</v>
      </c>
      <c r="D63" t="s">
        <v>58</v>
      </c>
      <c r="E63" s="16">
        <v>41912</v>
      </c>
      <c r="F63" s="17">
        <f t="shared" si="0"/>
        <v>2014</v>
      </c>
      <c r="G63" t="s">
        <v>91</v>
      </c>
      <c r="H63" s="18">
        <v>-94404</v>
      </c>
      <c r="I63" s="19">
        <f t="shared" si="1"/>
        <v>-94404</v>
      </c>
      <c r="K63" s="16">
        <v>41912</v>
      </c>
      <c r="L63" t="s">
        <v>95</v>
      </c>
      <c r="M63" s="16">
        <v>40045</v>
      </c>
      <c r="N63" s="16">
        <v>42185</v>
      </c>
      <c r="O63" s="16">
        <v>40346</v>
      </c>
      <c r="P63" s="16">
        <v>42185</v>
      </c>
      <c r="Q63" t="s">
        <v>96</v>
      </c>
    </row>
    <row r="64" spans="1:17">
      <c r="A64" t="s">
        <v>89</v>
      </c>
      <c r="B64" t="s">
        <v>35</v>
      </c>
      <c r="C64" t="s">
        <v>94</v>
      </c>
      <c r="D64" t="s">
        <v>57</v>
      </c>
      <c r="E64" s="16">
        <v>41912</v>
      </c>
      <c r="F64" s="17">
        <f t="shared" si="0"/>
        <v>2014</v>
      </c>
      <c r="G64" t="s">
        <v>91</v>
      </c>
      <c r="H64" s="18">
        <v>48156</v>
      </c>
      <c r="I64" s="19">
        <f t="shared" si="1"/>
        <v>48156</v>
      </c>
      <c r="K64" s="16">
        <v>41912</v>
      </c>
      <c r="L64" t="s">
        <v>102</v>
      </c>
      <c r="M64" s="16">
        <v>39525</v>
      </c>
      <c r="N64" s="16">
        <v>42673</v>
      </c>
      <c r="O64" s="16">
        <v>40722</v>
      </c>
      <c r="P64" s="16">
        <v>42673</v>
      </c>
      <c r="Q64" t="s">
        <v>103</v>
      </c>
    </row>
    <row r="65" spans="1:17">
      <c r="A65" t="s">
        <v>89</v>
      </c>
      <c r="B65" t="s">
        <v>35</v>
      </c>
      <c r="C65" t="s">
        <v>101</v>
      </c>
      <c r="D65" t="s">
        <v>58</v>
      </c>
      <c r="E65" s="16">
        <v>41912</v>
      </c>
      <c r="F65" s="17">
        <f t="shared" si="0"/>
        <v>2014</v>
      </c>
      <c r="G65" t="s">
        <v>91</v>
      </c>
      <c r="H65" s="18">
        <v>-158411</v>
      </c>
      <c r="I65" s="19">
        <f t="shared" si="1"/>
        <v>-158411</v>
      </c>
      <c r="K65" s="16">
        <v>41912</v>
      </c>
      <c r="L65" t="s">
        <v>99</v>
      </c>
      <c r="M65" s="16">
        <v>38974</v>
      </c>
      <c r="N65" s="16">
        <v>42308</v>
      </c>
      <c r="O65" s="16">
        <v>39226</v>
      </c>
      <c r="P65" s="16">
        <v>42308</v>
      </c>
      <c r="Q65" t="s">
        <v>100</v>
      </c>
    </row>
    <row r="66" spans="1:17">
      <c r="A66" t="s">
        <v>89</v>
      </c>
      <c r="B66" t="s">
        <v>35</v>
      </c>
      <c r="C66" t="s">
        <v>94</v>
      </c>
      <c r="D66" t="s">
        <v>57</v>
      </c>
      <c r="E66" s="16">
        <v>41912</v>
      </c>
      <c r="F66" s="17">
        <f t="shared" ref="F66" si="2">YEAR(E66)</f>
        <v>2014</v>
      </c>
      <c r="G66" t="s">
        <v>91</v>
      </c>
      <c r="H66" s="18">
        <v>11155871</v>
      </c>
      <c r="I66" s="19">
        <f t="shared" ref="I66" si="3">+H66</f>
        <v>11155871</v>
      </c>
      <c r="K66" s="16">
        <v>41912</v>
      </c>
      <c r="L66" t="s">
        <v>99</v>
      </c>
      <c r="M66" s="16">
        <v>38974</v>
      </c>
      <c r="N66" s="16">
        <v>42308</v>
      </c>
      <c r="O66" s="16">
        <v>39226</v>
      </c>
      <c r="P66" s="16">
        <v>42308</v>
      </c>
      <c r="Q66" t="s">
        <v>100</v>
      </c>
    </row>
    <row r="67" spans="1:17">
      <c r="A67" s="31">
        <f>COUNTBLANK(A2:A66)/65</f>
        <v>0</v>
      </c>
      <c r="B67" s="31">
        <f t="shared" ref="B67:Q67" si="4">COUNTBLANK(B2:B66)/65</f>
        <v>0</v>
      </c>
      <c r="C67" s="31">
        <f t="shared" si="4"/>
        <v>0</v>
      </c>
      <c r="D67" s="31">
        <f t="shared" si="4"/>
        <v>0</v>
      </c>
      <c r="E67" s="31">
        <f t="shared" si="4"/>
        <v>0</v>
      </c>
      <c r="F67" s="31">
        <f t="shared" si="4"/>
        <v>0</v>
      </c>
      <c r="G67" s="31">
        <f t="shared" si="4"/>
        <v>0</v>
      </c>
      <c r="H67" s="31">
        <f t="shared" si="4"/>
        <v>0</v>
      </c>
      <c r="I67" s="31">
        <f t="shared" si="4"/>
        <v>0</v>
      </c>
      <c r="J67" s="31">
        <f t="shared" si="4"/>
        <v>1</v>
      </c>
      <c r="K67" s="31">
        <f t="shared" si="4"/>
        <v>0</v>
      </c>
      <c r="L67" s="31">
        <f t="shared" si="4"/>
        <v>0</v>
      </c>
      <c r="M67" s="31">
        <f t="shared" si="4"/>
        <v>0</v>
      </c>
      <c r="N67" s="31">
        <f t="shared" si="4"/>
        <v>0</v>
      </c>
      <c r="O67" s="31">
        <f t="shared" si="4"/>
        <v>0</v>
      </c>
      <c r="P67" s="31">
        <f t="shared" si="4"/>
        <v>0</v>
      </c>
      <c r="Q67" s="31">
        <f t="shared" si="4"/>
        <v>0</v>
      </c>
    </row>
    <row r="68" spans="1:17" s="36" customFormat="1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</row>
    <row r="70" spans="1:17">
      <c r="A70" s="21" t="s">
        <v>51</v>
      </c>
      <c r="B70" s="21" t="s">
        <v>52</v>
      </c>
      <c r="Q70" s="24">
        <f>+Q67</f>
        <v>0</v>
      </c>
    </row>
    <row r="71" spans="1:17">
      <c r="A71" s="22" t="str">
        <f>+A1</f>
        <v>reporting-org</v>
      </c>
      <c r="B71" s="23">
        <f>+A67</f>
        <v>0</v>
      </c>
    </row>
    <row r="72" spans="1:17">
      <c r="A72" s="22" t="str">
        <f>+B1</f>
        <v>recipient-country</v>
      </c>
      <c r="B72" s="23">
        <f>+B67</f>
        <v>0</v>
      </c>
    </row>
    <row r="73" spans="1:17">
      <c r="A73" s="22" t="str">
        <f>+C1</f>
        <v>transaction-type</v>
      </c>
      <c r="B73" s="23">
        <f>+C67</f>
        <v>0</v>
      </c>
    </row>
    <row r="74" spans="1:17">
      <c r="A74" s="22" t="str">
        <f>+D1</f>
        <v>Transaction Type Name</v>
      </c>
      <c r="B74" s="23">
        <f>+D67</f>
        <v>0</v>
      </c>
    </row>
    <row r="75" spans="1:17">
      <c r="A75" s="22" t="str">
        <f>+E1</f>
        <v>transaction-date</v>
      </c>
      <c r="B75" s="23">
        <f>+E67</f>
        <v>0</v>
      </c>
    </row>
    <row r="76" spans="1:17">
      <c r="A76" s="22" t="str">
        <f>+G1</f>
        <v>default-currency</v>
      </c>
      <c r="B76" s="23">
        <f>+G67</f>
        <v>0</v>
      </c>
    </row>
    <row r="77" spans="1:17">
      <c r="A77" s="22" t="str">
        <f>+H1</f>
        <v>transaction-value</v>
      </c>
      <c r="B77" s="23">
        <f>+H67</f>
        <v>0</v>
      </c>
    </row>
    <row r="78" spans="1:17">
      <c r="A78" s="22" t="str">
        <f>+J1</f>
        <v>transaction_value_currency</v>
      </c>
      <c r="B78" s="23">
        <f>+J67</f>
        <v>1</v>
      </c>
    </row>
    <row r="79" spans="1:17">
      <c r="A79" s="22" t="str">
        <f>+K1</f>
        <v>transaction_value_value-date</v>
      </c>
      <c r="B79" s="23">
        <f>+K67</f>
        <v>0</v>
      </c>
    </row>
    <row r="80" spans="1:17">
      <c r="A80" s="22" t="str">
        <f>+L1</f>
        <v>title</v>
      </c>
      <c r="B80" s="23">
        <f>+L67</f>
        <v>0</v>
      </c>
    </row>
    <row r="81" spans="1:5">
      <c r="A81" s="22" t="str">
        <f>+M1</f>
        <v>start-planned</v>
      </c>
      <c r="B81" s="23">
        <f>+M67</f>
        <v>0</v>
      </c>
    </row>
    <row r="82" spans="1:5">
      <c r="A82" s="22" t="str">
        <f>+N1</f>
        <v>end-planned</v>
      </c>
      <c r="B82" s="23">
        <f>+N67</f>
        <v>0</v>
      </c>
    </row>
    <row r="83" spans="1:5">
      <c r="A83" s="22" t="str">
        <f>+O1</f>
        <v>start-actual</v>
      </c>
      <c r="B83" s="23">
        <f>+O67</f>
        <v>0</v>
      </c>
    </row>
    <row r="84" spans="1:5">
      <c r="A84" s="22" t="str">
        <f>+P1</f>
        <v>end-actual</v>
      </c>
      <c r="B84" s="23">
        <f>P67</f>
        <v>0</v>
      </c>
    </row>
    <row r="85" spans="1:5">
      <c r="A85" s="22" t="str">
        <f>+Q1</f>
        <v>sector</v>
      </c>
      <c r="B85" s="23">
        <f>+Q67</f>
        <v>0</v>
      </c>
    </row>
    <row r="87" spans="1:5">
      <c r="A87" t="s">
        <v>53</v>
      </c>
      <c r="B87" t="s">
        <v>54</v>
      </c>
    </row>
    <row r="88" spans="1:5">
      <c r="A88" t="s">
        <v>55</v>
      </c>
      <c r="B88" t="s">
        <v>56</v>
      </c>
      <c r="C88" t="s">
        <v>57</v>
      </c>
      <c r="D88" t="s">
        <v>58</v>
      </c>
      <c r="E88" t="s">
        <v>60</v>
      </c>
    </row>
    <row r="89" spans="1:5">
      <c r="A89" s="25">
        <v>2012</v>
      </c>
      <c r="B89" s="26">
        <v>80000000</v>
      </c>
      <c r="C89" s="26">
        <v>49821642</v>
      </c>
      <c r="D89" s="26">
        <v>-152910</v>
      </c>
      <c r="E89" s="26">
        <v>129668732</v>
      </c>
    </row>
    <row r="90" spans="1:5">
      <c r="A90" s="25">
        <v>2013</v>
      </c>
      <c r="B90" s="26">
        <v>-1568588</v>
      </c>
      <c r="C90" s="26">
        <v>73286962</v>
      </c>
      <c r="D90" s="26">
        <v>-297526</v>
      </c>
      <c r="E90" s="26">
        <v>71420848</v>
      </c>
    </row>
    <row r="91" spans="1:5">
      <c r="A91" s="25">
        <v>2014</v>
      </c>
      <c r="B91" s="26">
        <v>50900000</v>
      </c>
      <c r="C91" s="26">
        <v>76014991</v>
      </c>
      <c r="D91" s="26">
        <v>-454744</v>
      </c>
      <c r="E91" s="26">
        <v>126460247</v>
      </c>
    </row>
    <row r="92" spans="1:5">
      <c r="A92" s="25" t="s">
        <v>60</v>
      </c>
      <c r="B92" s="26">
        <v>129331412</v>
      </c>
      <c r="C92" s="26">
        <v>199123595</v>
      </c>
      <c r="D92" s="26">
        <v>-905180</v>
      </c>
      <c r="E92" s="26">
        <v>327549827</v>
      </c>
    </row>
    <row r="131" spans="4:4">
      <c r="D131" s="26">
        <f>+C92-B92</f>
        <v>69792183</v>
      </c>
    </row>
  </sheetData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AMP Dataset</vt:lpstr>
      <vt:lpstr>AfDB AMP</vt:lpstr>
      <vt:lpstr>AfDB IATI</vt:lpstr>
      <vt:lpstr>Canada AMP</vt:lpstr>
      <vt:lpstr> Canada IATI</vt:lpstr>
      <vt:lpstr>JICA AMP</vt:lpstr>
      <vt:lpstr>JICA IATI</vt:lpstr>
      <vt:lpstr>World Bank AMP</vt:lpstr>
      <vt:lpstr>World Bank IATI</vt:lpstr>
      <vt:lpstr>DFID AMP</vt:lpstr>
      <vt:lpstr>DFID IATI</vt:lpstr>
      <vt:lpstr>AMP &amp; IATI Comparison</vt:lpstr>
    </vt:vector>
  </TitlesOfParts>
  <Company>Development Gateway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Hamadoun Cisse</dc:creator>
  <cp:lastModifiedBy>Paige Kirby</cp:lastModifiedBy>
  <dcterms:created xsi:type="dcterms:W3CDTF">2015-10-25T23:07:37Z</dcterms:created>
  <dcterms:modified xsi:type="dcterms:W3CDTF">2015-10-29T05:39:48Z</dcterms:modified>
</cp:coreProperties>
</file>