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5" activeTab="6" autoFilterDateGrouping="1"/>
  </bookViews>
  <sheets>
    <sheet xmlns:r="http://schemas.openxmlformats.org/officeDocument/2006/relationships" name="0. 마일스톤" sheetId="1" state="visible" r:id="rId1"/>
    <sheet xmlns:r="http://schemas.openxmlformats.org/officeDocument/2006/relationships" name="2.1 클라우드 자산 분석 및 분류" sheetId="2" state="visible" r:id="rId2"/>
    <sheet xmlns:r="http://schemas.openxmlformats.org/officeDocument/2006/relationships" name="2.2 As Is Architecture" sheetId="3" state="visible" r:id="rId3"/>
    <sheet xmlns:r="http://schemas.openxmlformats.org/officeDocument/2006/relationships" name="3.1 Advisor 분석 및 점검" sheetId="4" state="visible" r:id="rId4"/>
    <sheet xmlns:r="http://schemas.openxmlformats.org/officeDocument/2006/relationships" name="3.2 자산 최적화 분석" sheetId="5" state="visible" r:id="rId5"/>
    <sheet xmlns:r="http://schemas.openxmlformats.org/officeDocument/2006/relationships" name="4.1 최적화 제안" sheetId="6" state="visible" r:id="rId6"/>
    <sheet xmlns:r="http://schemas.openxmlformats.org/officeDocument/2006/relationships" name="3.3 SLA 분석 평가" sheetId="7" state="visible" r:id="rId7"/>
    <sheet xmlns:r="http://schemas.openxmlformats.org/officeDocument/2006/relationships" name="4.3 비용 제안" sheetId="8" state="visible" r:id="rId8"/>
    <sheet xmlns:r="http://schemas.openxmlformats.org/officeDocument/2006/relationships" name="4.2 To Be Architecture" sheetId="9" state="visible" r:id="rId9"/>
    <sheet xmlns:r="http://schemas.openxmlformats.org/officeDocument/2006/relationships" name="(참고) SLA 체크리스트" sheetId="10" state="visible" r:id="rId10"/>
    <sheet xmlns:r="http://schemas.openxmlformats.org/officeDocument/2006/relationships" name="SLA 체크리스트" sheetId="11" state="visible" r:id="rId11"/>
    <sheet xmlns:r="http://schemas.openxmlformats.org/officeDocument/2006/relationships" name="(참고)Advisor 권장사항" sheetId="12" state="visible" r:id="rId12"/>
    <sheet xmlns:r="http://schemas.openxmlformats.org/officeDocument/2006/relationships" name="1. 인터뷰 (2)" sheetId="13" state="hidden" r:id="rId13"/>
  </sheets>
  <externalReferences>
    <externalReference xmlns:r="http://schemas.openxmlformats.org/officeDocument/2006/relationships" r:id="rId14"/>
  </externalReferences>
  <definedNames>
    <definedName name="스크롤증가값" localSheetId="0">'0. 마일스톤'!$L$2</definedName>
    <definedName name="스크롤증가값">[1]webzen_plan!$N$2</definedName>
    <definedName name="Project_Start" localSheetId="0">'0. 마일스톤'!$L$1</definedName>
    <definedName name="Project_Start">[1]webzen_plan!$N$1</definedName>
    <definedName name="_xlnm._FilterDatabase" localSheetId="6" hidden="1">'3.3 SLA 분석 평가'!$B$5:$M$210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dd"/>
    <numFmt numFmtId="165" formatCode="d"/>
    <numFmt numFmtId="166" formatCode="_-* #,##0_-;\-* #,##0_-;_-* &quot;-&quot;_-;_-@_-"/>
    <numFmt numFmtId="167" formatCode="[$-F800]dddd\,\ mmmm\ dd\,\ yyyy"/>
    <numFmt numFmtId="168" formatCode="0.000%"/>
    <numFmt numFmtId="169" formatCode="_-[$₩-412]* #,##0_-;\-[$₩-412]* #,##0_-;_-[$₩-412]* &quot;-&quot;??_-;_-@_-"/>
    <numFmt numFmtId="170" formatCode="_-&quot;₩&quot;* #,##0_-;\-&quot;₩&quot;* #,##0_-;_-&quot;₩&quot;* &quot;-&quot;_-;_-@_-"/>
    <numFmt numFmtId="171" formatCode="_ &quot;₹&quot;\ * #,##0.00_ ;_ &quot;₹&quot;\ * \-#,##0.00_ ;_ &quot;₹&quot;\ * &quot;-&quot;??_ ;_ @_ "/>
  </numFmts>
  <fonts count="71">
    <font>
      <name val="맑은 고딕"/>
      <charset val="129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0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family val="2"/>
      <color theme="1"/>
      <sz val="10"/>
    </font>
    <font>
      <name val="Segoe UI"/>
      <family val="2"/>
      <color theme="1"/>
      <sz val="10"/>
    </font>
    <font>
      <name val="맑은 고딕"/>
      <family val="2"/>
      <color theme="1"/>
      <sz val="11"/>
      <scheme val="minor"/>
    </font>
    <font>
      <name val="Microsoft YaHei"/>
      <charset val="134"/>
      <family val="2"/>
      <color rgb="FF000000"/>
      <sz val="11"/>
    </font>
    <font>
      <name val="맑은 고딕"/>
      <charset val="129"/>
      <family val="3"/>
      <b val="1"/>
      <color theme="0" tint="-0.0499893185216834"/>
      <sz val="11"/>
      <scheme val="minor"/>
    </font>
    <font>
      <name val="돋움"/>
      <charset val="129"/>
      <family val="3"/>
      <sz val="8"/>
    </font>
    <font>
      <name val="Arial"/>
      <family val="2"/>
      <color rgb="FF000000"/>
      <sz val="11"/>
    </font>
    <font>
      <name val="맑은 고딕"/>
      <charset val="129"/>
      <family val="3"/>
      <color rgb="FF000000"/>
      <sz val="11"/>
    </font>
    <font>
      <name val="Microsoft YaHei"/>
      <charset val="129"/>
      <family val="3"/>
      <color rgb="FF000000"/>
      <sz val="11"/>
    </font>
    <font>
      <name val="Arial"/>
      <family val="2"/>
      <sz val="8"/>
    </font>
    <font>
      <name val="맑은 고딕"/>
      <charset val="129"/>
      <family val="2"/>
      <sz val="8"/>
    </font>
    <font>
      <name val="맑은 고딕"/>
      <family val="2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theme="0"/>
      <sz val="10"/>
      <scheme val="minor"/>
    </font>
    <font>
      <name val="돋움체"/>
      <charset val="129"/>
      <family val="3"/>
      <sz val="8"/>
    </font>
    <font>
      <name val="Arial"/>
      <family val="2"/>
      <color theme="10"/>
      <sz val="8"/>
      <u val="single"/>
    </font>
    <font>
      <name val="맑은 고딕"/>
      <charset val="129"/>
      <family val="3"/>
      <color rgb="FF000000"/>
      <sz val="10"/>
      <scheme val="minor"/>
    </font>
    <font>
      <name val="맑은 고딕"/>
      <family val="2"/>
      <color rgb="FFFF0000"/>
      <sz val="11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family val="2"/>
      <color theme="1"/>
      <sz val="14"/>
      <scheme val="minor"/>
    </font>
    <font>
      <name val="맑은 고딕"/>
      <family val="2"/>
      <color rgb="FF323130"/>
      <sz val="14"/>
      <scheme val="minor"/>
    </font>
    <font>
      <name val="맑은 고딕"/>
      <family val="2"/>
      <color rgb="FF000000"/>
      <sz val="14"/>
      <scheme val="minor"/>
    </font>
    <font>
      <name val="맑은 고딕"/>
      <family val="2"/>
      <color rgb="FF323130"/>
      <sz val="12"/>
      <scheme val="minor"/>
    </font>
    <font>
      <name val="맑은 고딕"/>
      <family val="2"/>
      <b val="1"/>
      <sz val="12"/>
      <scheme val="minor"/>
    </font>
    <font>
      <name val="맑은 고딕"/>
      <family val="2"/>
      <b val="1"/>
      <color rgb="FF323130"/>
      <sz val="12"/>
      <scheme val="minor"/>
    </font>
    <font>
      <name val="맑은 고딕"/>
      <family val="2"/>
      <sz val="12"/>
      <scheme val="minor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3"/>
      <color theme="1"/>
      <sz val="14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color theme="0"/>
      <sz val="24"/>
      <scheme val="minor"/>
    </font>
    <font>
      <name val="맑은 고딕"/>
      <charset val="129"/>
      <family val="3"/>
      <b val="1"/>
      <color rgb="FF484849"/>
      <sz val="10"/>
      <scheme val="minor"/>
    </font>
    <font>
      <name val="맑은 고딕"/>
      <charset val="129"/>
      <family val="2"/>
      <b val="1"/>
      <color theme="1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family val="2"/>
      <color theme="1"/>
      <sz val="10"/>
      <scheme val="minor"/>
    </font>
    <font>
      <name val="맑은 고딕"/>
      <family val="2"/>
      <b val="1"/>
      <color theme="1"/>
      <sz val="10"/>
      <scheme val="minor"/>
    </font>
    <font>
      <name val="맑은 고딕"/>
      <charset val="129"/>
      <family val="3"/>
      <b val="1"/>
      <color rgb="FF000000"/>
      <sz val="10"/>
      <scheme val="minor"/>
    </font>
    <font>
      <name val="맑은 고딕"/>
      <family val="2"/>
      <color rgb="FF000000"/>
      <sz val="11"/>
      <scheme val="minor"/>
    </font>
    <font>
      <name val="맑은 고딕"/>
      <charset val="129"/>
      <family val="3"/>
      <color rgb="FF000000"/>
      <sz val="10"/>
      <u val="single"/>
      <scheme val="minor"/>
    </font>
    <font>
      <name val="맑은 고딕"/>
      <charset val="129"/>
      <family val="3"/>
      <b val="1"/>
      <color theme="1"/>
      <sz val="18"/>
      <scheme val="minor"/>
    </font>
    <font>
      <name val="Poppins SemiBold"/>
      <b val="1"/>
      <color rgb="FFFFFFFF"/>
      <sz val="14"/>
    </font>
    <font>
      <name val="Noto Sans KR"/>
      <family val="2"/>
      <b val="1"/>
      <color rgb="FFFFFFFF"/>
      <sz val="14"/>
    </font>
    <font>
      <name val="Noto Sans KR"/>
      <family val="2"/>
      <b val="1"/>
      <color rgb="FFFFFFFF"/>
      <sz val="9"/>
    </font>
    <font>
      <name val="Poppins SemiBold"/>
      <color rgb="FF323130"/>
      <sz val="8"/>
    </font>
    <font>
      <name val="Poppins SemiBold"/>
      <color rgb="FF000000"/>
      <sz val="8"/>
    </font>
    <font>
      <name val="맑은 고딕"/>
      <charset val="129"/>
      <family val="2"/>
      <color theme="1"/>
      <sz val="14"/>
      <scheme val="minor"/>
    </font>
    <font>
      <name val="맑은 고딕"/>
      <charset val="129"/>
      <family val="2"/>
      <color rgb="FF323130"/>
      <sz val="14"/>
      <scheme val="minor"/>
    </font>
    <font>
      <name val="맑은 고딕"/>
      <charset val="129"/>
      <family val="2"/>
      <color rgb="FF000000"/>
      <sz val="14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family val="3"/>
      <color theme="1"/>
      <sz val="10"/>
      <scheme val="major"/>
    </font>
    <font>
      <name val="맑은 고딕"/>
      <charset val="129"/>
      <family val="2"/>
      <color rgb="FF323130"/>
      <sz val="12"/>
      <scheme val="minor"/>
    </font>
    <font>
      <name val="맑은 고딕"/>
      <charset val="129"/>
      <family val="2"/>
      <sz val="12"/>
      <scheme val="minor"/>
    </font>
  </fonts>
  <fills count="2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4072AE"/>
        <bgColor indexed="64"/>
      </patternFill>
    </fill>
    <fill>
      <patternFill patternType="solid">
        <fgColor rgb="FF4072A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82A7D"/>
        <bgColor indexed="64"/>
      </patternFill>
    </fill>
    <fill>
      <patternFill patternType="solid">
        <fgColor rgb="FF4848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BBB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8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thick">
        <color rgb="FF7030A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theme="4" tint="0.3999755851924192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24">
    <xf numFmtId="0" fontId="5" fillId="0" borderId="0" applyAlignment="1">
      <alignment vertical="center"/>
    </xf>
    <xf numFmtId="0" fontId="12" fillId="0" borderId="0"/>
    <xf numFmtId="0" fontId="5" fillId="0" borderId="0" applyAlignment="1">
      <alignment vertical="center"/>
    </xf>
    <xf numFmtId="0" fontId="19" fillId="0" borderId="0"/>
    <xf numFmtId="14" fontId="12" fillId="0" borderId="0" applyAlignment="1">
      <alignment horizontal="center" vertical="center"/>
    </xf>
    <xf numFmtId="9" fontId="19" fillId="0" borderId="0" applyAlignment="1">
      <alignment vertical="center"/>
    </xf>
    <xf numFmtId="166" fontId="19" fillId="0" borderId="0" applyAlignment="1">
      <alignment vertical="center"/>
    </xf>
    <xf numFmtId="0" fontId="27" fillId="0" borderId="0"/>
    <xf numFmtId="0" fontId="12" fillId="0" borderId="0"/>
    <xf numFmtId="171" fontId="12" fillId="0" borderId="0"/>
    <xf numFmtId="0" fontId="19" fillId="0" borderId="0"/>
    <xf numFmtId="0" fontId="42" fillId="0" borderId="0" applyAlignment="1">
      <alignment vertical="center"/>
    </xf>
    <xf numFmtId="0" fontId="43" fillId="0" borderId="32" applyAlignment="1">
      <alignment vertical="center"/>
    </xf>
    <xf numFmtId="0" fontId="44" fillId="0" borderId="33" applyAlignment="1">
      <alignment vertical="center"/>
    </xf>
    <xf numFmtId="14" fontId="12" fillId="0" borderId="0" applyAlignment="1">
      <alignment horizontal="center" vertical="center"/>
    </xf>
    <xf numFmtId="171" fontId="12" fillId="0" borderId="0"/>
    <xf numFmtId="0" fontId="12" fillId="0" borderId="0"/>
    <xf numFmtId="14" fontId="12" fillId="0" borderId="0" applyAlignment="1">
      <alignment horizontal="center" vertical="center"/>
    </xf>
    <xf numFmtId="0" fontId="12" fillId="0" borderId="0"/>
    <xf numFmtId="171" fontId="12" fillId="0" borderId="0"/>
    <xf numFmtId="14" fontId="12" fillId="0" borderId="0" applyAlignment="1">
      <alignment horizontal="center" vertical="center"/>
    </xf>
    <xf numFmtId="171" fontId="12" fillId="0" borderId="0"/>
    <xf numFmtId="170" fontId="5" fillId="0" borderId="0" applyAlignment="1">
      <alignment vertical="center"/>
    </xf>
    <xf numFmtId="9" fontId="5" fillId="0" borderId="0" applyAlignment="1">
      <alignment vertical="center"/>
    </xf>
  </cellStyleXfs>
  <cellXfs count="446">
    <xf numFmtId="0" fontId="0" fillId="0" borderId="0" applyAlignment="1" pivotButton="0" quotePrefix="0" xfId="0">
      <alignment vertical="center"/>
    </xf>
    <xf numFmtId="10" fontId="8" fillId="0" borderId="2" applyAlignment="1" pivotButton="0" quotePrefix="0" xfId="1">
      <alignment horizontal="center" vertical="center" wrapText="1"/>
    </xf>
    <xf numFmtId="0" fontId="8" fillId="0" borderId="2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8" fillId="0" borderId="6" applyAlignment="1" pivotButton="0" quotePrefix="0" xfId="1">
      <alignment vertical="center" wrapText="1"/>
    </xf>
    <xf numFmtId="0" fontId="12" fillId="0" borderId="0" pivotButton="0" quotePrefix="0" xfId="1"/>
    <xf numFmtId="0" fontId="12" fillId="0" borderId="0" applyAlignment="1" pivotButton="0" quotePrefix="0" xfId="1">
      <alignment horizontal="left" vertical="center"/>
    </xf>
    <xf numFmtId="0" fontId="8" fillId="0" borderId="3" applyAlignment="1" pivotButton="0" quotePrefix="0" xfId="1">
      <alignment horizontal="left" vertical="center" wrapText="1"/>
    </xf>
    <xf numFmtId="0" fontId="14" fillId="2" borderId="1" applyAlignment="1" pivotButton="0" quotePrefix="0" xfId="2">
      <alignment horizontal="center" vertical="center"/>
    </xf>
    <xf numFmtId="0" fontId="14" fillId="2" borderId="1" applyAlignment="1" pivotButton="0" quotePrefix="0" xfId="2">
      <alignment vertical="center"/>
    </xf>
    <xf numFmtId="0" fontId="14" fillId="2" borderId="8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9" fillId="0" borderId="0" pivotButton="0" quotePrefix="0" xfId="3"/>
    <xf numFmtId="0" fontId="21" fillId="0" borderId="0" pivotButton="0" quotePrefix="0" xfId="3"/>
    <xf numFmtId="0" fontId="21" fillId="0" borderId="1" applyAlignment="1" pivotButton="0" quotePrefix="0" xfId="3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/>
    </xf>
    <xf numFmtId="0" fontId="6" fillId="4" borderId="1" applyAlignment="1" pivotButton="0" quotePrefix="0" xfId="3">
      <alignment horizontal="center" vertical="center"/>
    </xf>
    <xf numFmtId="0" fontId="29" fillId="0" borderId="0" pivotButton="0" quotePrefix="0" xfId="3"/>
    <xf numFmtId="0" fontId="30" fillId="0" borderId="1" applyAlignment="1" pivotButton="0" quotePrefix="0" xfId="3">
      <alignment horizontal="center"/>
    </xf>
    <xf numFmtId="10" fontId="9" fillId="0" borderId="16" applyAlignment="1" pivotButton="0" quotePrefix="0" xfId="1">
      <alignment horizontal="center" vertical="center" wrapText="1"/>
    </xf>
    <xf numFmtId="0" fontId="12" fillId="0" borderId="17" applyAlignment="1" pivotButton="0" quotePrefix="0" xfId="1">
      <alignment vertical="center" wrapText="1"/>
    </xf>
    <xf numFmtId="10" fontId="9" fillId="0" borderId="18" applyAlignment="1" pivotButton="0" quotePrefix="0" xfId="1">
      <alignment horizontal="center" vertical="center" wrapText="1"/>
    </xf>
    <xf numFmtId="0" fontId="12" fillId="0" borderId="19" applyAlignment="1" pivotButton="0" quotePrefix="0" xfId="1">
      <alignment vertical="center" wrapText="1"/>
    </xf>
    <xf numFmtId="0" fontId="12" fillId="0" borderId="0" applyAlignment="1" pivotButton="0" quotePrefix="0" xfId="1">
      <alignment vertical="top"/>
    </xf>
    <xf numFmtId="0" fontId="12" fillId="0" borderId="0" applyAlignment="1" pivotButton="0" quotePrefix="0" xfId="1">
      <alignment horizontal="center" vertical="center"/>
    </xf>
    <xf numFmtId="0" fontId="19" fillId="0" borderId="0" applyAlignment="1" pivotButton="0" quotePrefix="0" xfId="3">
      <alignment horizontal="center"/>
    </xf>
    <xf numFmtId="0" fontId="21" fillId="0" borderId="1" applyAlignment="1" pivotButton="0" quotePrefix="0" xfId="3">
      <alignment horizontal="center"/>
    </xf>
    <xf numFmtId="0" fontId="23" fillId="0" borderId="1" applyAlignment="1" pivotButton="0" quotePrefix="0" xfId="3">
      <alignment horizontal="center"/>
    </xf>
    <xf numFmtId="0" fontId="30" fillId="0" borderId="1" applyAlignment="1" pivotButton="0" quotePrefix="0" xfId="3">
      <alignment horizontal="center" vertical="center"/>
    </xf>
    <xf numFmtId="0" fontId="36" fillId="0" borderId="1" applyAlignment="1" pivotButton="0" quotePrefix="0" xfId="0">
      <alignment vertical="center"/>
    </xf>
    <xf numFmtId="0" fontId="35" fillId="0" borderId="1" applyAlignment="1" pivotButton="0" quotePrefix="0" xfId="0">
      <alignment vertical="center"/>
    </xf>
    <xf numFmtId="0" fontId="37" fillId="0" borderId="1" applyAlignment="1" pivotButton="0" quotePrefix="0" xfId="0">
      <alignment vertical="center"/>
    </xf>
    <xf numFmtId="0" fontId="35" fillId="0" borderId="1" applyAlignment="1" pivotButton="0" quotePrefix="0" xfId="0">
      <alignment vertical="center" wrapText="1"/>
    </xf>
    <xf numFmtId="0" fontId="38" fillId="0" borderId="1" applyAlignment="1" pivotButton="0" quotePrefix="0" xfId="0">
      <alignment vertical="center"/>
    </xf>
    <xf numFmtId="0" fontId="41" fillId="0" borderId="1" applyAlignment="1" pivotButton="0" quotePrefix="0" xfId="0">
      <alignment vertical="center"/>
    </xf>
    <xf numFmtId="0" fontId="41" fillId="0" borderId="1" applyAlignment="1" pivotButton="0" quotePrefix="0" xfId="0">
      <alignment vertical="center" wrapText="1"/>
    </xf>
    <xf numFmtId="0" fontId="41" fillId="6" borderId="1" applyAlignment="1" pivotButton="0" quotePrefix="0" xfId="0">
      <alignment vertical="center" wrapText="1"/>
    </xf>
    <xf numFmtId="0" fontId="41" fillId="5" borderId="1" applyAlignment="1" pivotButton="0" quotePrefix="0" xfId="0">
      <alignment vertical="center" wrapText="1"/>
    </xf>
    <xf numFmtId="0" fontId="21" fillId="0" borderId="1" applyAlignment="1" pivotButton="0" quotePrefix="0" xfId="0">
      <alignment horizontal="center" vertical="center"/>
    </xf>
    <xf numFmtId="0" fontId="8" fillId="0" borderId="0" pivotButton="0" quotePrefix="0" xfId="3"/>
    <xf numFmtId="0" fontId="45" fillId="0" borderId="32" applyAlignment="1" pivotButton="0" quotePrefix="0" xfId="12">
      <alignment vertical="top"/>
    </xf>
    <xf numFmtId="0" fontId="22" fillId="0" borderId="0" pivotButton="0" quotePrefix="0" xfId="3"/>
    <xf numFmtId="0" fontId="22" fillId="0" borderId="37" applyAlignment="1" pivotButton="0" quotePrefix="0" xfId="3">
      <alignment horizontal="center" vertical="center"/>
    </xf>
    <xf numFmtId="0" fontId="22" fillId="0" borderId="33" applyAlignment="1" pivotButton="0" quotePrefix="0" xfId="13">
      <alignment horizontal="right" vertical="center"/>
    </xf>
    <xf numFmtId="0" fontId="22" fillId="0" borderId="33" applyAlignment="1" pivotButton="0" quotePrefix="0" xfId="13">
      <alignment horizontal="right" vertical="center" indent="1"/>
    </xf>
    <xf numFmtId="0" fontId="22" fillId="0" borderId="0" applyAlignment="1" pivotButton="0" quotePrefix="0" xfId="13">
      <alignment horizontal="right" vertical="center" indent="1"/>
    </xf>
    <xf numFmtId="0" fontId="22" fillId="0" borderId="0" applyAlignment="1" pivotButton="0" quotePrefix="0" xfId="3">
      <alignment horizontal="center" vertical="center"/>
    </xf>
    <xf numFmtId="0" fontId="24" fillId="0" borderId="0" applyAlignment="1" pivotButton="0" quotePrefix="0" xfId="3">
      <alignment horizontal="center" vertical="center"/>
    </xf>
    <xf numFmtId="0" fontId="8" fillId="0" borderId="0" applyAlignment="1" pivotButton="0" quotePrefix="0" xfId="3">
      <alignment horizontal="center" vertical="center"/>
    </xf>
    <xf numFmtId="0" fontId="25" fillId="8" borderId="35" pivotButton="0" quotePrefix="0" xfId="3"/>
    <xf numFmtId="0" fontId="48" fillId="8" borderId="38" applyAlignment="1" pivotButton="0" quotePrefix="0" xfId="3">
      <alignment horizontal="left" vertical="center" indent="1"/>
    </xf>
    <xf numFmtId="0" fontId="48" fillId="8" borderId="38" applyAlignment="1" pivotButton="0" quotePrefix="0" xfId="3">
      <alignment horizontal="left" vertical="center"/>
    </xf>
    <xf numFmtId="0" fontId="46" fillId="9" borderId="36" applyAlignment="1" pivotButton="0" quotePrefix="0" xfId="3">
      <alignment horizontal="center" vertical="center" wrapText="1"/>
    </xf>
    <xf numFmtId="0" fontId="46" fillId="8" borderId="37" applyAlignment="1" pivotButton="0" quotePrefix="0" xfId="3">
      <alignment horizontal="center" vertical="center" wrapText="1"/>
    </xf>
    <xf numFmtId="0" fontId="46" fillId="8" borderId="37" applyAlignment="1" pivotButton="0" quotePrefix="0" xfId="3">
      <alignment horizontal="center" vertical="center"/>
    </xf>
    <xf numFmtId="0" fontId="46" fillId="9" borderId="37" applyAlignment="1" pivotButton="0" quotePrefix="0" xfId="3">
      <alignment horizontal="center" vertical="center" wrapText="1"/>
    </xf>
    <xf numFmtId="164" fontId="46" fillId="10" borderId="37" applyAlignment="1" pivotButton="0" quotePrefix="0" xfId="14">
      <alignment horizontal="center" vertical="center"/>
    </xf>
    <xf numFmtId="165" fontId="46" fillId="10" borderId="37" applyAlignment="1" pivotButton="0" quotePrefix="0" xfId="3">
      <alignment horizontal="center" vertical="center"/>
    </xf>
    <xf numFmtId="0" fontId="46" fillId="8" borderId="38" applyAlignment="1" pivotButton="0" quotePrefix="0" xfId="3">
      <alignment horizontal="left" vertical="center"/>
    </xf>
    <xf numFmtId="0" fontId="25" fillId="10" borderId="37" applyAlignment="1" pivotButton="0" quotePrefix="0" xfId="3">
      <alignment horizontal="center" vertical="center" shrinkToFit="1"/>
    </xf>
    <xf numFmtId="0" fontId="8" fillId="11" borderId="41" pivotButton="0" quotePrefix="0" xfId="3"/>
    <xf numFmtId="0" fontId="9" fillId="12" borderId="42" applyAlignment="1" pivotButton="0" quotePrefix="0" xfId="3">
      <alignment horizontal="left" vertical="center"/>
    </xf>
    <xf numFmtId="0" fontId="9" fillId="12" borderId="37" applyAlignment="1" pivotButton="0" quotePrefix="0" xfId="3">
      <alignment horizontal="center" vertical="center" wrapText="1"/>
    </xf>
    <xf numFmtId="0" fontId="9" fillId="12" borderId="37" applyAlignment="1" pivotButton="0" quotePrefix="0" xfId="3">
      <alignment horizontal="center" vertical="center"/>
    </xf>
    <xf numFmtId="0" fontId="49" fillId="12" borderId="37" applyAlignment="1" pivotButton="0" quotePrefix="0" xfId="3">
      <alignment horizontal="center" vertical="center" wrapText="1"/>
    </xf>
    <xf numFmtId="0" fontId="25" fillId="12" borderId="37" applyAlignment="1" pivotButton="0" quotePrefix="0" xfId="3">
      <alignment horizontal="center" vertical="center" shrinkToFit="1"/>
    </xf>
    <xf numFmtId="0" fontId="8" fillId="0" borderId="36" applyAlignment="1" pivotButton="0" quotePrefix="0" xfId="3">
      <alignment horizontal="left" vertical="center" wrapText="1" indent="2"/>
    </xf>
    <xf numFmtId="0" fontId="8" fillId="0" borderId="37" applyAlignment="1" pivotButton="0" quotePrefix="0" xfId="3">
      <alignment horizontal="left" vertical="center"/>
    </xf>
    <xf numFmtId="0" fontId="8" fillId="0" borderId="37" applyAlignment="1" pivotButton="0" quotePrefix="0" xfId="3">
      <alignment horizontal="center" vertical="center"/>
    </xf>
    <xf numFmtId="0" fontId="22" fillId="0" borderId="0" applyAlignment="1" pivotButton="0" quotePrefix="0" xfId="3">
      <alignment vertical="center"/>
    </xf>
    <xf numFmtId="0" fontId="9" fillId="13" borderId="36" applyAlignment="1" pivotButton="0" quotePrefix="0" xfId="3">
      <alignment horizontal="left" vertical="center" wrapText="1" indent="2"/>
    </xf>
    <xf numFmtId="0" fontId="9" fillId="13" borderId="37" applyAlignment="1" pivotButton="0" quotePrefix="0" xfId="3">
      <alignment horizontal="left" vertical="center"/>
    </xf>
    <xf numFmtId="0" fontId="8" fillId="13" borderId="37" applyAlignment="1" pivotButton="0" quotePrefix="0" xfId="3">
      <alignment horizontal="left" vertical="center"/>
    </xf>
    <xf numFmtId="0" fontId="8" fillId="13" borderId="37" applyAlignment="1" pivotButton="0" quotePrefix="0" xfId="3">
      <alignment horizontal="center" vertical="center"/>
    </xf>
    <xf numFmtId="0" fontId="8" fillId="14" borderId="37" applyAlignment="1" pivotButton="0" quotePrefix="0" xfId="3">
      <alignment horizontal="center" vertical="center"/>
    </xf>
    <xf numFmtId="14" fontId="8" fillId="13" borderId="37" applyAlignment="1" pivotButton="0" quotePrefix="0" xfId="3">
      <alignment horizontal="center" vertical="center"/>
    </xf>
    <xf numFmtId="9" fontId="8" fillId="13" borderId="37" applyAlignment="1" pivotButton="0" quotePrefix="0" xfId="5">
      <alignment horizontal="center" vertical="center"/>
    </xf>
    <xf numFmtId="14" fontId="50" fillId="13" borderId="37" applyAlignment="1" pivotButton="0" quotePrefix="0" xfId="14">
      <alignment horizontal="center" vertical="center"/>
    </xf>
    <xf numFmtId="166" fontId="8" fillId="13" borderId="37" applyAlignment="1" pivotButton="0" quotePrefix="0" xfId="6">
      <alignment horizontal="center" vertical="center"/>
    </xf>
    <xf numFmtId="0" fontId="22" fillId="13" borderId="37" applyAlignment="1" pivotButton="0" quotePrefix="0" xfId="3">
      <alignment horizontal="center" vertical="center"/>
    </xf>
    <xf numFmtId="14" fontId="8" fillId="5" borderId="37" applyAlignment="1" pivotButton="0" quotePrefix="0" xfId="3">
      <alignment horizontal="center" vertical="center"/>
    </xf>
    <xf numFmtId="14" fontId="50" fillId="5" borderId="37" applyAlignment="1" pivotButton="0" quotePrefix="0" xfId="14">
      <alignment horizontal="center" vertical="center"/>
    </xf>
    <xf numFmtId="166" fontId="8" fillId="0" borderId="37" applyAlignment="1" pivotButton="0" quotePrefix="0" xfId="6">
      <alignment horizontal="center" vertical="center"/>
    </xf>
    <xf numFmtId="0" fontId="49" fillId="14" borderId="36" applyAlignment="1" pivotButton="0" quotePrefix="0" xfId="3">
      <alignment horizontal="left" vertical="center" wrapText="1" indent="2"/>
    </xf>
    <xf numFmtId="0" fontId="49" fillId="14" borderId="37" applyAlignment="1" pivotButton="0" quotePrefix="0" xfId="3">
      <alignment horizontal="left" vertical="center"/>
    </xf>
    <xf numFmtId="0" fontId="8" fillId="14" borderId="37" applyAlignment="1" pivotButton="0" quotePrefix="0" xfId="3">
      <alignment horizontal="left" vertical="center"/>
    </xf>
    <xf numFmtId="14" fontId="8" fillId="14" borderId="37" applyAlignment="1" pivotButton="0" quotePrefix="0" xfId="3">
      <alignment horizontal="center" vertical="center"/>
    </xf>
    <xf numFmtId="14" fontId="50" fillId="14" borderId="0" applyAlignment="1" pivotButton="0" quotePrefix="0" xfId="14">
      <alignment horizontal="center" vertical="center"/>
    </xf>
    <xf numFmtId="0" fontId="51" fillId="0" borderId="37" applyAlignment="1" pivotButton="0" quotePrefix="0" xfId="3">
      <alignment horizontal="left" vertical="center"/>
    </xf>
    <xf numFmtId="14" fontId="50" fillId="5" borderId="0" applyAlignment="1" pivotButton="0" quotePrefix="0" xfId="14">
      <alignment horizontal="center" vertical="center"/>
    </xf>
    <xf numFmtId="166" fontId="8" fillId="0" borderId="37" applyAlignment="1" pivotButton="0" quotePrefix="0" xfId="6">
      <alignment horizontal="center" vertical="center"/>
    </xf>
    <xf numFmtId="0" fontId="52" fillId="14" borderId="36" applyAlignment="1" pivotButton="0" quotePrefix="0" xfId="3">
      <alignment horizontal="left" vertical="center" wrapText="1" indent="2"/>
    </xf>
    <xf numFmtId="0" fontId="52" fillId="14" borderId="37" applyAlignment="1" pivotButton="0" quotePrefix="0" xfId="3">
      <alignment horizontal="left" vertical="center"/>
    </xf>
    <xf numFmtId="0" fontId="51" fillId="14" borderId="37" applyAlignment="1" pivotButton="0" quotePrefix="0" xfId="3">
      <alignment horizontal="left" vertical="center"/>
    </xf>
    <xf numFmtId="0" fontId="51" fillId="14" borderId="37" applyAlignment="1" pivotButton="0" quotePrefix="0" xfId="3">
      <alignment horizontal="center" vertical="center"/>
    </xf>
    <xf numFmtId="166" fontId="51" fillId="14" borderId="35" applyAlignment="1" pivotButton="0" quotePrefix="0" xfId="6">
      <alignment horizontal="center" vertical="center"/>
    </xf>
    <xf numFmtId="0" fontId="3" fillId="0" borderId="0" applyAlignment="1" pivotButton="0" quotePrefix="0" xfId="3">
      <alignment vertical="center"/>
    </xf>
    <xf numFmtId="166" fontId="8" fillId="0" borderId="35" applyAlignment="1" pivotButton="0" quotePrefix="0" xfId="6">
      <alignment horizontal="center" vertical="center"/>
    </xf>
    <xf numFmtId="166" fontId="8" fillId="5" borderId="37" applyAlignment="1" pivotButton="0" quotePrefix="0" xfId="6">
      <alignment horizontal="center" vertical="center"/>
    </xf>
    <xf numFmtId="166" fontId="51" fillId="14" borderId="37" applyAlignment="1" pivotButton="0" quotePrefix="0" xfId="6">
      <alignment horizontal="center" vertical="center"/>
    </xf>
    <xf numFmtId="166" fontId="8" fillId="5" borderId="35" applyAlignment="1" pivotButton="0" quotePrefix="0" xfId="6">
      <alignment horizontal="center" vertical="center"/>
    </xf>
    <xf numFmtId="0" fontId="22" fillId="14" borderId="36" pivotButton="0" quotePrefix="0" xfId="3"/>
    <xf numFmtId="0" fontId="22" fillId="14" borderId="35" pivotButton="0" quotePrefix="0" xfId="3"/>
    <xf numFmtId="0" fontId="22" fillId="14" borderId="38" pivotButton="0" quotePrefix="0" xfId="3"/>
    <xf numFmtId="0" fontId="22" fillId="14" borderId="37" pivotButton="0" quotePrefix="0" xfId="3"/>
    <xf numFmtId="0" fontId="22" fillId="14" borderId="37" applyAlignment="1" pivotButton="0" quotePrefix="0" xfId="3">
      <alignment horizontal="center"/>
    </xf>
    <xf numFmtId="0" fontId="22" fillId="14" borderId="37" applyAlignment="1" pivotButton="0" quotePrefix="0" xfId="3">
      <alignment horizontal="center" vertical="center"/>
    </xf>
    <xf numFmtId="0" fontId="22" fillId="0" borderId="0" applyAlignment="1" pivotButton="0" quotePrefix="0" xfId="3">
      <alignment horizontal="center"/>
    </xf>
    <xf numFmtId="0" fontId="31" fillId="0" borderId="0" pivotButton="0" quotePrefix="0" xfId="15"/>
    <xf numFmtId="4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6" fillId="3" borderId="29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/>
    </xf>
    <xf numFmtId="0" fontId="6" fillId="3" borderId="9" applyAlignment="1" pivotButton="0" quotePrefix="0" xfId="0">
      <alignment horizontal="center" vertical="center"/>
    </xf>
    <xf numFmtId="0" fontId="6" fillId="3" borderId="1" applyAlignment="1" pivotButton="0" quotePrefix="0" xfId="2">
      <alignment horizontal="center" vertical="center"/>
    </xf>
    <xf numFmtId="0" fontId="6" fillId="3" borderId="1" applyAlignment="1" pivotButton="0" quotePrefix="0" xfId="2">
      <alignment horizontal="center" vertical="center" wrapText="1"/>
    </xf>
    <xf numFmtId="0" fontId="2" fillId="14" borderId="37" applyAlignment="1" pivotButton="0" quotePrefix="0" xfId="3">
      <alignment horizontal="center" vertical="center"/>
    </xf>
    <xf numFmtId="0" fontId="2" fillId="0" borderId="0" applyAlignment="1" pivotButton="0" quotePrefix="0" xfId="3">
      <alignment vertical="center"/>
    </xf>
    <xf numFmtId="0" fontId="46" fillId="8" borderId="38" applyAlignment="1" pivotButton="0" quotePrefix="0" xfId="3">
      <alignment horizontal="left" vertical="center"/>
    </xf>
    <xf numFmtId="0" fontId="0" fillId="0" borderId="0" applyAlignment="1" pivotButton="0" quotePrefix="0" xfId="2">
      <alignment vertical="center"/>
    </xf>
    <xf numFmtId="0" fontId="6" fillId="3" borderId="1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vertical="center" wrapText="1" readingOrder="1"/>
    </xf>
    <xf numFmtId="0" fontId="28" fillId="5" borderId="1" applyAlignment="1" pivotButton="0" quotePrefix="0" xfId="0">
      <alignment horizontal="center" vertical="center" wrapText="1" readingOrder="1"/>
    </xf>
    <xf numFmtId="0" fontId="28" fillId="16" borderId="1" applyAlignment="1" pivotButton="0" quotePrefix="0" xfId="0">
      <alignment horizontal="center" vertical="center" wrapText="1" readingOrder="1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54" fillId="0" borderId="1" applyAlignment="1" pivotButton="0" quotePrefix="0" xfId="0">
      <alignment vertical="center" wrapText="1"/>
    </xf>
    <xf numFmtId="0" fontId="54" fillId="0" borderId="1" applyAlignment="1" pivotButton="0" quotePrefix="0" xfId="0">
      <alignment vertical="center"/>
    </xf>
    <xf numFmtId="0" fontId="54" fillId="0" borderId="0" applyAlignment="1" pivotButton="0" quotePrefix="0" xfId="0">
      <alignment vertical="center"/>
    </xf>
    <xf numFmtId="0" fontId="28" fillId="15" borderId="1" applyAlignment="1" pivotButton="0" quotePrefix="0" xfId="0">
      <alignment horizontal="center" vertical="center" wrapText="1" readingOrder="1"/>
    </xf>
    <xf numFmtId="0" fontId="55" fillId="15" borderId="1" applyAlignment="1" pivotButton="0" quotePrefix="0" xfId="0">
      <alignment horizontal="center" vertical="center" wrapText="1" readingOrder="1"/>
    </xf>
    <xf numFmtId="0" fontId="28" fillId="5" borderId="1" applyAlignment="1" pivotButton="0" quotePrefix="0" xfId="0">
      <alignment horizontal="center" vertical="center" readingOrder="1"/>
    </xf>
    <xf numFmtId="0" fontId="0" fillId="0" borderId="0" applyAlignment="1" pivotButton="0" quotePrefix="0" xfId="2">
      <alignment horizontal="center" vertical="center"/>
    </xf>
    <xf numFmtId="0" fontId="8" fillId="0" borderId="42" applyAlignment="1" pivotButton="0" quotePrefix="0" xfId="3">
      <alignment horizontal="left" vertical="center"/>
    </xf>
    <xf numFmtId="0" fontId="8" fillId="11" borderId="11" applyAlignment="1" pivotButton="0" quotePrefix="0" xfId="3">
      <alignment horizontal="center" vertical="top" textRotation="255"/>
    </xf>
    <xf numFmtId="0" fontId="51" fillId="0" borderId="37" applyAlignment="1" pivotButton="0" quotePrefix="0" xfId="3">
      <alignment horizontal="left" vertical="center"/>
    </xf>
    <xf numFmtId="0" fontId="1" fillId="0" borderId="0" pivotButton="0" quotePrefix="0" xfId="1"/>
    <xf numFmtId="0" fontId="12" fillId="3" borderId="0" applyAlignment="1" pivotButton="0" quotePrefix="0" xfId="1">
      <alignment vertical="center"/>
    </xf>
    <xf numFmtId="0" fontId="6" fillId="3" borderId="2" applyAlignment="1" pivotButton="0" quotePrefix="0" xfId="1">
      <alignment horizontal="center" vertical="center" wrapText="1"/>
    </xf>
    <xf numFmtId="0" fontId="6" fillId="3" borderId="4" applyAlignment="1" pivotButton="0" quotePrefix="0" xfId="1">
      <alignment horizontal="center" vertical="center" wrapText="1"/>
    </xf>
    <xf numFmtId="0" fontId="6" fillId="3" borderId="2" applyAlignment="1" pivotButton="0" quotePrefix="0" xfId="1">
      <alignment horizontal="center" vertical="center"/>
    </xf>
    <xf numFmtId="0" fontId="12" fillId="0" borderId="1" applyAlignment="1" pivotButton="0" quotePrefix="0" xfId="1">
      <alignment vertical="center" wrapText="1"/>
    </xf>
    <xf numFmtId="0" fontId="56" fillId="0" borderId="2" applyAlignment="1" pivotButton="0" quotePrefix="0" xfId="1">
      <alignment horizontal="center" vertical="center" wrapText="1"/>
    </xf>
    <xf numFmtId="0" fontId="8" fillId="0" borderId="3" applyAlignment="1" pivotButton="0" quotePrefix="0" xfId="1">
      <alignment vertical="top" wrapText="1"/>
    </xf>
    <xf numFmtId="0" fontId="8" fillId="0" borderId="1" applyAlignment="1" pivotButton="0" quotePrefix="0" xfId="1">
      <alignment vertical="center" wrapText="1"/>
    </xf>
    <xf numFmtId="9" fontId="8" fillId="0" borderId="2" applyAlignment="1" pivotButton="0" quotePrefix="0" xfId="1">
      <alignment horizontal="center" vertical="center" wrapText="1"/>
    </xf>
    <xf numFmtId="10" fontId="9" fillId="0" borderId="20" applyAlignment="1" pivotButton="0" quotePrefix="0" xfId="1">
      <alignment horizontal="center" vertical="center" wrapText="1"/>
    </xf>
    <xf numFmtId="0" fontId="12" fillId="0" borderId="21" applyAlignment="1" pivotButton="0" quotePrefix="0" xfId="1">
      <alignment vertical="center" wrapText="1"/>
    </xf>
    <xf numFmtId="0" fontId="12" fillId="0" borderId="1" applyAlignment="1" pivotButton="0" quotePrefix="0" xfId="1">
      <alignment vertical="center"/>
    </xf>
    <xf numFmtId="168" fontId="8" fillId="0" borderId="2" applyAlignment="1" pivotButton="0" quotePrefix="0" xfId="1">
      <alignment horizontal="center" vertical="center" wrapText="1"/>
    </xf>
    <xf numFmtId="0" fontId="12" fillId="17" borderId="1" applyAlignment="1" pivotButton="0" quotePrefix="0" xfId="1">
      <alignment vertical="center" wrapText="1"/>
    </xf>
    <xf numFmtId="0" fontId="56" fillId="0" borderId="3" applyAlignment="1" pivotButton="0" quotePrefix="0" xfId="1">
      <alignment horizontal="center" vertical="center" wrapText="1"/>
    </xf>
    <xf numFmtId="0" fontId="59" fillId="7" borderId="0" applyAlignment="1" pivotButton="0" quotePrefix="0" xfId="0">
      <alignment horizontal="center" vertical="center" wrapText="1" readingOrder="1"/>
    </xf>
    <xf numFmtId="14" fontId="28" fillId="16" borderId="1" applyAlignment="1" pivotButton="0" quotePrefix="0" xfId="0">
      <alignment horizontal="center" vertical="center" wrapText="1" readingOrder="1"/>
    </xf>
    <xf numFmtId="0" fontId="8" fillId="0" borderId="0" applyAlignment="1" pivotButton="0" quotePrefix="0" xfId="0">
      <alignment vertical="center"/>
    </xf>
    <xf numFmtId="0" fontId="9" fillId="19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6" borderId="53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0" fontId="8" fillId="0" borderId="27" applyAlignment="1" pivotButton="0" quotePrefix="0" xfId="0">
      <alignment horizontal="left" vertical="center"/>
    </xf>
    <xf numFmtId="0" fontId="8" fillId="0" borderId="13" applyAlignment="1" pivotButton="0" quotePrefix="0" xfId="0">
      <alignment horizontal="left" vertical="center" wrapText="1"/>
    </xf>
    <xf numFmtId="0" fontId="8" fillId="0" borderId="13" applyAlignment="1" pivotButton="0" quotePrefix="0" xfId="0">
      <alignment horizontal="left" vertical="center"/>
    </xf>
    <xf numFmtId="0" fontId="8" fillId="0" borderId="22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center"/>
    </xf>
    <xf numFmtId="0" fontId="8" fillId="0" borderId="21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center" wrapText="1"/>
    </xf>
    <xf numFmtId="0" fontId="8" fillId="0" borderId="21" applyAlignment="1" pivotButton="0" quotePrefix="0" xfId="0">
      <alignment horizontal="left" vertical="center"/>
    </xf>
    <xf numFmtId="0" fontId="8" fillId="0" borderId="18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19" applyAlignment="1" pivotButton="0" quotePrefix="0" xfId="0">
      <alignment horizontal="left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 wrapText="1"/>
    </xf>
    <xf numFmtId="0" fontId="28" fillId="15" borderId="1" applyAlignment="1" pivotButton="0" quotePrefix="0" xfId="0">
      <alignment horizontal="center" vertical="center" readingOrder="1"/>
    </xf>
    <xf numFmtId="0" fontId="28" fillId="16" borderId="11" applyAlignment="1" pivotButton="0" quotePrefix="0" xfId="0">
      <alignment horizontal="center" vertical="center" readingOrder="1"/>
    </xf>
    <xf numFmtId="0" fontId="28" fillId="16" borderId="1" applyAlignment="1" pivotButton="0" quotePrefix="0" xfId="0">
      <alignment horizontal="center" vertical="center" readingOrder="1"/>
    </xf>
    <xf numFmtId="0" fontId="37" fillId="0" borderId="1" applyAlignment="1" pivotButton="0" quotePrefix="0" xfId="0">
      <alignment vertical="center" wrapText="1"/>
    </xf>
    <xf numFmtId="0" fontId="60" fillId="18" borderId="51" applyAlignment="1" pivotButton="0" quotePrefix="0" xfId="0">
      <alignment horizontal="center" vertical="center" wrapText="1" readingOrder="1"/>
    </xf>
    <xf numFmtId="0" fontId="61" fillId="18" borderId="51" applyAlignment="1" pivotButton="0" quotePrefix="0" xfId="0">
      <alignment horizontal="center" vertical="center" wrapText="1" readingOrder="1"/>
    </xf>
    <xf numFmtId="0" fontId="60" fillId="0" borderId="51" applyAlignment="1" pivotButton="0" quotePrefix="0" xfId="0">
      <alignment horizontal="center" vertical="center" wrapText="1" readingOrder="1"/>
    </xf>
    <xf numFmtId="0" fontId="61" fillId="0" borderId="51" applyAlignment="1" pivotButton="0" quotePrefix="0" xfId="0">
      <alignment horizontal="center" vertical="center" wrapText="1" readingOrder="1"/>
    </xf>
    <xf numFmtId="0" fontId="60" fillId="18" borderId="54" applyAlignment="1" pivotButton="0" quotePrefix="0" xfId="0">
      <alignment horizontal="center" vertical="center" wrapText="1" readingOrder="1"/>
    </xf>
    <xf numFmtId="0" fontId="61" fillId="18" borderId="54" applyAlignment="1" pivotButton="0" quotePrefix="0" xfId="0">
      <alignment horizontal="center" vertical="center" wrapText="1" readingOrder="1"/>
    </xf>
    <xf numFmtId="0" fontId="62" fillId="0" borderId="1" applyAlignment="1" pivotButton="0" quotePrefix="0" xfId="0">
      <alignment vertical="center"/>
    </xf>
    <xf numFmtId="0" fontId="63" fillId="0" borderId="1" applyAlignment="1" pivotButton="0" quotePrefix="0" xfId="0">
      <alignment vertical="center"/>
    </xf>
    <xf numFmtId="0" fontId="64" fillId="0" borderId="1" applyAlignment="1" pivotButton="0" quotePrefix="0" xfId="0">
      <alignment vertical="center" wrapText="1"/>
    </xf>
    <xf numFmtId="0" fontId="62" fillId="0" borderId="1" applyAlignment="1" pivotButton="0" quotePrefix="0" xfId="0">
      <alignment vertical="center" wrapText="1"/>
    </xf>
    <xf numFmtId="165" fontId="65" fillId="10" borderId="37" applyAlignment="1" pivotButton="0" quotePrefix="0" xfId="3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vertical="center" wrapText="1"/>
    </xf>
    <xf numFmtId="0" fontId="0" fillId="0" borderId="14" applyAlignment="1" pivotButton="0" quotePrefix="0" xfId="0">
      <alignment horizontal="center" vertical="center"/>
    </xf>
    <xf numFmtId="169" fontId="0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17" borderId="25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/>
    </xf>
    <xf numFmtId="169" fontId="0" fillId="0" borderId="15" applyAlignment="1" pivotButton="0" quotePrefix="0" xfId="0">
      <alignment horizontal="center" vertical="center" wrapText="1"/>
    </xf>
    <xf numFmtId="0" fontId="0" fillId="0" borderId="59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5" borderId="57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8" fillId="0" borderId="13" applyAlignment="1" pivotButton="0" quotePrefix="0" xfId="0">
      <alignment vertical="center"/>
    </xf>
    <xf numFmtId="0" fontId="68" fillId="0" borderId="12" applyAlignment="1" pivotButton="0" quotePrefix="0" xfId="0">
      <alignment vertical="center"/>
    </xf>
    <xf numFmtId="0" fontId="0" fillId="0" borderId="61" applyAlignment="1" pivotButton="0" quotePrefix="0" xfId="0">
      <alignment vertical="center"/>
    </xf>
    <xf numFmtId="0" fontId="0" fillId="0" borderId="58" applyAlignment="1" pivotButton="0" quotePrefix="0" xfId="0">
      <alignment horizontal="center" vertical="center"/>
    </xf>
    <xf numFmtId="169" fontId="0" fillId="0" borderId="12" applyAlignment="1" pivotButton="0" quotePrefix="0" xfId="0">
      <alignment horizontal="center" vertical="center" wrapText="1"/>
    </xf>
    <xf numFmtId="169" fontId="0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/>
    </xf>
    <xf numFmtId="169" fontId="0" fillId="0" borderId="11" applyAlignment="1" pivotButton="0" quotePrefix="0" xfId="0">
      <alignment horizontal="center" vertical="center" wrapText="1"/>
    </xf>
    <xf numFmtId="0" fontId="6" fillId="3" borderId="28" applyAlignment="1" pivotButton="0" quotePrefix="0" xfId="0">
      <alignment horizontal="center" vertical="center"/>
    </xf>
    <xf numFmtId="0" fontId="6" fillId="3" borderId="29" applyAlignment="1" pivotButton="0" quotePrefix="0" xfId="0">
      <alignment horizontal="center" vertical="center"/>
    </xf>
    <xf numFmtId="0" fontId="6" fillId="3" borderId="23" applyAlignment="1" pivotButton="0" quotePrefix="0" xfId="1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0" fillId="0" borderId="57" applyAlignment="1" pivotButton="0" quotePrefix="0" xfId="0">
      <alignment vertical="center"/>
    </xf>
    <xf numFmtId="0" fontId="0" fillId="0" borderId="57" applyAlignment="1" pivotButton="0" quotePrefix="0" xfId="0">
      <alignment vertical="center" wrapText="1"/>
    </xf>
    <xf numFmtId="169" fontId="0" fillId="0" borderId="15" applyAlignment="1" pivotButton="0" quotePrefix="0" xfId="0">
      <alignment horizontal="center" vertical="center" wrapText="1"/>
    </xf>
    <xf numFmtId="0" fontId="0" fillId="0" borderId="63" applyAlignment="1" pivotButton="0" quotePrefix="0" xfId="0">
      <alignment vertical="center"/>
    </xf>
    <xf numFmtId="0" fontId="0" fillId="0" borderId="64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45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 wrapText="1"/>
    </xf>
    <xf numFmtId="169" fontId="0" fillId="0" borderId="13" applyAlignment="1" pivotButton="0" quotePrefix="0" xfId="0">
      <alignment horizontal="center" vertical="center" wrapText="1"/>
    </xf>
    <xf numFmtId="0" fontId="0" fillId="17" borderId="65" applyAlignment="1" pivotButton="0" quotePrefix="0" xfId="0">
      <alignment horizontal="center" vertical="center" wrapText="1"/>
    </xf>
    <xf numFmtId="169" fontId="66" fillId="0" borderId="24" applyAlignment="1" pivotButton="0" quotePrefix="0" xfId="0">
      <alignment horizontal="center" vertical="center" wrapText="1"/>
    </xf>
    <xf numFmtId="169" fontId="66" fillId="0" borderId="25" applyAlignment="1" pivotButton="0" quotePrefix="0" xfId="0">
      <alignment horizontal="center" vertical="center" wrapText="1"/>
    </xf>
    <xf numFmtId="169" fontId="66" fillId="0" borderId="58" applyAlignment="1" pivotButton="0" quotePrefix="0" xfId="0">
      <alignment horizontal="center" vertical="center" wrapText="1"/>
    </xf>
    <xf numFmtId="0" fontId="0" fillId="0" borderId="67" applyAlignment="1" pivotButton="0" quotePrefix="0" xfId="0">
      <alignment vertical="center"/>
    </xf>
    <xf numFmtId="0" fontId="0" fillId="0" borderId="68" applyAlignment="1" pivotButton="0" quotePrefix="0" xfId="0">
      <alignment vertical="center"/>
    </xf>
    <xf numFmtId="0" fontId="0" fillId="0" borderId="69" applyAlignment="1" pivotButton="0" quotePrefix="0" xfId="0">
      <alignment vertical="center"/>
    </xf>
    <xf numFmtId="0" fontId="0" fillId="0" borderId="7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169" fontId="66" fillId="0" borderId="24" applyAlignment="1" pivotButton="0" quotePrefix="0" xfId="0">
      <alignment horizontal="center" vertical="center" wrapText="1"/>
    </xf>
    <xf numFmtId="0" fontId="0" fillId="0" borderId="68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0" fontId="0" fillId="0" borderId="9" applyAlignment="1" pivotButton="0" quotePrefix="0" xfId="0">
      <alignment horizontal="center" vertical="center"/>
    </xf>
    <xf numFmtId="169" fontId="0" fillId="0" borderId="10" applyAlignment="1" pivotButton="0" quotePrefix="0" xfId="0">
      <alignment horizontal="center" vertical="center" wrapText="1"/>
    </xf>
    <xf numFmtId="169" fontId="66" fillId="0" borderId="29" applyAlignment="1" pivotButton="0" quotePrefix="0" xfId="0">
      <alignment horizontal="center" vertical="center" wrapText="1"/>
    </xf>
    <xf numFmtId="169" fontId="66" fillId="0" borderId="65" applyAlignment="1" pivotButton="0" quotePrefix="0" xfId="0">
      <alignment horizontal="center" vertical="center" wrapText="1"/>
    </xf>
    <xf numFmtId="0" fontId="30" fillId="0" borderId="0" pivotButton="0" quotePrefix="0" xfId="3"/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169" fontId="66" fillId="0" borderId="65" applyAlignment="1" pivotButton="0" quotePrefix="0" xfId="0">
      <alignment horizontal="center" vertical="center" wrapText="1"/>
    </xf>
    <xf numFmtId="169" fontId="0" fillId="0" borderId="45" applyAlignment="1" pivotButton="0" quotePrefix="0" xfId="0">
      <alignment horizontal="center" vertical="center" wrapText="1"/>
    </xf>
    <xf numFmtId="169" fontId="66" fillId="0" borderId="46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/>
    </xf>
    <xf numFmtId="170" fontId="67" fillId="0" borderId="1" applyAlignment="1" pivotButton="0" quotePrefix="0" xfId="22">
      <alignment horizontal="center" vertical="center"/>
    </xf>
    <xf numFmtId="170" fontId="67" fillId="0" borderId="21" applyAlignment="1" pivotButton="0" quotePrefix="0" xfId="22">
      <alignment horizontal="center" vertical="center"/>
    </xf>
    <xf numFmtId="170" fontId="67" fillId="0" borderId="12" applyAlignment="1" pivotButton="0" quotePrefix="0" xfId="22">
      <alignment horizontal="center" vertical="center"/>
    </xf>
    <xf numFmtId="0" fontId="31" fillId="17" borderId="22" applyAlignment="1" pivotButton="0" quotePrefix="0" xfId="0">
      <alignment horizontal="right" vertical="center"/>
    </xf>
    <xf numFmtId="0" fontId="0" fillId="17" borderId="13" applyAlignment="1" pivotButton="0" quotePrefix="0" xfId="0">
      <alignment vertical="center"/>
    </xf>
    <xf numFmtId="0" fontId="67" fillId="0" borderId="11" applyAlignment="1" pivotButton="0" quotePrefix="0" xfId="0">
      <alignment horizontal="center" vertical="center" wrapText="1"/>
    </xf>
    <xf numFmtId="170" fontId="67" fillId="0" borderId="17" applyAlignment="1" pivotButton="0" quotePrefix="0" xfId="22">
      <alignment horizontal="center" vertical="center"/>
    </xf>
    <xf numFmtId="0" fontId="67" fillId="17" borderId="12" applyAlignment="1" pivotButton="0" quotePrefix="0" xfId="0">
      <alignment horizontal="center" vertical="center" wrapText="1"/>
    </xf>
    <xf numFmtId="170" fontId="67" fillId="17" borderId="19" applyAlignment="1" pivotButton="0" quotePrefix="0" xfId="22">
      <alignment horizontal="center" vertical="center"/>
    </xf>
    <xf numFmtId="0" fontId="0" fillId="17" borderId="59" applyAlignment="1" pivotButton="0" quotePrefix="0" xfId="0">
      <alignment vertical="center"/>
    </xf>
    <xf numFmtId="0" fontId="67" fillId="17" borderId="60" applyAlignment="1" pivotButton="0" quotePrefix="0" xfId="0">
      <alignment horizontal="center" vertical="center" wrapText="1"/>
    </xf>
    <xf numFmtId="169" fontId="67" fillId="0" borderId="63" applyAlignment="1" pivotButton="0" quotePrefix="0" xfId="0">
      <alignment horizontal="center" vertical="center" wrapText="1"/>
    </xf>
    <xf numFmtId="170" fontId="67" fillId="0" borderId="8" applyAlignment="1" pivotButton="0" quotePrefix="0" xfId="22">
      <alignment horizontal="center" vertical="center"/>
    </xf>
    <xf numFmtId="170" fontId="67" fillId="0" borderId="60" applyAlignment="1" pivotButton="0" quotePrefix="0" xfId="22">
      <alignment horizontal="center" vertical="center"/>
    </xf>
    <xf numFmtId="0" fontId="67" fillId="17" borderId="70" applyAlignment="1" pivotButton="0" quotePrefix="0" xfId="0">
      <alignment horizontal="center" vertical="center" wrapText="1"/>
    </xf>
    <xf numFmtId="170" fontId="67" fillId="17" borderId="68" applyAlignment="1" pivotButton="0" quotePrefix="0" xfId="22">
      <alignment horizontal="center" vertical="center"/>
    </xf>
    <xf numFmtId="170" fontId="67" fillId="17" borderId="71" applyAlignment="1" pivotButton="0" quotePrefix="0" xfId="22">
      <alignment horizontal="center" vertical="center"/>
    </xf>
    <xf numFmtId="170" fontId="67" fillId="0" borderId="64" applyAlignment="1" pivotButton="0" quotePrefix="0" xfId="22">
      <alignment horizontal="center" vertical="center"/>
    </xf>
    <xf numFmtId="170" fontId="67" fillId="0" borderId="9" applyAlignment="1" pivotButton="0" quotePrefix="0" xfId="22">
      <alignment horizontal="center" vertical="center"/>
    </xf>
    <xf numFmtId="170" fontId="67" fillId="0" borderId="30" applyAlignment="1" pivotButton="0" quotePrefix="0" xfId="22">
      <alignment horizontal="center" vertical="center"/>
    </xf>
    <xf numFmtId="170" fontId="67" fillId="0" borderId="72" applyAlignment="1" pivotButton="0" quotePrefix="0" xfId="22">
      <alignment horizontal="center" vertical="center"/>
    </xf>
    <xf numFmtId="170" fontId="67" fillId="0" borderId="57" applyAlignment="1" pivotButton="0" quotePrefix="0" xfId="22">
      <alignment horizontal="center" vertical="center"/>
    </xf>
    <xf numFmtId="0" fontId="19" fillId="0" borderId="0" applyAlignment="1" pivotButton="0" quotePrefix="0" xfId="3">
      <alignment horizontal="center" vertical="center"/>
    </xf>
    <xf numFmtId="10" fontId="19" fillId="0" borderId="0" applyAlignment="1" pivotButton="0" quotePrefix="0" xfId="3">
      <alignment horizontal="center" vertical="center"/>
    </xf>
    <xf numFmtId="10" fontId="19" fillId="0" borderId="0" applyAlignment="1" pivotButton="0" quotePrefix="1" xfId="3">
      <alignment horizontal="center" vertical="center" wrapText="1"/>
    </xf>
    <xf numFmtId="10" fontId="19" fillId="0" borderId="0" applyAlignment="1" pivotButton="0" quotePrefix="0" xfId="23">
      <alignment horizontal="center" vertical="center"/>
    </xf>
    <xf numFmtId="0" fontId="46" fillId="8" borderId="35" applyAlignment="1" pivotButton="0" quotePrefix="0" xfId="3">
      <alignment horizontal="center" vertical="center"/>
    </xf>
    <xf numFmtId="0" fontId="46" fillId="8" borderId="38" applyAlignment="1" pivotButton="0" quotePrefix="0" xfId="3">
      <alignment horizontal="center" vertical="center"/>
    </xf>
    <xf numFmtId="0" fontId="46" fillId="3" borderId="55" applyAlignment="1" pivotButton="0" quotePrefix="0" xfId="3">
      <alignment horizontal="center" vertical="center"/>
    </xf>
    <xf numFmtId="0" fontId="46" fillId="3" borderId="39" applyAlignment="1" pivotButton="0" quotePrefix="0" xfId="3">
      <alignment horizontal="center" vertical="center"/>
    </xf>
    <xf numFmtId="0" fontId="49" fillId="11" borderId="0" applyAlignment="1" pivotButton="0" quotePrefix="0" xfId="3">
      <alignment horizontal="center" vertical="top" textRotation="255"/>
    </xf>
    <xf numFmtId="0" fontId="47" fillId="3" borderId="0" applyAlignment="1" pivotButton="0" quotePrefix="0" xfId="11">
      <alignment horizontal="left" vertical="center" indent="1"/>
    </xf>
    <xf numFmtId="0" fontId="47" fillId="3" borderId="34" applyAlignment="1" pivotButton="0" quotePrefix="0" xfId="11">
      <alignment horizontal="left" vertical="center" indent="1"/>
    </xf>
    <xf numFmtId="0" fontId="47" fillId="3" borderId="39" applyAlignment="1" pivotButton="0" quotePrefix="0" xfId="11">
      <alignment horizontal="left" vertical="center" indent="1"/>
    </xf>
    <xf numFmtId="0" fontId="47" fillId="3" borderId="40" applyAlignment="1" pivotButton="0" quotePrefix="0" xfId="11">
      <alignment horizontal="left" vertical="center" indent="1"/>
    </xf>
    <xf numFmtId="0" fontId="46" fillId="8" borderId="36" applyAlignment="1" pivotButton="0" quotePrefix="0" xfId="3">
      <alignment horizontal="center" vertical="center"/>
    </xf>
    <xf numFmtId="0" fontId="22" fillId="0" borderId="33" applyAlignment="1" pivotButton="0" quotePrefix="0" xfId="13">
      <alignment horizontal="right" vertical="center" indent="1"/>
    </xf>
    <xf numFmtId="0" fontId="22" fillId="0" borderId="34" applyAlignment="1" pivotButton="0" quotePrefix="0" xfId="13">
      <alignment horizontal="right" vertical="center" indent="1"/>
    </xf>
    <xf numFmtId="14" fontId="22" fillId="0" borderId="35" applyAlignment="1" pivotButton="0" quotePrefix="0" xfId="14">
      <alignment horizontal="center" vertical="center"/>
    </xf>
    <xf numFmtId="14" fontId="22" fillId="0" borderId="36" applyAlignment="1" pivotButton="0" quotePrefix="0" xfId="14">
      <alignment horizontal="center" vertical="center"/>
    </xf>
    <xf numFmtId="0" fontId="57" fillId="7" borderId="0" applyAlignment="1" pivotButton="0" quotePrefix="0" xfId="0">
      <alignment horizontal="center" vertical="center" wrapText="1" readingOrder="1"/>
    </xf>
    <xf numFmtId="0" fontId="25" fillId="3" borderId="29" applyAlignment="1" pivotButton="0" quotePrefix="0" xfId="0">
      <alignment horizontal="center" vertical="center" wrapText="1"/>
    </xf>
    <xf numFmtId="0" fontId="25" fillId="3" borderId="0" applyAlignment="1" pivotButton="0" quotePrefix="0" xfId="0">
      <alignment horizontal="center" vertical="center" wrapText="1"/>
    </xf>
    <xf numFmtId="0" fontId="19" fillId="0" borderId="0" applyAlignment="1" pivotButton="0" quotePrefix="0" xfId="3">
      <alignment horizontal="center"/>
    </xf>
    <xf numFmtId="0" fontId="28" fillId="15" borderId="1" applyAlignment="1" pivotButton="0" quotePrefix="0" xfId="0">
      <alignment horizontal="center" vertical="center" readingOrder="1"/>
    </xf>
    <xf numFmtId="0" fontId="53" fillId="15" borderId="9" applyAlignment="1" pivotButton="0" quotePrefix="0" xfId="0">
      <alignment horizontal="center" vertical="center" readingOrder="1"/>
    </xf>
    <xf numFmtId="0" fontId="53" fillId="15" borderId="10" applyAlignment="1" pivotButton="0" quotePrefix="0" xfId="0">
      <alignment horizontal="center" vertical="center" readingOrder="1"/>
    </xf>
    <xf numFmtId="0" fontId="53" fillId="15" borderId="11" applyAlignment="1" pivotButton="0" quotePrefix="0" xfId="0">
      <alignment horizontal="center" vertical="center" readingOrder="1"/>
    </xf>
    <xf numFmtId="0" fontId="28" fillId="16" borderId="9" applyAlignment="1" pivotButton="0" quotePrefix="0" xfId="0">
      <alignment horizontal="center" vertical="center" readingOrder="1"/>
    </xf>
    <xf numFmtId="0" fontId="28" fillId="16" borderId="10" applyAlignment="1" pivotButton="0" quotePrefix="0" xfId="0">
      <alignment horizontal="center" vertical="center" readingOrder="1"/>
    </xf>
    <xf numFmtId="0" fontId="28" fillId="16" borderId="11" applyAlignment="1" pivotButton="0" quotePrefix="0" xfId="0">
      <alignment horizontal="center" vertical="center" readingOrder="1"/>
    </xf>
    <xf numFmtId="0" fontId="6" fillId="3" borderId="45" applyAlignment="1" pivotButton="0" quotePrefix="0" xfId="0">
      <alignment horizontal="center" vertical="center" wrapText="1"/>
    </xf>
    <xf numFmtId="0" fontId="6" fillId="3" borderId="46" applyAlignment="1" pivotButton="0" quotePrefix="0" xfId="0">
      <alignment horizontal="center" vertical="center" wrapText="1"/>
    </xf>
    <xf numFmtId="0" fontId="53" fillId="15" borderId="1" applyAlignment="1" pivotButton="0" quotePrefix="0" xfId="0">
      <alignment horizontal="center" vertical="center" readingOrder="1"/>
    </xf>
    <xf numFmtId="0" fontId="28" fillId="16" borderId="1" applyAlignment="1" pivotButton="0" quotePrefix="0" xfId="0">
      <alignment horizontal="center" vertical="center" readingOrder="1"/>
    </xf>
    <xf numFmtId="0" fontId="30" fillId="0" borderId="1" applyAlignment="1" pivotButton="0" quotePrefix="0" xfId="3">
      <alignment horizontal="center" vertical="center"/>
    </xf>
    <xf numFmtId="0" fontId="6" fillId="3" borderId="1" applyAlignment="1" pivotButton="0" quotePrefix="0" xfId="3">
      <alignment horizontal="center"/>
    </xf>
    <xf numFmtId="0" fontId="30" fillId="0" borderId="9" applyAlignment="1" pivotButton="0" quotePrefix="0" xfId="3">
      <alignment horizontal="center" vertical="center"/>
    </xf>
    <xf numFmtId="0" fontId="30" fillId="0" borderId="10" applyAlignment="1" pivotButton="0" quotePrefix="0" xfId="3">
      <alignment horizontal="center" vertical="center"/>
    </xf>
    <xf numFmtId="0" fontId="6" fillId="3" borderId="27" applyAlignment="1" pivotButton="0" quotePrefix="0" xfId="0">
      <alignment horizontal="center" vertical="center"/>
    </xf>
    <xf numFmtId="0" fontId="6" fillId="3" borderId="13" applyAlignment="1" pivotButton="0" quotePrefix="0" xfId="0">
      <alignment horizontal="center" vertical="center"/>
    </xf>
    <xf numFmtId="0" fontId="6" fillId="3" borderId="26" applyAlignment="1" pivotButton="0" quotePrefix="0" xfId="0">
      <alignment horizontal="center" vertical="center"/>
    </xf>
    <xf numFmtId="0" fontId="6" fillId="3" borderId="52" applyAlignment="1" pivotButton="0" quotePrefix="0" xfId="0">
      <alignment horizontal="center" vertical="center"/>
    </xf>
    <xf numFmtId="0" fontId="0" fillId="17" borderId="62" applyAlignment="1" pivotButton="0" quotePrefix="0" xfId="0">
      <alignment horizontal="center" vertical="center"/>
    </xf>
    <xf numFmtId="0" fontId="0" fillId="17" borderId="67" applyAlignment="1" pivotButton="0" quotePrefix="0" xfId="0">
      <alignment horizontal="center" vertical="center"/>
    </xf>
    <xf numFmtId="170" fontId="67" fillId="17" borderId="62" applyAlignment="1" pivotButton="0" quotePrefix="0" xfId="22">
      <alignment horizontal="center" vertical="center"/>
    </xf>
    <xf numFmtId="170" fontId="67" fillId="17" borderId="67" applyAlignment="1" pivotButton="0" quotePrefix="0" xfId="22">
      <alignment horizontal="center" vertical="center"/>
    </xf>
    <xf numFmtId="170" fontId="67" fillId="0" borderId="49" applyAlignment="1" pivotButton="0" quotePrefix="0" xfId="22">
      <alignment horizontal="center" vertical="center"/>
    </xf>
    <xf numFmtId="170" fontId="67" fillId="0" borderId="50" applyAlignment="1" pivotButton="0" quotePrefix="0" xfId="22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0" fillId="0" borderId="56" applyAlignment="1" pivotButton="0" quotePrefix="0" xfId="3">
      <alignment horizontal="center" vertical="center"/>
    </xf>
    <xf numFmtId="0" fontId="31" fillId="0" borderId="31" applyAlignment="1" pivotButton="0" quotePrefix="0" xfId="21">
      <alignment horizontal="center" vertical="center" wrapText="1"/>
    </xf>
    <xf numFmtId="0" fontId="0" fillId="0" borderId="31" applyAlignment="1" pivotButton="0" quotePrefix="0" xfId="0">
      <alignment horizontal="center" vertical="center"/>
    </xf>
    <xf numFmtId="0" fontId="25" fillId="3" borderId="1" applyAlignment="1" pivotButton="0" quotePrefix="0" xfId="0">
      <alignment horizontal="center" vertical="center" wrapText="1"/>
    </xf>
    <xf numFmtId="0" fontId="19" fillId="0" borderId="1" applyAlignment="1" pivotButton="0" quotePrefix="0" xfId="3">
      <alignment horizontal="center"/>
    </xf>
    <xf numFmtId="0" fontId="9" fillId="0" borderId="4" applyAlignment="1" pivotButton="0" quotePrefix="0" xfId="1">
      <alignment horizontal="center" vertical="center" wrapText="1"/>
    </xf>
    <xf numFmtId="0" fontId="9" fillId="0" borderId="5" applyAlignment="1" pivotButton="0" quotePrefix="0" xfId="1">
      <alignment horizontal="center" vertical="center" wrapText="1"/>
    </xf>
    <xf numFmtId="0" fontId="9" fillId="0" borderId="47" applyAlignment="1" pivotButton="0" quotePrefix="0" xfId="1">
      <alignment horizontal="center" vertical="center" wrapText="1"/>
    </xf>
    <xf numFmtId="0" fontId="8" fillId="0" borderId="4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vertical="center" wrapText="1"/>
    </xf>
    <xf numFmtId="0" fontId="8" fillId="0" borderId="47" applyAlignment="1" pivotButton="0" quotePrefix="0" xfId="1">
      <alignment horizontal="center" vertical="center" wrapText="1"/>
    </xf>
    <xf numFmtId="10" fontId="8" fillId="0" borderId="3" applyAlignment="1" pivotButton="0" quotePrefix="0" xfId="1">
      <alignment horizontal="center" vertical="center" wrapText="1"/>
    </xf>
    <xf numFmtId="10" fontId="8" fillId="0" borderId="48" applyAlignment="1" pivotButton="0" quotePrefix="0" xfId="1">
      <alignment horizontal="center" vertical="center" wrapText="1"/>
    </xf>
    <xf numFmtId="0" fontId="31" fillId="0" borderId="14" applyAlignment="1" pivotButton="0" quotePrefix="0" xfId="1">
      <alignment horizontal="center" vertical="center"/>
    </xf>
    <xf numFmtId="10" fontId="8" fillId="0" borderId="4" applyAlignment="1" pivotButton="0" quotePrefix="0" xfId="1">
      <alignment horizontal="center" vertical="center" wrapText="1"/>
    </xf>
    <xf numFmtId="0" fontId="6" fillId="3" borderId="3" applyAlignment="1" pivotButton="0" quotePrefix="0" xfId="1">
      <alignment horizontal="center" vertical="center" wrapText="1"/>
    </xf>
    <xf numFmtId="0" fontId="6" fillId="3" borderId="1" applyAlignment="1" pivotButton="0" quotePrefix="0" xfId="2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4" fillId="2" borderId="0" applyAlignment="1" pivotButton="0" quotePrefix="0" xfId="2">
      <alignment horizontal="center" vertical="center"/>
    </xf>
    <xf numFmtId="0" fontId="14" fillId="2" borderId="7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2" fillId="0" borderId="73" applyAlignment="1" pivotButton="0" quotePrefix="0" xfId="13">
      <alignment horizontal="right" vertical="center" indent="1"/>
    </xf>
    <xf numFmtId="0" fontId="0" fillId="0" borderId="33" pivotButton="0" quotePrefix="0" xfId="0"/>
    <xf numFmtId="0" fontId="0" fillId="0" borderId="73" pivotButton="0" quotePrefix="0" xfId="0"/>
    <xf numFmtId="14" fontId="22" fillId="0" borderId="37" applyAlignment="1" pivotButton="0" quotePrefix="0" xfId="14">
      <alignment horizontal="center" vertical="center"/>
    </xf>
    <xf numFmtId="0" fontId="0" fillId="0" borderId="36" pivotButton="0" quotePrefix="0" xfId="0"/>
    <xf numFmtId="0" fontId="0" fillId="0" borderId="0" pivotButton="0" quotePrefix="0" xfId="0"/>
    <xf numFmtId="0" fontId="0" fillId="0" borderId="34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8" pivotButton="0" quotePrefix="0" xfId="0"/>
    <xf numFmtId="164" fontId="46" fillId="10" borderId="37" applyAlignment="1" pivotButton="0" quotePrefix="0" xfId="14">
      <alignment horizontal="center" vertical="center"/>
    </xf>
    <xf numFmtId="165" fontId="46" fillId="10" borderId="37" applyAlignment="1" pivotButton="0" quotePrefix="0" xfId="3">
      <alignment horizontal="center" vertical="center"/>
    </xf>
    <xf numFmtId="165" fontId="65" fillId="10" borderId="37" applyAlignment="1" pivotButton="0" quotePrefix="0" xfId="3">
      <alignment horizontal="center" vertical="center"/>
    </xf>
    <xf numFmtId="166" fontId="8" fillId="13" borderId="37" applyAlignment="1" pivotButton="0" quotePrefix="0" xfId="6">
      <alignment horizontal="center" vertical="center"/>
    </xf>
    <xf numFmtId="166" fontId="8" fillId="0" borderId="37" applyAlignment="1" pivotButton="0" quotePrefix="0" xfId="6">
      <alignment horizontal="center" vertical="center"/>
    </xf>
    <xf numFmtId="166" fontId="51" fillId="14" borderId="35" applyAlignment="1" pivotButton="0" quotePrefix="0" xfId="6">
      <alignment horizontal="center" vertical="center"/>
    </xf>
    <xf numFmtId="166" fontId="8" fillId="0" borderId="35" applyAlignment="1" pivotButton="0" quotePrefix="0" xfId="6">
      <alignment horizontal="center" vertical="center"/>
    </xf>
    <xf numFmtId="166" fontId="8" fillId="5" borderId="37" applyAlignment="1" pivotButton="0" quotePrefix="0" xfId="6">
      <alignment horizontal="center" vertical="center"/>
    </xf>
    <xf numFmtId="166" fontId="51" fillId="14" borderId="37" applyAlignment="1" pivotButton="0" quotePrefix="0" xfId="6">
      <alignment horizontal="center" vertical="center"/>
    </xf>
    <xf numFmtId="166" fontId="8" fillId="5" borderId="35" applyAlignment="1" pivotButton="0" quotePrefix="0" xfId="6">
      <alignment horizontal="center" vertical="center"/>
    </xf>
    <xf numFmtId="0" fontId="0" fillId="0" borderId="29" pivotButton="0" quotePrefix="0" xfId="0"/>
    <xf numFmtId="167" fontId="0" fillId="0" borderId="0" applyAlignment="1" pivotButton="0" quotePrefix="0" xfId="0">
      <alignment vertical="center"/>
    </xf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76" pivotButton="0" quotePrefix="0" xfId="0"/>
    <xf numFmtId="0" fontId="0" fillId="0" borderId="8" pivotButton="0" quotePrefix="0" xfId="0"/>
    <xf numFmtId="0" fontId="0" fillId="0" borderId="26" pivotButton="0" quotePrefix="0" xfId="0"/>
    <xf numFmtId="0" fontId="0" fillId="0" borderId="59" pivotButton="0" quotePrefix="0" xfId="0"/>
    <xf numFmtId="0" fontId="0" fillId="0" borderId="52" pivotButton="0" quotePrefix="0" xfId="0"/>
    <xf numFmtId="0" fontId="0" fillId="0" borderId="81" pivotButton="0" quotePrefix="0" xfId="0"/>
    <xf numFmtId="0" fontId="0" fillId="0" borderId="28" pivotButton="0" quotePrefix="0" xfId="0"/>
    <xf numFmtId="0" fontId="0" fillId="0" borderId="66" pivotButton="0" quotePrefix="0" xfId="0"/>
    <xf numFmtId="169" fontId="0" fillId="0" borderId="11" applyAlignment="1" pivotButton="0" quotePrefix="0" xfId="0">
      <alignment horizontal="center" vertical="center" wrapText="1"/>
    </xf>
    <xf numFmtId="169" fontId="66" fillId="0" borderId="24" applyAlignment="1" pivotButton="0" quotePrefix="0" xfId="0">
      <alignment horizontal="center" vertical="center" wrapText="1"/>
    </xf>
    <xf numFmtId="169" fontId="0" fillId="0" borderId="10" applyAlignment="1" pivotButton="0" quotePrefix="0" xfId="0">
      <alignment horizontal="center" vertical="center" wrapText="1"/>
    </xf>
    <xf numFmtId="169" fontId="0" fillId="0" borderId="45" applyAlignment="1" pivotButton="0" quotePrefix="0" xfId="0">
      <alignment horizontal="center" vertical="center" wrapText="1"/>
    </xf>
    <xf numFmtId="169" fontId="0" fillId="0" borderId="12" applyAlignment="1" pivotButton="0" quotePrefix="0" xfId="0">
      <alignment horizontal="center" vertical="center" wrapText="1"/>
    </xf>
    <xf numFmtId="169" fontId="66" fillId="0" borderId="46" applyAlignment="1" pivotButton="0" quotePrefix="0" xfId="0">
      <alignment horizontal="center" vertical="center" wrapText="1"/>
    </xf>
    <xf numFmtId="169" fontId="0" fillId="0" borderId="13" applyAlignment="1" pivotButton="0" quotePrefix="0" xfId="0">
      <alignment horizontal="center" vertical="center" wrapText="1"/>
    </xf>
    <xf numFmtId="169" fontId="66" fillId="0" borderId="25" applyAlignment="1" pivotButton="0" quotePrefix="0" xfId="0">
      <alignment horizontal="center" vertical="center" wrapText="1"/>
    </xf>
    <xf numFmtId="169" fontId="66" fillId="0" borderId="29" applyAlignment="1" pivotButton="0" quotePrefix="0" xfId="0">
      <alignment horizontal="center" vertical="center" wrapText="1"/>
    </xf>
    <xf numFmtId="0" fontId="0" fillId="0" borderId="44" pivotButton="0" quotePrefix="0" xfId="0"/>
    <xf numFmtId="169" fontId="0" fillId="0" borderId="15" applyAlignment="1" pivotButton="0" quotePrefix="0" xfId="0">
      <alignment horizontal="center" vertical="center" wrapText="1"/>
    </xf>
    <xf numFmtId="169" fontId="66" fillId="0" borderId="58" applyAlignment="1" pivotButton="0" quotePrefix="0" xfId="0">
      <alignment horizontal="center" vertical="center" wrapText="1"/>
    </xf>
    <xf numFmtId="169" fontId="66" fillId="0" borderId="65" applyAlignment="1" pivotButton="0" quotePrefix="0" xfId="0">
      <alignment horizontal="center" vertical="center" wrapText="1"/>
    </xf>
    <xf numFmtId="0" fontId="0" fillId="17" borderId="80" applyAlignment="1" pivotButton="0" quotePrefix="0" xfId="0">
      <alignment horizontal="center" vertical="center"/>
    </xf>
    <xf numFmtId="0" fontId="0" fillId="0" borderId="67" pivotButton="0" quotePrefix="0" xfId="0"/>
    <xf numFmtId="170" fontId="67" fillId="17" borderId="19" applyAlignment="1" pivotButton="0" quotePrefix="0" xfId="22">
      <alignment horizontal="center" vertical="center"/>
    </xf>
    <xf numFmtId="169" fontId="67" fillId="0" borderId="63" applyAlignment="1" pivotButton="0" quotePrefix="0" xfId="0">
      <alignment horizontal="center" vertical="center" wrapText="1"/>
    </xf>
    <xf numFmtId="170" fontId="67" fillId="0" borderId="17" applyAlignment="1" pivotButton="0" quotePrefix="0" xfId="22">
      <alignment horizontal="center" vertical="center"/>
    </xf>
    <xf numFmtId="170" fontId="67" fillId="17" borderId="68" applyAlignment="1" pivotButton="0" quotePrefix="0" xfId="22">
      <alignment horizontal="center" vertical="center"/>
    </xf>
    <xf numFmtId="170" fontId="67" fillId="0" borderId="8" applyAlignment="1" pivotButton="0" quotePrefix="0" xfId="22">
      <alignment horizontal="center" vertical="center"/>
    </xf>
    <xf numFmtId="170" fontId="67" fillId="0" borderId="1" applyAlignment="1" pivotButton="0" quotePrefix="0" xfId="22">
      <alignment horizontal="center" vertical="center"/>
    </xf>
    <xf numFmtId="170" fontId="67" fillId="0" borderId="21" applyAlignment="1" pivotButton="0" quotePrefix="0" xfId="22">
      <alignment horizontal="center" vertical="center"/>
    </xf>
    <xf numFmtId="170" fontId="67" fillId="17" borderId="71" applyAlignment="1" pivotButton="0" quotePrefix="0" xfId="22">
      <alignment horizontal="center" vertical="center"/>
    </xf>
    <xf numFmtId="170" fontId="67" fillId="0" borderId="64" applyAlignment="1" pivotButton="0" quotePrefix="0" xfId="22">
      <alignment horizontal="center" vertical="center"/>
    </xf>
    <xf numFmtId="170" fontId="67" fillId="0" borderId="9" applyAlignment="1" pivotButton="0" quotePrefix="0" xfId="22">
      <alignment horizontal="center" vertical="center"/>
    </xf>
    <xf numFmtId="170" fontId="67" fillId="0" borderId="30" applyAlignment="1" pivotButton="0" quotePrefix="0" xfId="22">
      <alignment horizontal="center" vertical="center"/>
    </xf>
    <xf numFmtId="170" fontId="67" fillId="17" borderId="80" applyAlignment="1" pivotButton="0" quotePrefix="0" xfId="22">
      <alignment horizontal="center" vertical="center"/>
    </xf>
    <xf numFmtId="170" fontId="67" fillId="0" borderId="72" applyAlignment="1" pivotButton="0" quotePrefix="0" xfId="22">
      <alignment horizontal="center" vertical="center"/>
    </xf>
    <xf numFmtId="170" fontId="67" fillId="0" borderId="57" applyAlignment="1" pivotButton="0" quotePrefix="0" xfId="22">
      <alignment horizontal="center" vertical="center"/>
    </xf>
    <xf numFmtId="170" fontId="67" fillId="0" borderId="82" applyAlignment="1" pivotButton="0" quotePrefix="0" xfId="22">
      <alignment horizontal="center" vertical="center"/>
    </xf>
    <xf numFmtId="170" fontId="67" fillId="0" borderId="60" applyAlignment="1" pivotButton="0" quotePrefix="0" xfId="22">
      <alignment horizontal="center" vertical="center"/>
    </xf>
    <xf numFmtId="170" fontId="67" fillId="0" borderId="12" applyAlignment="1" pivotButton="0" quotePrefix="0" xfId="22">
      <alignment horizontal="center" vertical="center"/>
    </xf>
    <xf numFmtId="0" fontId="0" fillId="0" borderId="50" pivotButton="0" quotePrefix="0" xfId="0"/>
    <xf numFmtId="0" fontId="0" fillId="0" borderId="64" pivotButton="0" quotePrefix="0" xfId="0"/>
    <xf numFmtId="0" fontId="0" fillId="0" borderId="24" pivotButton="0" quotePrefix="0" xfId="0"/>
    <xf numFmtId="0" fontId="0" fillId="0" borderId="84" pivotButton="0" quotePrefix="0" xfId="0"/>
    <xf numFmtId="0" fontId="0" fillId="0" borderId="63" pivotButton="0" quotePrefix="0" xfId="0"/>
    <xf numFmtId="0" fontId="0" fillId="0" borderId="7" pivotButton="0" quotePrefix="0" xfId="0"/>
    <xf numFmtId="0" fontId="0" fillId="0" borderId="48" pivotButton="0" quotePrefix="0" xfId="0"/>
    <xf numFmtId="0" fontId="0" fillId="0" borderId="72" pivotButton="0" quotePrefix="0" xfId="0"/>
    <xf numFmtId="0" fontId="0" fillId="0" borderId="5" pivotButton="0" quotePrefix="0" xfId="0"/>
    <xf numFmtId="168" fontId="8" fillId="0" borderId="2" applyAlignment="1" pivotButton="0" quotePrefix="0" xfId="1">
      <alignment horizontal="center" vertical="center" wrapText="1"/>
    </xf>
    <xf numFmtId="0" fontId="8" fillId="0" borderId="2" applyAlignment="1" pivotButton="0" quotePrefix="0" xfId="1">
      <alignment horizontal="center" vertical="center" wrapText="1"/>
    </xf>
    <xf numFmtId="0" fontId="0" fillId="0" borderId="47" pivotButton="0" quotePrefix="0" xfId="0"/>
    <xf numFmtId="0" fontId="9" fillId="0" borderId="2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24">
    <cellStyle name="표준" xfId="0" builtinId="0"/>
    <cellStyle name="표준 3" xfId="1"/>
    <cellStyle name="표준 4" xfId="2"/>
    <cellStyle name="표준 2" xfId="3"/>
    <cellStyle name="날짜" xfId="4"/>
    <cellStyle name="백분율 2" xfId="5"/>
    <cellStyle name="쉼표 [0] 2" xfId="6"/>
    <cellStyle name="하이퍼링크 2" xfId="7"/>
    <cellStyle name="표준 5" xfId="8"/>
    <cellStyle name="Currency 2" xfId="9"/>
    <cellStyle name="표준 6" xfId="10"/>
    <cellStyle name="제목" xfId="11" builtinId="15"/>
    <cellStyle name="제목 2" xfId="12" builtinId="17"/>
    <cellStyle name="제목 3" xfId="13" builtinId="18"/>
    <cellStyle name="날짜 2" xfId="14"/>
    <cellStyle name="Currency 2 2" xfId="15"/>
    <cellStyle name="표준 3 2" xfId="16"/>
    <cellStyle name="날짜 3" xfId="17"/>
    <cellStyle name="표준 5 2" xfId="18"/>
    <cellStyle name="Currency 2 3" xfId="19"/>
    <cellStyle name="날짜 2 2" xfId="20"/>
    <cellStyle name="Currency 2 2 2" xfId="21"/>
    <cellStyle name="통화 [0] 2" xfId="22"/>
    <cellStyle name="백분율" xfId="23" builtinId="5"/>
  </cellStyles>
  <dxfs count="68"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 wrapText="1"/>
      <border>
        <left style="medium">
          <color rgb="FF000000"/>
        </left>
        <right/>
        <top style="medium">
          <color rgb="FF000000"/>
        </top>
        <bottom style="medium">
          <color rgb="FF000000"/>
        </bottom>
        <diagonal/>
        <vertical/>
        <horizontal/>
      </border>
    </dxf>
    <dxf>
      <font>
        <name val="맑은 고딕"/>
        <charset val="129"/>
        <family val="3"/>
        <b val="1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 patternType="solid">
          <fgColor indexed="64"/>
          <bgColor theme="8"/>
        </patternFill>
      </fill>
      <alignment horizontal="center" vertical="center"/>
    </dxf>
    <dxf>
      <font>
        <color rgb="FFFF0000"/>
      </font>
    </dxf>
    <dxf>
      <font>
        <color rgb="FFFF0000"/>
      </font>
    </dxf>
    <dxf>
      <font>
        <name val="맑은 고딕"/>
        <charset val="129"/>
        <family val="3"/>
        <strike val="0"/>
        <outline val="0"/>
        <shadow val="0"/>
        <color theme="1"/>
        <sz val="10"/>
        <vertAlign val="baseline"/>
        <scheme val="minor"/>
      </font>
      <border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2"/>
        <strike val="0"/>
        <outline val="0"/>
        <shadow val="0"/>
        <color theme="1"/>
        <sz val="10"/>
        <vertAlign val="baseline"/>
        <scheme val="minor"/>
      </font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lor theme="1"/>
        <sz val="10"/>
        <vertAlign val="baseline"/>
        <scheme val="minor"/>
      </font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lor theme="1"/>
        <sz val="10"/>
        <vertAlign val="baseline"/>
        <scheme val="minor"/>
      </font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lor theme="1"/>
        <sz val="10"/>
        <vertAlign val="baseline"/>
        <scheme val="minor"/>
      </font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left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left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ndense val="0"/>
        <color theme="1"/>
        <extend val="0"/>
        <sz val="10"/>
        <vertAlign val="baseline"/>
        <scheme val="minor"/>
      </font>
      <fill>
        <patternFill>
          <fgColor indexed="64"/>
          <bgColor indexed="65"/>
        </patternFill>
      </fill>
      <alignment horizontal="left" vertical="center" wrapText="1" indent="2"/>
      <border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diagonal/>
      </border>
    </dxf>
    <dxf>
      <font>
        <name val="맑은 고딕"/>
        <charset val="129"/>
        <family val="3"/>
        <strike val="0"/>
        <outline val="0"/>
        <shadow val="0"/>
        <color rgb="FF000000"/>
        <sz val="10"/>
        <vertAlign val="baseline"/>
      </font>
    </dxf>
    <dxf>
      <border outline="0">
        <left/>
        <right/>
        <top/>
        <bottom style="thin">
          <color rgb="FFBFBFBF"/>
        </bottom>
        <diagonal/>
      </border>
    </dxf>
    <dxf>
      <font>
        <name val="맑은 고딕"/>
        <charset val="129"/>
        <family val="3"/>
        <b val="1"/>
        <strike val="0"/>
        <outline val="0"/>
        <shadow val="0"/>
        <condense val="0"/>
        <color theme="0"/>
        <extend val="0"/>
        <sz val="10"/>
        <vertAlign val="baseline"/>
        <scheme val="minor"/>
      </font>
      <fill>
        <patternFill patternType="solid">
          <fgColor indexed="64"/>
          <bgColor rgb="FF484849"/>
        </patternFill>
      </fill>
      <alignment horizontal="center" vertical="center" wrapText="1"/>
      <border outline="0">
        <left style="thin">
          <color theme="0" tint="-0.249977111117893"/>
        </left>
        <right style="thin">
          <color theme="0" tint="-0.249977111117893"/>
        </right>
        <top/>
        <bottom/>
        <diagon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rgb="FF484849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  <vertical/>
        <horizontal/>
      </border>
    </dxf>
    <dxf>
      <fill>
        <patternFill>
          <bgColor rgb="FF484849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rgb="FF484849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  <vertical/>
        <horizontal/>
      </border>
    </dxf>
    <dxf>
      <fill>
        <patternFill>
          <bgColor rgb="FF484849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bgColor theme="2" tint="-0.09994811853389081"/>
        </patternFill>
      </fill>
      <border>
        <left style="thin">
          <color theme="2" tint="-0.09994811853389081"/>
        </left>
        <right style="thin">
          <color theme="2" tint="-0.09994811853389081"/>
        </right>
        <top style="thin">
          <color theme="0"/>
        </top>
        <bottom style="thin">
          <color theme="0"/>
        </bottom>
        <diagonal/>
        <vertical/>
        <horizontal/>
      </border>
    </dxf>
    <dxf>
      <fill>
        <patternFill>
          <bgColor rgb="FF682A7D"/>
        </patternFill>
      </fill>
      <border>
        <left style="thin">
          <color rgb="FF682A7D"/>
        </left>
        <right style="thin">
          <color rgb="FF682A7D"/>
        </right>
        <top style="thin">
          <color rgb="FF682A7D"/>
        </top>
        <bottom style="thin">
          <color rgb="FF682A7D"/>
        </bottom>
        <diagonal/>
        <vertical/>
        <horizontal/>
      </border>
    </dxf>
    <dxf>
      <fill>
        <patternFill patternType="lightUp">
          <fgColor theme="1" tint="0.249946592608417"/>
          <bgColor theme="0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  <diagonal/>
      </border>
    </dxf>
    <dxf>
      <fill>
        <patternFill patternType="lightUp">
          <fgColor rgb="FF682A7D"/>
          <bgColor theme="9" tint="0.7999816888943144"/>
        </patternFill>
      </fill>
      <border>
        <left style="thin">
          <color theme="0" tint="-0.3499862666707358"/>
        </left>
        <right style="thin">
          <color theme="0" tint="-0.3499862666707358"/>
        </right>
        <top style="thin">
          <color theme="0" tint="-0.3499862666707358"/>
        </top>
        <bottom style="thin">
          <color theme="0" tint="-0.3499862666707358"/>
        </bottom>
        <diagonal/>
      </border>
    </dxf>
    <dxf>
      <fill>
        <patternFill>
          <bgColor rgb="FFF79723"/>
        </patternFill>
      </fill>
      <border>
        <left style="thin">
          <color rgb="FFF79723"/>
        </left>
        <right style="thin">
          <color rgb="FFF79723"/>
        </right>
        <top style="thin">
          <color rgb="FFF79723"/>
        </top>
        <bottom style="thin">
          <color rgb="FFF79723"/>
        </bottom>
        <diagon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ont>
        <b val="1"/>
        <color theme="0"/>
      </font>
      <border>
        <left style="thin">
          <color rgb="FFC00000"/>
        </left>
        <right style="thin">
          <color rgb="FFC00000"/>
        </right>
        <top/>
        <bottom/>
        <diagonal/>
        <vertical/>
        <horizontal/>
      </border>
    </dxf>
    <dxf>
      <fill>
        <patternFill>
          <fgColor indexed="64"/>
          <bgColor auto="1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diagonal/>
      </border>
    </dxf>
    <dxf>
      <font>
        <color theme="0"/>
      </font>
      <fill>
        <patternFill>
          <bgColor theme="1" tint="0.3499862666707358"/>
        </patternFill>
      </fill>
      <border>
        <left/>
        <right/>
        <top/>
        <bottom/>
        <diagonal/>
        <vertical/>
        <horizontal/>
      </border>
    </dxf>
    <dxf>
      <font>
        <color theme="3" tint="-0.249946592608417"/>
      </font>
      <border>
        <left/>
        <right style="thin">
          <color theme="6" tint="0.3999450666829432"/>
        </right>
        <top/>
        <bottom/>
        <diagonal/>
        <vertical/>
        <horizontal/>
      </border>
    </dxf>
  </dxfs>
  <tableStyles count="1" defaultTableStyle="TableStyleMedium2" defaultPivotStyle="PivotStyleLight16">
    <tableStyle name="Gantt 테이블 스타일" pivot="0" count="3">
      <tableStyleElement type="wholeTable" dxfId="67"/>
      <tableStyleElement type="headerRow" dxfId="66"/>
      <tableStyleElement type="firstRowStripe" dxfId="6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externalLink" Target="/xl/externalLinks/externalLink1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omments/comment1.xml><?xml version="1.0" encoding="utf-8"?>
<comments xmlns="http://schemas.openxmlformats.org/spreadsheetml/2006/main">
  <authors>
    <author>tc={797BB1C8-2891-4E46-951B-2B790A2AFE93}</author>
    <author>tc={E158DE0A-F791-4E5F-88C4-74FA22C02C21}</author>
    <author>tc={85907982-671A-4C46-AEDC-64D37587DBB6}</author>
    <author>tc={D765F403-9B5E-4DA8-A338-AACA3CF3C6A4}</author>
    <author>parkadmin</author>
  </authors>
  <commentList>
    <comment ref="B5" authorId="0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분류된 자산이 어떤 서비스를 위해 운영되는지 분류합니다.</t>
      </text>
    </comment>
    <comment ref="C5" authorId="1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Azure의 경우, 포털에 접속하여 [모든 리소스] 메뉴를 연 뒤, CSV 파일로 추출 합니다.</t>
      </text>
    </comment>
    <comment ref="H5" authorId="2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서비스에 대해서 고객이 원하는 작동 시간을 기록합니다. 
ex) 웹 서비스의 경우 보통 24시간 운영
ex) WVD의 경우 보통 [근무시간 중]운영</t>
      </text>
    </comment>
    <comment ref="I5" authorId="3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AvSet과 LB가 동시에 적용되어 있는지 파악합니다. PaaS 자산의 경우 [O]로 표시합니다.</t>
      </text>
    </comment>
    <comment ref="J5" authorId="4" shapeId="0">
      <text>
        <t>parkadmin:
해당 리소스가 백업되어있다면 O로 표시합니다.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3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272142</colOff>
      <row>10</row>
      <rowOff>24741</rowOff>
    </from>
    <to>
      <col>15</col>
      <colOff>529714</colOff>
      <row>45</row>
      <rowOff>97488</rowOff>
    </to>
    <pic>
      <nvPicPr>
        <cNvPr id="385" name="Picture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28256" y="1581398"/>
          <a:ext cx="7561887" cy="464474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4</col>
      <colOff>272142</colOff>
      <row>48</row>
      <rowOff>108857</rowOff>
    </from>
    <to>
      <col>15</col>
      <colOff>529714</colOff>
      <row>71</row>
      <rowOff>21288</rowOff>
    </to>
    <pic>
      <nvPicPr>
        <cNvPr id="386" name="Picture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28256" y="6629400"/>
          <a:ext cx="7561887" cy="291688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249383</colOff>
      <row>10</row>
      <rowOff>83127</rowOff>
    </from>
    <to>
      <col>3</col>
      <colOff>452097</colOff>
      <row>41</row>
      <rowOff>21771</rowOff>
    </to>
    <grpSp>
      <nvGrpSpPr>
        <cNvPr id="393" name="그룹 392"/>
        <cNvGrpSpPr/>
      </nvGrpSpPr>
      <grpSpPr>
        <a:xfrm xmlns:a="http://schemas.openxmlformats.org/drawingml/2006/main" rot="0">
          <a:off x="906795" y="1666892"/>
          <a:ext cx="1517537" cy="4107232"/>
          <a:chOff x="913412" y="1378527"/>
          <a:chExt cx="1530771" cy="3988130"/>
        </a:xfrm>
      </grpSpPr>
      <pic>
        <nvPicPr>
          <cNvPr id="170" name="Picture 12"/>
          <cNvPicPr>
            <a:picLocks xmlns:a="http://schemas.openxmlformats.org/drawingml/2006/main" noChangeAspect="1" noChangeArrowheads="1"/>
          </cNvPicPr>
        </nvPicPr>
        <blipFill rotWithShape="1">
          <a:blip xmlns:a="http://schemas.openxmlformats.org/drawingml/2006/main" xmlns:r="http://schemas.openxmlformats.org/officeDocument/2006/relationships" cstate="print" r:embed="rId3"/>
          <a:srcRect xmlns:a="http://schemas.openxmlformats.org/drawingml/2006/main" b="50244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913412" y="1378527"/>
            <a:ext cx="1182186" cy="3988130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1</col>
      <colOff>249383</colOff>
      <row>42</row>
      <rowOff>10886</rowOff>
    </from>
    <to>
      <col>3</col>
      <colOff>452097</colOff>
      <row>72</row>
      <rowOff>56407</rowOff>
    </to>
    <grpSp>
      <nvGrpSpPr>
        <cNvPr id="392" name="그룹 391"/>
        <cNvGrpSpPr/>
      </nvGrpSpPr>
      <grpSpPr>
        <a:xfrm xmlns:a="http://schemas.openxmlformats.org/drawingml/2006/main" rot="0">
          <a:off x="906795" y="5897710"/>
          <a:ext cx="1517537" cy="4079638"/>
          <a:chOff x="913412" y="5279571"/>
          <a:chExt cx="1530771" cy="3964379"/>
        </a:xfrm>
      </grpSpPr>
      <pic>
        <nvPicPr>
          <cNvPr id="171" name="Picture 12"/>
          <cNvPicPr>
            <a:picLocks xmlns:a="http://schemas.openxmlformats.org/drawingml/2006/main" noChangeAspect="1" noChangeArrowheads="1"/>
          </cNvPicPr>
        </nvPicPr>
        <blipFill rotWithShape="1">
          <a:blip xmlns:a="http://schemas.openxmlformats.org/drawingml/2006/main" xmlns:r="http://schemas.openxmlformats.org/officeDocument/2006/relationships" cstate="print" r:embed="rId4"/>
          <a:srcRect xmlns:a="http://schemas.openxmlformats.org/drawingml/2006/main" b="50244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913412" y="5279571"/>
            <a:ext cx="1182186" cy="3964379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5</col>
      <colOff>98961</colOff>
      <row>16</row>
      <rowOff>85106</rowOff>
    </from>
    <to>
      <col>6</col>
      <colOff>551034</colOff>
      <row>36</row>
      <rowOff>101094</rowOff>
    </to>
    <grpSp>
      <nvGrpSpPr>
        <cNvPr id="196" name="그룹 195"/>
        <cNvGrpSpPr/>
      </nvGrpSpPr>
      <grpSpPr>
        <a:xfrm xmlns:a="http://schemas.openxmlformats.org/drawingml/2006/main" rot="0">
          <a:off x="3386020" y="2475694"/>
          <a:ext cx="1109485" cy="2705400"/>
          <a:chOff x="15295418" y="5500255"/>
          <a:chExt cx="1118080" cy="2509806"/>
        </a:xfrm>
      </grpSpPr>
      <pic>
        <nvPicPr>
          <cNvPr id="195" name="Picture 40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5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5978805" y="6734265"/>
            <a:ext cx="259258" cy="205085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7</col>
      <colOff>631370</colOff>
      <row>28</row>
      <rowOff>90055</rowOff>
    </from>
    <to>
      <col>15</col>
      <colOff>338040</colOff>
      <row>44</row>
      <rowOff>78709</rowOff>
    </to>
    <grpSp>
      <nvGrpSpPr>
        <cNvPr id="221" name="그룹 220"/>
        <cNvGrpSpPr/>
      </nvGrpSpPr>
      <grpSpPr>
        <a:xfrm xmlns:a="http://schemas.openxmlformats.org/drawingml/2006/main" rot="0">
          <a:off x="5233252" y="4094290"/>
          <a:ext cx="4965964" cy="2140184"/>
          <a:chOff x="14630400" y="3131127"/>
          <a:chExt cx="5026816" cy="1983709"/>
        </a:xfrm>
      </grpSpPr>
      <pic>
        <nvPicPr>
          <cNvPr id="220" name="Picture 46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6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6998968" y="3490596"/>
            <a:ext cx="483452" cy="460701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7</col>
      <colOff>642257</colOff>
      <row>12</row>
      <rowOff>992</rowOff>
    </from>
    <to>
      <col>15</col>
      <colOff>435176</colOff>
      <row>28</row>
      <rowOff>21737</rowOff>
    </to>
    <grpSp>
      <nvGrpSpPr>
        <cNvPr id="261" name="그룹 260"/>
        <cNvGrpSpPr/>
      </nvGrpSpPr>
      <grpSpPr>
        <a:xfrm xmlns:a="http://schemas.openxmlformats.org/drawingml/2006/main" rot="0">
          <a:off x="5244139" y="1853698"/>
          <a:ext cx="5052213" cy="2172274"/>
          <a:chOff x="15295418" y="4003964"/>
          <a:chExt cx="5113065" cy="2015800"/>
        </a:xfrm>
      </grpSpPr>
      <pic>
        <nvPicPr>
          <cNvPr id="257" name="Picture 24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7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6716387" y="5237156"/>
            <a:ext cx="430808" cy="406874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8</col>
      <colOff>380999</colOff>
      <row>49</row>
      <rowOff>94012</rowOff>
    </from>
    <to>
      <col>15</col>
      <colOff>526883</colOff>
      <row>70</row>
      <rowOff>80171</rowOff>
    </to>
    <grpSp>
      <nvGrpSpPr>
        <cNvPr id="373" name="그룹 372"/>
        <cNvGrpSpPr/>
      </nvGrpSpPr>
      <grpSpPr>
        <a:xfrm xmlns:a="http://schemas.openxmlformats.org/drawingml/2006/main" rot="0">
          <a:off x="5640293" y="6922130"/>
          <a:ext cx="4747766" cy="2810041"/>
          <a:chOff x="6651170" y="6396841"/>
          <a:chExt cx="4794084" cy="2729359"/>
        </a:xfrm>
      </grpSpPr>
      <pic>
        <nvPicPr>
          <cNvPr id="372" name="Picture 28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8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0896599" y="6447311"/>
            <a:ext cx="339983" cy="247346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5</col>
      <colOff>147056</colOff>
      <row>58</row>
      <rowOff>123231</rowOff>
    </from>
    <to>
      <col>8</col>
      <colOff>121388</colOff>
      <row>70</row>
      <rowOff>27735</rowOff>
    </to>
    <grpSp>
      <nvGrpSpPr>
        <cNvPr id="384" name="그룹 383"/>
        <cNvGrpSpPr/>
      </nvGrpSpPr>
      <grpSpPr>
        <a:xfrm xmlns:a="http://schemas.openxmlformats.org/drawingml/2006/main" rot="0">
          <a:off x="3434115" y="8161584"/>
          <a:ext cx="1946567" cy="1518151"/>
          <a:chOff x="13503827" y="7296918"/>
          <a:chExt cx="1966418" cy="1472046"/>
        </a:xfrm>
      </grpSpPr>
      <pic>
        <nvPicPr>
          <cNvPr id="383" name="Picture 30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9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3503827" y="7525518"/>
            <a:ext cx="1924900" cy="1204825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noFill/>
            <a:prstDash val="solid"/>
          </a:ln>
        </spPr>
      </pic>
    </grpSp>
    <clientData/>
  </twoCellAnchor>
  <twoCellAnchor>
    <from>
      <col>16</col>
      <colOff>207818</colOff>
      <row>7</row>
      <rowOff>36615</rowOff>
    </from>
    <to>
      <col>20</col>
      <colOff>604637</colOff>
      <row>11</row>
      <rowOff>113384</rowOff>
    </to>
    <grpSp>
      <nvGrpSpPr>
        <cNvPr id="382" name="그룹 381"/>
        <cNvGrpSpPr/>
      </nvGrpSpPr>
      <grpSpPr>
        <a:xfrm xmlns:a="http://schemas.openxmlformats.org/drawingml/2006/main" rot="0">
          <a:off x="10726406" y="1216968"/>
          <a:ext cx="3026466" cy="614651"/>
          <a:chOff x="10832275" y="1201386"/>
          <a:chExt cx="3052933" cy="599284"/>
        </a:xfrm>
      </grpSpPr>
      <pic>
        <nvPicPr>
          <cNvPr id="264" name="Picture 44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10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10937066" y="1311787"/>
            <a:ext cx="1162509" cy="205711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 editAs="oneCell">
    <from>
      <col>4</col>
      <colOff>326570</colOff>
      <row>7</row>
      <rowOff>32658</rowOff>
    </from>
    <to>
      <col>4</col>
      <colOff>631332</colOff>
      <row>10</row>
      <rowOff>40772</rowOff>
    </to>
    <pic>
      <nvPicPr>
        <cNvPr id="387" name="그림 38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2982684" y="1197429"/>
          <a:ext cx="304762" cy="400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348342</colOff>
      <row>45</row>
      <rowOff>108858</rowOff>
    </from>
    <to>
      <col>4</col>
      <colOff>653104</colOff>
      <row>48</row>
      <rowOff>116972</rowOff>
    </to>
    <pic>
      <nvPicPr>
        <cNvPr id="388" name="그림 38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3004456" y="6237515"/>
          <a:ext cx="304762" cy="400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76200</colOff>
      <row>26</row>
      <rowOff>0</rowOff>
    </from>
    <to>
      <col>1</col>
      <colOff>1657192</colOff>
      <row>39</row>
      <rowOff>7620</rowOff>
    </to>
    <pic>
      <nvPicPr>
        <cNvPr id="2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39140" y="7696200"/>
          <a:ext cx="1580992" cy="25831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&#44608;&#54805;&#52268;/Desktop/&#50937;&#51232;-R-MSP-C001-20210514-DATA%20Assessment%20&#51088;&#47308;%20&#49688;&#51665;%20&#44592;&#48376;%20&#53596;&#54540;&#47551;-v0.3.3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수정사항 반영 검토"/>
      <sheetName val="0.개요"/>
      <sheetName val="0-1.버전관리"/>
      <sheetName val="0-2.(참고)진행방식"/>
      <sheetName val="1-1.인터뷰(C)"/>
      <sheetName val="1-1.(2) ML 인터뷰(C)"/>
      <sheetName val="1-1.(3) (삭제예정)요구사항 상세정리"/>
      <sheetName val="1-2.서비스제안(C)"/>
      <sheetName val="(참고) ML 서비스 선택"/>
      <sheetName val="1-2.(2) ML 서비스제안(C)"/>
      <sheetName val="1-2-1.서비스 제안 및 담당자"/>
      <sheetName val="1-2-2.DATA 서비스제안 (C)"/>
      <sheetName val="webzen_plan"/>
      <sheetName val="1-3.마이그레이션_마일스톤(C)"/>
      <sheetName val="1-3.마일스톤(C)"/>
      <sheetName val="기존 1-4.자산분석(C)"/>
      <sheetName val="(참고) 데이터 관리"/>
      <sheetName val="(참고)(삭제대기) 데이터 위험"/>
      <sheetName val="1-4.자산분석(C)"/>
      <sheetName val="1-5.위험평가(C)"/>
      <sheetName val="(참고).명명 및 태그 규칙 템플릿"/>
      <sheetName val="1-7.명명 및 태그 규칙 템플릿(C)"/>
      <sheetName val="(참고) Model Score 기준 및 목표"/>
      <sheetName val="(참고1-8) 체크리스트"/>
      <sheetName val="1-8.서비스 유효성 테스트 환경 정의(C)"/>
      <sheetName val="1-9.서비스 유효성 테스트 및 결과"/>
      <sheetName val="1-10.TCO&amp;ROI분석(C)"/>
      <sheetName val="1-11.SLA 분석(C)"/>
      <sheetName val="1-12. 마이그레이션 후 비용(C) - 생략"/>
      <sheetName val="1-12. 변경 관리"/>
      <sheetName val="1-13.보안평가(C)"/>
      <sheetName val="well-architected-review 초안"/>
      <sheetName val="1-13.Well-Architected-평가(1)"/>
      <sheetName val="1-15.프로젝트 평가(C)"/>
      <sheetName val="2-1.인터뷰(S)"/>
      <sheetName val="2-2.인터뷰(C)"/>
      <sheetName val="2-3.인터뷰(A)"/>
      <sheetName val="2-3.마일스톤(C)"/>
      <sheetName val="2-4.클라우드 자산 및 SLA 분석(C)"/>
      <sheetName val="(참고) SLA 체크리스트"/>
      <sheetName val="(참고) .SLA 기준"/>
      <sheetName val="2-5.서비스 제안 및 테스트 환경 정의(C)"/>
      <sheetName val="2-6.서비스제안 테스트체크리스트(C)"/>
      <sheetName val="2-7.Well-Architected 평가(C)"/>
      <sheetName val="2-8.서비스 이전 평가(C)"/>
      <sheetName val="참고)보안평가(C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N1">
            <v>44319</v>
          </cell>
        </row>
        <row r="2">
          <cell r="N2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ables/table1.xml><?xml version="1.0" encoding="utf-8"?>
<table xmlns="http://schemas.openxmlformats.org/spreadsheetml/2006/main" id="1" name="중요_시점3323" displayName="중요_시점3323" ref="C7:M29" headerRowCount="1" totalsRowShown="0" headerRowDxfId="21" dataDxfId="19" headerRowBorderDxfId="20">
  <autoFilter ref="C7:M29"/>
  <tableColumns count="11">
    <tableColumn id="7" name="열1" dataDxfId="18"/>
    <tableColumn id="16" name="열4" dataDxfId="17"/>
    <tableColumn id="8" name="세부 작업" dataDxfId="16"/>
    <tableColumn id="2" name="범주" dataDxfId="15"/>
    <tableColumn id="14" name="수행 그룹" dataDxfId="14"/>
    <tableColumn id="3" name="담당자" dataDxfId="13"/>
    <tableColumn id="13" name="시작일" dataDxfId="12"/>
    <tableColumn id="12" name="완료일" dataDxfId="11"/>
    <tableColumn id="4" name="진행 상황" dataDxfId="10"/>
    <tableColumn id="5" name="시작일2" dataDxfId="9" dataCellStyle="날짜"/>
    <tableColumn id="6" name="일 수" dataDxfId="8"/>
  </tableColumns>
  <tableStyleInfo name="Gantt 테이블 스타일" showFirstColumn="1" showLastColumn="0" showRowStripes="1" showColumnStripes="0"/>
</table>
</file>

<file path=xl/tables/table2.xml><?xml version="1.0" encoding="utf-8"?>
<table xmlns="http://schemas.openxmlformats.org/spreadsheetml/2006/main" id="2" name="표3" displayName="표3" ref="B1:F22" headerRowCount="1" totalsRowShown="0" headerRowDxfId="5">
  <autoFilter ref="B1:F22"/>
  <tableColumns count="5">
    <tableColumn id="1" name="항   목" dataDxfId="4"/>
    <tableColumn id="2" name="용도" dataDxfId="3"/>
    <tableColumn id="3" name="필수 구성" dataDxfId="2"/>
    <tableColumn id="4" name="서비스 목표" dataDxfId="1"/>
    <tableColumn id="5" name="측정 대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theme="2" tint="-0.249977111117893"/>
    <outlinePr summaryBelow="1" summaryRight="1"/>
    <pageSetUpPr/>
  </sheetPr>
  <dimension ref="A1:BV30"/>
  <sheetViews>
    <sheetView topLeftCell="A9" zoomScale="85" zoomScaleNormal="85" workbookViewId="0">
      <selection activeCell="M19" sqref="E19:M19"/>
    </sheetView>
  </sheetViews>
  <sheetFormatPr baseColWidth="10" defaultColWidth="6.5" defaultRowHeight="17" outlineLevelRow="1"/>
  <cols>
    <col width="2.1640625" customWidth="1" style="47" min="1" max="2"/>
    <col width="10" customWidth="1" style="47" min="3" max="3"/>
    <col width="15.5" bestFit="1" customWidth="1" style="47" min="4" max="4"/>
    <col width="39" customWidth="1" style="47" min="5" max="5"/>
    <col width="13.1640625" customWidth="1" style="47" min="6" max="6"/>
    <col hidden="1" width="17.1640625" customWidth="1" style="47" min="7" max="7"/>
    <col hidden="1" width="30" customWidth="1" style="47" min="8" max="8"/>
    <col width="13.1640625" customWidth="1" style="47" min="9" max="9"/>
    <col width="10.6640625" bestFit="1" customWidth="1" style="47" min="10" max="10"/>
    <col width="8.1640625" customWidth="1" style="47" min="11" max="11"/>
    <col width="12.1640625" bestFit="1" customWidth="1" style="113" min="12" max="12"/>
    <col width="11.1640625" bestFit="1" customWidth="1" style="47" min="13" max="13"/>
    <col width="6.5" bestFit="1" customWidth="1" style="47" min="14" max="14"/>
    <col width="3.1640625" customWidth="1" style="47" min="15" max="44"/>
    <col width="3.5" bestFit="1" customWidth="1" style="47" min="45" max="45"/>
    <col width="3.33203125" bestFit="1" customWidth="1" style="47" min="46" max="53"/>
    <col width="3.5" bestFit="1" customWidth="1" style="47" min="54" max="74"/>
    <col width="6.5" customWidth="1" style="47" min="75" max="16384"/>
  </cols>
  <sheetData>
    <row r="1" hidden="1" ht="21" customFormat="1" customHeight="1" s="45" thickBot="1">
      <c r="C1" s="46" t="n"/>
      <c r="D1" s="46" t="n"/>
      <c r="E1" s="46" t="n"/>
      <c r="F1" s="46" t="n"/>
      <c r="G1" s="46" t="n"/>
      <c r="H1" s="367" t="inlineStr">
        <is>
          <t>프로젝트 시작 날짜:</t>
        </is>
      </c>
      <c r="I1" s="368" t="n"/>
      <c r="J1" s="368" t="n"/>
      <c r="K1" s="369" t="n"/>
      <c r="L1" s="370">
        <f>IFERROR(IF(MIN(중요_시점3323[시작일2])=0,TODAY(),MIN(중요_시점3323[시작일2])),TODAY())</f>
        <v/>
      </c>
      <c r="M1" s="371" t="n"/>
      <c r="AP1" s="47" t="n"/>
      <c r="AQ1" s="47" t="n"/>
    </row>
    <row r="2" hidden="1" ht="18" customHeight="1" s="372" thickBot="1">
      <c r="H2" s="367" t="inlineStr">
        <is>
          <t>스크롤 증가값:</t>
        </is>
      </c>
      <c r="I2" s="368" t="n"/>
      <c r="J2" s="368" t="n"/>
      <c r="K2" s="369" t="n"/>
      <c r="L2" s="48" t="n">
        <v>0</v>
      </c>
    </row>
    <row r="3" ht="20" customHeight="1" s="372" thickBot="1">
      <c r="H3" s="49" t="n"/>
      <c r="I3" s="302" t="n"/>
      <c r="J3" s="302" t="n"/>
      <c r="K3" s="51" t="n"/>
      <c r="L3" s="52" t="n"/>
      <c r="AP3" s="53" t="n"/>
      <c r="AQ3" s="53" t="n"/>
    </row>
    <row r="4" ht="34.5" customFormat="1" customHeight="1" s="54">
      <c r="A4" s="47" t="n"/>
      <c r="B4" s="300" t="inlineStr">
        <is>
          <t>프로젝트 마일스톤</t>
        </is>
      </c>
      <c r="M4" s="373" t="n"/>
      <c r="N4" s="294" t="n">
        <v>2022</v>
      </c>
      <c r="O4" s="374" t="n"/>
      <c r="P4" s="374" t="n"/>
      <c r="Q4" s="374" t="n"/>
      <c r="R4" s="374" t="n"/>
      <c r="S4" s="374" t="n"/>
      <c r="T4" s="374" t="n"/>
      <c r="U4" s="374" t="n"/>
      <c r="V4" s="374" t="n"/>
      <c r="W4" s="374" t="n"/>
      <c r="X4" s="374" t="n"/>
      <c r="Y4" s="374" t="n"/>
      <c r="Z4" s="374" t="n"/>
      <c r="AA4" s="374" t="n"/>
      <c r="AB4" s="374" t="n"/>
      <c r="AC4" s="374" t="n"/>
      <c r="AD4" s="374" t="n"/>
      <c r="AE4" s="374" t="n"/>
      <c r="AF4" s="374" t="n"/>
      <c r="AG4" s="374" t="n"/>
      <c r="AH4" s="374" t="n"/>
      <c r="AI4" s="374" t="n"/>
      <c r="AJ4" s="374" t="n"/>
      <c r="AK4" s="374" t="n"/>
      <c r="AL4" s="374" t="n"/>
      <c r="AM4" s="374" t="n"/>
      <c r="AN4" s="374" t="n"/>
      <c r="AO4" s="374" t="n"/>
      <c r="AP4" s="374" t="n"/>
      <c r="AQ4" s="374" t="n"/>
      <c r="AR4" s="374" t="n"/>
      <c r="AS4" s="374" t="n"/>
      <c r="AT4" s="374" t="n"/>
      <c r="AU4" s="374" t="n"/>
      <c r="AV4" s="374" t="n"/>
      <c r="AW4" s="374" t="n"/>
      <c r="AX4" s="374" t="n"/>
      <c r="AY4" s="374" t="n"/>
      <c r="AZ4" s="374" t="n"/>
      <c r="BA4" s="374" t="n"/>
      <c r="BB4" s="374" t="n"/>
      <c r="BC4" s="374" t="n"/>
      <c r="BD4" s="374" t="n"/>
      <c r="BE4" s="374" t="n"/>
      <c r="BF4" s="374" t="n"/>
      <c r="BG4" s="374" t="n"/>
      <c r="BH4" s="374" t="n"/>
      <c r="BI4" s="374" t="n"/>
      <c r="BJ4" s="374" t="n"/>
      <c r="BK4" s="374" t="n"/>
      <c r="BL4" s="374" t="n"/>
      <c r="BM4" s="374" t="n"/>
      <c r="BN4" s="374" t="n"/>
      <c r="BO4" s="374" t="n"/>
      <c r="BP4" s="374" t="n"/>
      <c r="BQ4" s="374" t="n"/>
      <c r="BR4" s="374" t="n"/>
      <c r="BS4" s="374" t="n"/>
      <c r="BT4" s="374" t="n"/>
      <c r="BU4" s="374" t="n"/>
      <c r="BV4" s="374" t="n"/>
    </row>
    <row r="5" ht="25.25" customFormat="1" customHeight="1" s="45">
      <c r="A5" s="54" t="n"/>
      <c r="B5" s="374" t="n"/>
      <c r="C5" s="374" t="n"/>
      <c r="D5" s="374" t="n"/>
      <c r="E5" s="374" t="n"/>
      <c r="F5" s="374" t="n"/>
      <c r="G5" s="374" t="n"/>
      <c r="H5" s="374" t="n"/>
      <c r="I5" s="374" t="n"/>
      <c r="J5" s="374" t="n"/>
      <c r="K5" s="374" t="n"/>
      <c r="L5" s="374" t="n"/>
      <c r="M5" s="375" t="n"/>
      <c r="N5" s="60">
        <f>TEXT(N6,"m월")</f>
        <v/>
      </c>
      <c r="O5" s="376" t="n"/>
      <c r="P5" s="376" t="n"/>
      <c r="Q5" s="376" t="n"/>
      <c r="R5" s="376" t="n"/>
      <c r="S5" s="376" t="n"/>
      <c r="T5" s="376" t="n"/>
      <c r="U5" s="376" t="n"/>
      <c r="V5" s="376" t="n"/>
      <c r="W5" s="376" t="n"/>
      <c r="X5" s="376" t="n"/>
      <c r="Y5" s="376" t="n"/>
      <c r="Z5" s="376" t="n"/>
      <c r="AA5" s="376" t="n"/>
      <c r="AB5" s="376" t="n"/>
      <c r="AC5" s="376" t="n"/>
      <c r="AD5" s="376" t="n"/>
      <c r="AE5" s="376" t="n"/>
      <c r="AF5" s="376" t="n"/>
      <c r="AG5" s="376" t="n"/>
      <c r="AH5" s="376" t="n"/>
      <c r="AI5" s="376" t="n"/>
      <c r="AJ5" s="376" t="n"/>
      <c r="AK5" s="376" t="n"/>
      <c r="AL5" s="376" t="n"/>
      <c r="AM5" s="376" t="n"/>
      <c r="AN5" s="376" t="n"/>
      <c r="AO5" s="376" t="n"/>
      <c r="AP5" s="376" t="n"/>
      <c r="AQ5" s="376" t="n"/>
      <c r="AR5" s="371" t="n"/>
      <c r="AS5" s="292">
        <f>TEXT(AS6,"m월")</f>
        <v/>
      </c>
      <c r="AT5" s="376" t="n"/>
      <c r="AU5" s="376" t="n"/>
      <c r="AV5" s="376" t="n"/>
      <c r="AW5" s="376" t="n"/>
      <c r="AX5" s="376" t="n"/>
      <c r="AY5" s="376" t="n"/>
      <c r="AZ5" s="376" t="n"/>
      <c r="BA5" s="376" t="n"/>
      <c r="BB5" s="376" t="n"/>
      <c r="BC5" s="376" t="n"/>
      <c r="BD5" s="376" t="n"/>
      <c r="BE5" s="376" t="n"/>
      <c r="BF5" s="376" t="n"/>
      <c r="BG5" s="376" t="n"/>
      <c r="BH5" s="376" t="n"/>
      <c r="BI5" s="376" t="n"/>
      <c r="BJ5" s="376" t="n"/>
      <c r="BK5" s="376" t="n"/>
      <c r="BL5" s="376" t="n"/>
      <c r="BM5" s="376" t="n"/>
      <c r="BN5" s="376" t="n"/>
      <c r="BO5" s="376" t="n"/>
      <c r="BP5" s="376" t="n"/>
      <c r="BQ5" s="376" t="n"/>
      <c r="BR5" s="376" t="n"/>
      <c r="BS5" s="376" t="n"/>
      <c r="BT5" s="376" t="n"/>
      <c r="BU5" s="376" t="n"/>
      <c r="BV5" s="376" t="n"/>
    </row>
    <row r="6" ht="16" customFormat="1" customHeight="1" s="45">
      <c r="B6" s="55" t="n"/>
      <c r="C6" s="56" t="inlineStr">
        <is>
          <t>열1</t>
        </is>
      </c>
      <c r="D6" s="57" t="inlineStr">
        <is>
          <t>열4</t>
        </is>
      </c>
      <c r="E6" s="125" t="inlineStr">
        <is>
          <t>세부 작업</t>
        </is>
      </c>
      <c r="F6" s="58" t="inlineStr">
        <is>
          <t>범주</t>
        </is>
      </c>
      <c r="G6" s="59" t="inlineStr">
        <is>
          <t>수행 그룹</t>
        </is>
      </c>
      <c r="H6" s="60" t="inlineStr">
        <is>
          <t>담당자</t>
        </is>
      </c>
      <c r="I6" s="59" t="inlineStr">
        <is>
          <t>시작일</t>
        </is>
      </c>
      <c r="J6" s="59" t="inlineStr">
        <is>
          <t>완료일</t>
        </is>
      </c>
      <c r="K6" s="59" t="inlineStr">
        <is>
          <t>진행 상황</t>
        </is>
      </c>
      <c r="L6" s="61" t="inlineStr">
        <is>
          <t>시작일2</t>
        </is>
      </c>
      <c r="M6" s="61" t="inlineStr">
        <is>
          <t>일 수</t>
        </is>
      </c>
      <c r="N6" s="377" t="n">
        <v>44682</v>
      </c>
      <c r="O6" s="378">
        <f>N6+1</f>
        <v/>
      </c>
      <c r="P6" s="378">
        <f>O6+1</f>
        <v/>
      </c>
      <c r="Q6" s="378">
        <f>P6+1</f>
        <v/>
      </c>
      <c r="R6" s="378">
        <f>Q6+1</f>
        <v/>
      </c>
      <c r="S6" s="378">
        <f>R6+1</f>
        <v/>
      </c>
      <c r="T6" s="379">
        <f>S6+1</f>
        <v/>
      </c>
      <c r="U6" s="379">
        <f>T6+1</f>
        <v/>
      </c>
      <c r="V6" s="378">
        <f>U6+1</f>
        <v/>
      </c>
      <c r="W6" s="378">
        <f>V6+1</f>
        <v/>
      </c>
      <c r="X6" s="378">
        <f>W6+1</f>
        <v/>
      </c>
      <c r="Y6" s="378">
        <f>X6+1</f>
        <v/>
      </c>
      <c r="Z6" s="378">
        <f>Y6+1</f>
        <v/>
      </c>
      <c r="AA6" s="379">
        <f>Z6+1</f>
        <v/>
      </c>
      <c r="AB6" s="379">
        <f>AA6+1</f>
        <v/>
      </c>
      <c r="AC6" s="378">
        <f>AB6+1</f>
        <v/>
      </c>
      <c r="AD6" s="378">
        <f>AC6+1</f>
        <v/>
      </c>
      <c r="AE6" s="378">
        <f>AD6+1</f>
        <v/>
      </c>
      <c r="AF6" s="378">
        <f>AE6+1</f>
        <v/>
      </c>
      <c r="AG6" s="378">
        <f>AF6+1</f>
        <v/>
      </c>
      <c r="AH6" s="379">
        <f>AG6+1</f>
        <v/>
      </c>
      <c r="AI6" s="379">
        <f>AH6+1</f>
        <v/>
      </c>
      <c r="AJ6" s="378">
        <f>AI6+1</f>
        <v/>
      </c>
      <c r="AK6" s="378">
        <f>AJ6+1</f>
        <v/>
      </c>
      <c r="AL6" s="378">
        <f>AK6+1</f>
        <v/>
      </c>
      <c r="AM6" s="378">
        <f>AL6+1</f>
        <v/>
      </c>
      <c r="AN6" s="378">
        <f>AM6+1</f>
        <v/>
      </c>
      <c r="AO6" s="379">
        <f>AN6+1</f>
        <v/>
      </c>
      <c r="AP6" s="379">
        <f>AO6+1</f>
        <v/>
      </c>
      <c r="AQ6" s="378">
        <f>AP6+1</f>
        <v/>
      </c>
      <c r="AR6" s="378">
        <f>AQ6+1</f>
        <v/>
      </c>
      <c r="AS6" s="377" t="n">
        <v>44713</v>
      </c>
      <c r="AT6" s="378">
        <f>AS6+1</f>
        <v/>
      </c>
      <c r="AU6" s="378">
        <f>AT6+1</f>
        <v/>
      </c>
      <c r="AV6" s="379">
        <f>AU6+1</f>
        <v/>
      </c>
      <c r="AW6" s="379">
        <f>AV6+1</f>
        <v/>
      </c>
      <c r="AX6" s="379">
        <f>AW6+1</f>
        <v/>
      </c>
      <c r="AY6" s="378">
        <f>AX6+1</f>
        <v/>
      </c>
      <c r="AZ6" s="378">
        <f>AY6+1</f>
        <v/>
      </c>
      <c r="BA6" s="378">
        <f>AZ6+1</f>
        <v/>
      </c>
      <c r="BB6" s="378">
        <f>BA6+1</f>
        <v/>
      </c>
      <c r="BC6" s="379">
        <f>BB6+1</f>
        <v/>
      </c>
      <c r="BD6" s="379">
        <f>BC6+1</f>
        <v/>
      </c>
      <c r="BE6" s="378">
        <f>BD6+1</f>
        <v/>
      </c>
      <c r="BF6" s="378">
        <f>BE6+1</f>
        <v/>
      </c>
      <c r="BG6" s="378">
        <f>BF6+1</f>
        <v/>
      </c>
      <c r="BH6" s="378">
        <f>BG6+1</f>
        <v/>
      </c>
      <c r="BI6" s="378">
        <f>BH6+1</f>
        <v/>
      </c>
      <c r="BJ6" s="379">
        <f>BI6+1</f>
        <v/>
      </c>
      <c r="BK6" s="379">
        <f>BJ6+1</f>
        <v/>
      </c>
      <c r="BL6" s="378">
        <f>BK6+1</f>
        <v/>
      </c>
      <c r="BM6" s="378">
        <f>BL6+1</f>
        <v/>
      </c>
      <c r="BN6" s="378">
        <f>BM6+1</f>
        <v/>
      </c>
      <c r="BO6" s="378">
        <f>BN6+1</f>
        <v/>
      </c>
      <c r="BP6" s="378">
        <f>BO6+1</f>
        <v/>
      </c>
      <c r="BQ6" s="379">
        <f>BP6+1</f>
        <v/>
      </c>
      <c r="BR6" s="379">
        <f>BQ6+1</f>
        <v/>
      </c>
      <c r="BS6" s="378">
        <f>BR6+1</f>
        <v/>
      </c>
      <c r="BT6" s="378">
        <f>BS6+1</f>
        <v/>
      </c>
      <c r="BU6" s="378">
        <f>BT6+1</f>
        <v/>
      </c>
      <c r="BV6" s="378">
        <f>BU6+1</f>
        <v/>
      </c>
    </row>
    <row r="7" hidden="1" ht="17.5" customHeight="1" s="372">
      <c r="A7" s="45" t="n"/>
      <c r="B7" s="55" t="n"/>
      <c r="C7" s="56" t="inlineStr">
        <is>
          <t>열1</t>
        </is>
      </c>
      <c r="D7" s="57" t="inlineStr">
        <is>
          <t>열4</t>
        </is>
      </c>
      <c r="E7" s="125" t="inlineStr">
        <is>
          <t>세부 작업</t>
        </is>
      </c>
      <c r="F7" s="58" t="inlineStr">
        <is>
          <t>범주</t>
        </is>
      </c>
      <c r="G7" s="59" t="inlineStr">
        <is>
          <t>수행 그룹</t>
        </is>
      </c>
      <c r="H7" s="60" t="inlineStr">
        <is>
          <t>담당자</t>
        </is>
      </c>
      <c r="I7" s="59" t="inlineStr">
        <is>
          <t>시작일</t>
        </is>
      </c>
      <c r="J7" s="59" t="inlineStr">
        <is>
          <t>완료일</t>
        </is>
      </c>
      <c r="K7" s="59" t="inlineStr">
        <is>
          <t>진행 상황</t>
        </is>
      </c>
      <c r="L7" s="61" t="inlineStr">
        <is>
          <t>시작일2</t>
        </is>
      </c>
      <c r="M7" s="61" t="inlineStr">
        <is>
          <t>일 수</t>
        </is>
      </c>
      <c r="N7" s="65">
        <f>LEFT(TEXT(N6,"aaa"),1)</f>
        <v/>
      </c>
      <c r="O7" s="65">
        <f>LEFT(TEXT(O6,"aaa"),1)</f>
        <v/>
      </c>
      <c r="P7" s="65">
        <f>LEFT(TEXT(P6,"aaa"),1)</f>
        <v/>
      </c>
      <c r="Q7" s="65">
        <f>LEFT(TEXT(Q6,"aaa"),1)</f>
        <v/>
      </c>
      <c r="R7" s="65">
        <f>LEFT(TEXT(R6,"aaa"),1)</f>
        <v/>
      </c>
      <c r="S7" s="65">
        <f>LEFT(TEXT(S6,"aaa"),1)</f>
        <v/>
      </c>
      <c r="T7" s="65">
        <f>LEFT(TEXT(T6,"aaa"),1)</f>
        <v/>
      </c>
      <c r="U7" s="65">
        <f>LEFT(TEXT(U6,"aaa"),1)</f>
        <v/>
      </c>
      <c r="V7" s="65">
        <f>LEFT(TEXT(V6,"aaa"),1)</f>
        <v/>
      </c>
      <c r="W7" s="65">
        <f>LEFT(TEXT(W6,"aaa"),1)</f>
        <v/>
      </c>
      <c r="X7" s="65">
        <f>LEFT(TEXT(X6,"aaa"),1)</f>
        <v/>
      </c>
      <c r="Y7" s="65">
        <f>LEFT(TEXT(Y6,"aaa"),1)</f>
        <v/>
      </c>
      <c r="Z7" s="65">
        <f>LEFT(TEXT(Z6,"aaa"),1)</f>
        <v/>
      </c>
      <c r="AA7" s="65">
        <f>LEFT(TEXT(AA6,"aaa"),1)</f>
        <v/>
      </c>
      <c r="AB7" s="65">
        <f>LEFT(TEXT(AB6,"aaa"),1)</f>
        <v/>
      </c>
      <c r="AC7" s="65">
        <f>LEFT(TEXT(AC6,"aaa"),1)</f>
        <v/>
      </c>
      <c r="AD7" s="65">
        <f>LEFT(TEXT(AD6,"aaa"),1)</f>
        <v/>
      </c>
      <c r="AE7" s="65">
        <f>LEFT(TEXT(AE6,"aaa"),1)</f>
        <v/>
      </c>
      <c r="AF7" s="65">
        <f>LEFT(TEXT(AF6,"aaa"),1)</f>
        <v/>
      </c>
      <c r="AG7" s="65">
        <f>LEFT(TEXT(AG6,"aaa"),1)</f>
        <v/>
      </c>
      <c r="AH7" s="65">
        <f>LEFT(TEXT(AH6,"aaa"),1)</f>
        <v/>
      </c>
      <c r="AI7" s="65">
        <f>LEFT(TEXT(AI6,"aaa"),1)</f>
        <v/>
      </c>
      <c r="AJ7" s="65">
        <f>LEFT(TEXT(AJ6,"aaa"),1)</f>
        <v/>
      </c>
      <c r="AK7" s="65">
        <f>LEFT(TEXT(AK6,"aaa"),1)</f>
        <v/>
      </c>
      <c r="AL7" s="65">
        <f>LEFT(TEXT(AL6,"aaa"),1)</f>
        <v/>
      </c>
      <c r="AM7" s="65">
        <f>LEFT(TEXT(AM6,"aaa"),1)</f>
        <v/>
      </c>
      <c r="AN7" s="65">
        <f>LEFT(TEXT(AN6,"aaa"),1)</f>
        <v/>
      </c>
      <c r="AO7" s="65">
        <f>LEFT(TEXT(AO6,"aaa"),1)</f>
        <v/>
      </c>
      <c r="AP7" s="65">
        <f>LEFT(TEXT(AP6,"aaa"),1)</f>
        <v/>
      </c>
      <c r="AQ7" s="65">
        <f>LEFT(TEXT(AQ6,"aaa"),1)</f>
        <v/>
      </c>
      <c r="AR7" s="65">
        <f>LEFT(TEXT(AR6,"aaa"),1)</f>
        <v/>
      </c>
      <c r="AS7" s="65">
        <f>LEFT(TEXT(AS6,"aaa"),1)</f>
        <v/>
      </c>
      <c r="AT7" s="65">
        <f>LEFT(TEXT(AT6,"aaa"),1)</f>
        <v/>
      </c>
      <c r="AU7" s="65">
        <f>LEFT(TEXT(AU6,"aaa"),1)</f>
        <v/>
      </c>
      <c r="AV7" s="65">
        <f>LEFT(TEXT(AV6,"aaa"),1)</f>
        <v/>
      </c>
      <c r="AW7" s="65">
        <f>LEFT(TEXT(AW6,"aaa"),1)</f>
        <v/>
      </c>
      <c r="AX7" s="65">
        <f>LEFT(TEXT(AX6,"aaa"),1)</f>
        <v/>
      </c>
      <c r="AY7" s="65">
        <f>LEFT(TEXT(AY6,"aaa"),1)</f>
        <v/>
      </c>
      <c r="AZ7" s="65">
        <f>LEFT(TEXT(AZ6,"aaa"),1)</f>
        <v/>
      </c>
      <c r="BA7" s="65">
        <f>LEFT(TEXT(BA6,"aaa"),1)</f>
        <v/>
      </c>
      <c r="BB7" s="65">
        <f>LEFT(TEXT(BB6,"aaa"),1)</f>
        <v/>
      </c>
      <c r="BC7" s="65">
        <f>LEFT(TEXT(BC6,"aaa"),1)</f>
        <v/>
      </c>
      <c r="BD7" s="65">
        <f>LEFT(TEXT(BD6,"aaa"),1)</f>
        <v/>
      </c>
      <c r="BE7" s="65">
        <f>LEFT(TEXT(BE6,"aaa"),1)</f>
        <v/>
      </c>
      <c r="BF7" s="65">
        <f>LEFT(TEXT(BF6,"aaa"),1)</f>
        <v/>
      </c>
      <c r="BG7" s="65">
        <f>LEFT(TEXT(BG6,"aaa"),1)</f>
        <v/>
      </c>
      <c r="BH7" s="65">
        <f>LEFT(TEXT(BH6,"aaa"),1)</f>
        <v/>
      </c>
      <c r="BI7" s="65">
        <f>LEFT(TEXT(BI6,"aaa"),1)</f>
        <v/>
      </c>
      <c r="BJ7" s="65">
        <f>LEFT(TEXT(BJ6,"aaa"),1)</f>
        <v/>
      </c>
      <c r="BK7" s="65">
        <f>LEFT(TEXT(BK6,"aaa"),1)</f>
        <v/>
      </c>
      <c r="BL7" s="65">
        <f>LEFT(TEXT(BL6,"aaa"),1)</f>
        <v/>
      </c>
      <c r="BM7" s="65">
        <f>LEFT(TEXT(BM6,"aaa"),1)</f>
        <v/>
      </c>
      <c r="BN7" s="65">
        <f>LEFT(TEXT(BN6,"aaa"),1)</f>
        <v/>
      </c>
      <c r="BO7" s="65">
        <f>LEFT(TEXT(BO6,"aaa"),1)</f>
        <v/>
      </c>
      <c r="BP7" s="65">
        <f>LEFT(TEXT(BP6,"aaa"),1)</f>
        <v/>
      </c>
      <c r="BQ7" s="65">
        <f>LEFT(TEXT(BQ6,"aaa"),1)</f>
        <v/>
      </c>
      <c r="BR7" s="65">
        <f>LEFT(TEXT(BR6,"aaa"),1)</f>
        <v/>
      </c>
      <c r="BS7" s="65">
        <f>LEFT(TEXT(BS6,"aaa"),1)</f>
        <v/>
      </c>
      <c r="BT7" s="65">
        <f>LEFT(TEXT(BT6,"aaa"),1)</f>
        <v/>
      </c>
      <c r="BU7" s="65">
        <f>LEFT(TEXT(BU6,"aaa"),1)</f>
        <v/>
      </c>
      <c r="BV7" s="65">
        <f>LEFT(TEXT(BV6,"aaa"),1)</f>
        <v/>
      </c>
    </row>
    <row r="8">
      <c r="A8" s="45" t="n"/>
      <c r="B8" s="66" t="n"/>
      <c r="C8" s="67" t="inlineStr">
        <is>
          <t>최적화 프로젝트</t>
        </is>
      </c>
      <c r="D8" s="140" t="n"/>
      <c r="E8" s="67" t="n"/>
      <c r="F8" s="68" t="n"/>
      <c r="G8" s="68" t="n"/>
      <c r="H8" s="69" t="n"/>
      <c r="I8" s="68" t="n"/>
      <c r="J8" s="68" t="n"/>
      <c r="K8" s="68" t="n"/>
      <c r="L8" s="70" t="n"/>
      <c r="M8" s="68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L8" s="71" t="n"/>
      <c r="AM8" s="71" t="n"/>
      <c r="AN8" s="71" t="n"/>
      <c r="AO8" s="71" t="n"/>
      <c r="AP8" s="71" t="n"/>
      <c r="AQ8" s="71" t="n"/>
      <c r="AR8" s="71" t="n"/>
      <c r="AS8" s="71" t="n"/>
      <c r="AT8" s="71" t="n"/>
      <c r="AU8" s="71" t="n"/>
      <c r="AV8" s="71" t="n"/>
      <c r="AW8" s="71" t="n"/>
      <c r="AX8" s="71" t="n"/>
      <c r="AY8" s="71" t="n"/>
      <c r="AZ8" s="71" t="n"/>
      <c r="BA8" s="71" t="n"/>
      <c r="BB8" s="71" t="n"/>
      <c r="BC8" s="71" t="n"/>
      <c r="BD8" s="71" t="n"/>
      <c r="BE8" s="71" t="n"/>
      <c r="BF8" s="71" t="n"/>
      <c r="BG8" s="71" t="n"/>
      <c r="BH8" s="71" t="n"/>
      <c r="BI8" s="71" t="n"/>
      <c r="BJ8" s="71" t="n"/>
      <c r="BK8" s="71" t="n"/>
      <c r="BL8" s="71" t="n"/>
      <c r="BM8" s="71" t="n"/>
      <c r="BN8" s="71" t="n"/>
      <c r="BO8" s="71" t="n"/>
      <c r="BP8" s="71" t="n"/>
      <c r="BQ8" s="71" t="n"/>
      <c r="BR8" s="71" t="n"/>
      <c r="BS8" s="71" t="n"/>
      <c r="BT8" s="71" t="n"/>
      <c r="BU8" s="71" t="n"/>
      <c r="BV8" s="71" t="n"/>
    </row>
    <row r="9" customFormat="1" s="75">
      <c r="B9" s="296" t="n"/>
      <c r="C9" s="76" t="n">
        <v>1</v>
      </c>
      <c r="D9" s="77" t="inlineStr">
        <is>
          <t>인터뷰</t>
        </is>
      </c>
      <c r="E9" s="78" t="n"/>
      <c r="F9" s="79" t="inlineStr">
        <is>
          <t>목표 기간</t>
        </is>
      </c>
      <c r="G9" s="79" t="inlineStr">
        <is>
          <t>고객사&amp;MS&amp;Cloocus</t>
        </is>
      </c>
      <c r="H9" s="80" t="inlineStr">
        <is>
          <t>고객사&amp;MS&amp;Cloocus(실무담당자)</t>
        </is>
      </c>
      <c r="I9" s="81">
        <f>중요_시점3323[[#This Row],[시작일2]]</f>
        <v/>
      </c>
      <c r="J9" s="81">
        <f>(중요_시점3323[[#This Row],[시작일]]+중요_시점3323[[#This Row],[일 수]])-1</f>
        <v/>
      </c>
      <c r="K9" s="82" t="inlineStr">
        <is>
          <t>%</t>
        </is>
      </c>
      <c r="L9" s="83" t="n">
        <v>44692</v>
      </c>
      <c r="M9" s="380">
        <f>SUM(M10:M12)</f>
        <v/>
      </c>
      <c r="N9" s="85">
        <f>IF(AND($F9="목표",N$6&gt;=$L9,N$6&lt;=$L9+$M9-1),2,IF(AND($F9="중요 시점",N$6&gt;=$L9,N$6&lt;=$L9+$M9-1),1,""))</f>
        <v/>
      </c>
      <c r="O9" s="85">
        <f>IF(AND($F9="목표",O$6&gt;=$L9,O$6&lt;=$L9+$M9-1),2,IF(AND($F9="중요 시점",O$6&gt;=$L9,O$6&lt;=$L9+$M9-1),1,""))</f>
        <v/>
      </c>
      <c r="P9" s="85">
        <f>IF(AND($F9="목표",P$6&gt;=$L9,P$6&lt;=$L9+$M9-1),2,IF(AND($F9="중요 시점",P$6&gt;=$L9,P$6&lt;=$L9+$M9-1),1,""))</f>
        <v/>
      </c>
      <c r="Q9" s="85">
        <f>IF(AND($F9="목표",Q$6&gt;=$L9,Q$6&lt;=$L9+$M9-1),2,IF(AND($F9="중요 시점",Q$6&gt;=$L9,Q$6&lt;=$L9+$M9-1),1,""))</f>
        <v/>
      </c>
      <c r="R9" s="85">
        <f>IF(AND($F9="목표",R$6&gt;=$L9,R$6&lt;=$L9+$M9-1),2,IF(AND($F9="중요 시점",R$6&gt;=$L9,R$6&lt;=$L9+$M9-1),1,""))</f>
        <v/>
      </c>
      <c r="S9" s="85">
        <f>IF(AND($F9="목표",S$6&gt;=$L9,S$6&lt;=$L9+$M9-1),2,IF(AND($F9="중요 시점",S$6&gt;=$L9,S$6&lt;=$L9+$M9-1),1,""))</f>
        <v/>
      </c>
      <c r="T9" s="85">
        <f>IF(AND($F9="목표",T$6&gt;=$L9,T$6&lt;=$L9+$M9-1),2,IF(AND($F9="중요 시점",T$6&gt;=$L9,T$6&lt;=$L9+$M9-1),1,""))</f>
        <v/>
      </c>
      <c r="U9" s="85">
        <f>IF(AND($F9="목표",U$6&gt;=$L9,U$6&lt;=$L9+$M9-1),2,IF(AND($F9="중요 시점",U$6&gt;=$L9,U$6&lt;=$L9+$M9-1),1,""))</f>
        <v/>
      </c>
      <c r="V9" s="85">
        <f>IF(AND($F9="목표",V$6&gt;=$L9,V$6&lt;=$L9+$M9-1),2,IF(AND($F9="중요 시점",V$6&gt;=$L9,V$6&lt;=$L9+$M9-1),1,""))</f>
        <v/>
      </c>
      <c r="W9" s="85">
        <f>IF(AND($F9="목표",W$6&gt;=$L9,W$6&lt;=$L9+$M9-1),2,IF(AND($F9="중요 시점",W$6&gt;=$L9,W$6&lt;=$L9+$M9-1),1,""))</f>
        <v/>
      </c>
      <c r="X9" s="85">
        <f>IF(AND($F9="목표",X$6&gt;=$L9,X$6&lt;=$L9+$M9-1),2,IF(AND($F9="중요 시점",X$6&gt;=$L9,X$6&lt;=$L9+$M9-1),1,""))</f>
        <v/>
      </c>
      <c r="Y9" s="85">
        <f>IF(AND($F9="목표",Y$6&gt;=$L9,Y$6&lt;=$L9+$M9-1),2,IF(AND($F9="중요 시점",Y$6&gt;=$L9,Y$6&lt;=$L9+$M9-1),1,""))</f>
        <v/>
      </c>
      <c r="Z9" s="85">
        <f>IF(AND($F9="목표",Z$6&gt;=$L9,Z$6&lt;=$L9+$M9-1),2,IF(AND($F9="중요 시점",Z$6&gt;=$L9,Z$6&lt;=$L9+$M9-1),1,""))</f>
        <v/>
      </c>
      <c r="AA9" s="85">
        <f>IF(AND($F9="목표",AA$6&gt;=$L9,AA$6&lt;=$L9+$M9-1),2,IF(AND($F9="중요 시점",AA$6&gt;=$L9,AA$6&lt;=$L9+$M9-1),1,""))</f>
        <v/>
      </c>
      <c r="AB9" s="85">
        <f>IF(AND($F9="목표",AB$6&gt;=$L9,AB$6&lt;=$L9+$M9-1),2,IF(AND($F9="중요 시점",AB$6&gt;=$L9,AB$6&lt;=$L9+$M9-1),1,""))</f>
        <v/>
      </c>
      <c r="AC9" s="85">
        <f>IF(AND($F9="목표",AC$6&gt;=$L9,AC$6&lt;=$L9+$M9-1),2,IF(AND($F9="중요 시점",AC$6&gt;=$L9,AC$6&lt;=$L9+$M9-1),1,""))</f>
        <v/>
      </c>
      <c r="AD9" s="85">
        <f>IF(AND($F9="목표",AD$6&gt;=$L9,AD$6&lt;=$L9+$M9-1),2,IF(AND($F9="중요 시점",AD$6&gt;=$L9,AD$6&lt;=$L9+$M9-1),1,""))</f>
        <v/>
      </c>
      <c r="AE9" s="85">
        <f>IF(AND($F9="목표",AE$6&gt;=$L9,AE$6&lt;=$L9+$M9-1),2,IF(AND($F9="중요 시점",AE$6&gt;=$L9,AE$6&lt;=$L9+$M9-1),1,""))</f>
        <v/>
      </c>
      <c r="AF9" s="85">
        <f>IF(AND($F9="목표",AF$6&gt;=$L9,AF$6&lt;=$L9+$M9-1),2,IF(AND($F9="중요 시점",AF$6&gt;=$L9,AF$6&lt;=$L9+$M9-1),1,""))</f>
        <v/>
      </c>
      <c r="AG9" s="85">
        <f>IF(AND($F9="목표",AG$6&gt;=$L9,AG$6&lt;=$L9+$M9-1),2,IF(AND($F9="중요 시점",AG$6&gt;=$L9,AG$6&lt;=$L9+$M9-1),1,""))</f>
        <v/>
      </c>
      <c r="AH9" s="85">
        <f>IF(AND($F9="목표",AH$6&gt;=$L9,AH$6&lt;=$L9+$M9-1),2,IF(AND($F9="중요 시점",AH$6&gt;=$L9,AH$6&lt;=$L9+$M9-1),1,""))</f>
        <v/>
      </c>
      <c r="AI9" s="85">
        <f>IF(AND($F9="목표",AI$6&gt;=$L9,AI$6&lt;=$L9+$M9-1),2,IF(AND($F9="중요 시점",AI$6&gt;=$L9,AI$6&lt;=$L9+$M9-1),1,""))</f>
        <v/>
      </c>
      <c r="AJ9" s="85">
        <f>IF(AND($F9="목표",AJ$6&gt;=$L9,AJ$6&lt;=$L9+$M9-1),2,IF(AND($F9="중요 시점",AJ$6&gt;=$L9,AJ$6&lt;=$L9+$M9-1),1,""))</f>
        <v/>
      </c>
      <c r="AK9" s="85">
        <f>IF(AND($F9="목표",AK$6&gt;=$L9,AK$6&lt;=$L9+$M9-1),2,IF(AND($F9="중요 시점",AK$6&gt;=$L9,AK$6&lt;=$L9+$M9-1),1,""))</f>
        <v/>
      </c>
      <c r="AL9" s="85">
        <f>IF(AND($F9="목표",AL$6&gt;=$L9,AL$6&lt;=$L9+$M9-1),2,IF(AND($F9="중요 시점",AL$6&gt;=$L9,AL$6&lt;=$L9+$M9-1),1,""))</f>
        <v/>
      </c>
      <c r="AM9" s="85">
        <f>IF(AND($F9="목표",AM$6&gt;=$L9,AM$6&lt;=$L9+$M9-1),2,IF(AND($F9="중요 시점",AM$6&gt;=$L9,AM$6&lt;=$L9+$M9-1),1,""))</f>
        <v/>
      </c>
      <c r="AN9" s="85">
        <f>IF(AND($F9="목표",AN$6&gt;=$L9,AN$6&lt;=$L9+$M9-1),2,IF(AND($F9="중요 시점",AN$6&gt;=$L9,AN$6&lt;=$L9+$M9-1),1,""))</f>
        <v/>
      </c>
      <c r="AO9" s="85">
        <f>IF(AND($F9="목표",AO$6&gt;=$L9,AO$6&lt;=$L9+$M9-1),2,IF(AND($F9="중요 시점",AO$6&gt;=$L9,AO$6&lt;=$L9+$M9-1),1,""))</f>
        <v/>
      </c>
      <c r="AP9" s="85">
        <f>IF(AND($F9="목표",AP$6&gt;=$L9,AP$6&lt;=$L9+$M9-1),2,IF(AND($F9="중요 시점",AP$6&gt;=$L9,AP$6&lt;=$L9+$M9-1),1,""))</f>
        <v/>
      </c>
      <c r="AQ9" s="85">
        <f>IF(AND($F9="목표",AQ$6&gt;=$L9,AQ$6&lt;=$L9+$M9-1),2,IF(AND($F9="중요 시점",AQ$6&gt;=$L9,AQ$6&lt;=$L9+$M9-1),1,""))</f>
        <v/>
      </c>
      <c r="AR9" s="85">
        <f>IF(AND($F9="목표",AR$6&gt;=$L9,AR$6&lt;=$L9+$M9-1),2,IF(AND($F9="중요 시점",AR$6&gt;=$L9,AR$6&lt;=$L9+$M9-1),1,""))</f>
        <v/>
      </c>
      <c r="AS9" s="85">
        <f>IF(AND($F9="목표",AS$6&gt;=$L9,AS$6&lt;=$L9+$M9-1),2,IF(AND($F9="중요 시점",AS$6&gt;=$L9,AS$6&lt;=$L9+$M9-1),1,""))</f>
        <v/>
      </c>
      <c r="AT9" s="85">
        <f>IF(AND($F9="목표",AT$6&gt;=$L9,AT$6&lt;=$L9+$M9-1),2,IF(AND($F9="중요 시점",AT$6&gt;=$L9,AT$6&lt;=$L9+$M9-1),1,""))</f>
        <v/>
      </c>
      <c r="AU9" s="85">
        <f>IF(AND($F9="목표",AU$6&gt;=$L9,AU$6&lt;=$L9+$M9-1),2,IF(AND($F9="중요 시점",AU$6&gt;=$L9,AU$6&lt;=$L9+$M9-1),1,""))</f>
        <v/>
      </c>
      <c r="AV9" s="85">
        <f>IF(AND($F9="목표",AV$6&gt;=$L9,AV$6&lt;=$L9+$M9-1),2,IF(AND($F9="중요 시점",AV$6&gt;=$L9,AV$6&lt;=$L9+$M9-1),1,""))</f>
        <v/>
      </c>
      <c r="AW9" s="85">
        <f>IF(AND($F9="목표",AW$6&gt;=$L9,AW$6&lt;=$L9+$M9-1),2,IF(AND($F9="중요 시점",AW$6&gt;=$L9,AW$6&lt;=$L9+$M9-1),1,""))</f>
        <v/>
      </c>
      <c r="AX9" s="85">
        <f>IF(AND($F9="목표",AX$6&gt;=$L9,AX$6&lt;=$L9+$M9-1),2,IF(AND($F9="중요 시점",AX$6&gt;=$L9,AX$6&lt;=$L9+$M9-1),1,""))</f>
        <v/>
      </c>
      <c r="AY9" s="85">
        <f>IF(AND($F9="목표",AY$6&gt;=$L9,AY$6&lt;=$L9+$M9-1),2,IF(AND($F9="중요 시점",AY$6&gt;=$L9,AY$6&lt;=$L9+$M9-1),1,""))</f>
        <v/>
      </c>
      <c r="AZ9" s="85">
        <f>IF(AND($F9="목표",AZ$6&gt;=$L9,AZ$6&lt;=$L9+$M9-1),2,IF(AND($F9="중요 시점",AZ$6&gt;=$L9,AZ$6&lt;=$L9+$M9-1),1,""))</f>
        <v/>
      </c>
      <c r="BA9" s="85">
        <f>IF(AND($F9="목표",BA$6&gt;=$L9,BA$6&lt;=$L9+$M9-1),2,IF(AND($F9="중요 시점",BA$6&gt;=$L9,BA$6&lt;=$L9+$M9-1),1,""))</f>
        <v/>
      </c>
      <c r="BB9" s="85">
        <f>IF(AND($F9="목표",BB$6&gt;=$L9,BB$6&lt;=$L9+$M9-1),2,IF(AND($F9="중요 시점",BB$6&gt;=$L9,BB$6&lt;=$L9+$M9-1),1,""))</f>
        <v/>
      </c>
      <c r="BC9" s="85">
        <f>IF(AND($F9="목표",BC$6&gt;=$L9,BC$6&lt;=$L9+$M9-1),2,IF(AND($F9="중요 시점",BC$6&gt;=$L9,BC$6&lt;=$L9+$M9-1),1,""))</f>
        <v/>
      </c>
      <c r="BD9" s="85">
        <f>IF(AND($F9="목표",BD$6&gt;=$L9,BD$6&lt;=$L9+$M9-1),2,IF(AND($F9="중요 시점",BD$6&gt;=$L9,BD$6&lt;=$L9+$M9-1),1,""))</f>
        <v/>
      </c>
      <c r="BE9" s="85">
        <f>IF(AND($F9="목표",BE$6&gt;=$L9,BE$6&lt;=$L9+$M9-1),2,IF(AND($F9="중요 시점",BE$6&gt;=$L9,BE$6&lt;=$L9+$M9-1),1,""))</f>
        <v/>
      </c>
      <c r="BF9" s="85">
        <f>IF(AND($F9="목표",BF$6&gt;=$L9,BF$6&lt;=$L9+$M9-1),2,IF(AND($F9="중요 시점",BF$6&gt;=$L9,BF$6&lt;=$L9+$M9-1),1,""))</f>
        <v/>
      </c>
      <c r="BG9" s="85">
        <f>IF(AND($F9="목표",BG$6&gt;=$L9,BG$6&lt;=$L9+$M9-1),2,IF(AND($F9="중요 시점",BG$6&gt;=$L9,BG$6&lt;=$L9+$M9-1),1,""))</f>
        <v/>
      </c>
      <c r="BH9" s="85">
        <f>IF(AND($F9="목표",BH$6&gt;=$L9,BH$6&lt;=$L9+$M9-1),2,IF(AND($F9="중요 시점",BH$6&gt;=$L9,BH$6&lt;=$L9+$M9-1),1,""))</f>
        <v/>
      </c>
      <c r="BI9" s="85">
        <f>IF(AND($F9="목표",BI$6&gt;=$L9,BI$6&lt;=$L9+$M9-1),2,IF(AND($F9="중요 시점",BI$6&gt;=$L9,BI$6&lt;=$L9+$M9-1),1,""))</f>
        <v/>
      </c>
      <c r="BJ9" s="85">
        <f>IF(AND($F9="목표",BJ$6&gt;=$L9,BJ$6&lt;=$L9+$M9-1),2,IF(AND($F9="중요 시점",BJ$6&gt;=$L9,BJ$6&lt;=$L9+$M9-1),1,""))</f>
        <v/>
      </c>
      <c r="BK9" s="85">
        <f>IF(AND($F9="목표",BK$6&gt;=$L9,BK$6&lt;=$L9+$M9-1),2,IF(AND($F9="중요 시점",BK$6&gt;=$L9,BK$6&lt;=$L9+$M9-1),1,""))</f>
        <v/>
      </c>
      <c r="BL9" s="85">
        <f>IF(AND($F9="목표",BL$6&gt;=$L9,BL$6&lt;=$L9+$M9-1),2,IF(AND($F9="중요 시점",BL$6&gt;=$L9,BL$6&lt;=$L9+$M9-1),1,""))</f>
        <v/>
      </c>
      <c r="BM9" s="85">
        <f>IF(AND($F9="목표",BM$6&gt;=$L9,BM$6&lt;=$L9+$M9-1),2,IF(AND($F9="중요 시점",BM$6&gt;=$L9,BM$6&lt;=$L9+$M9-1),1,""))</f>
        <v/>
      </c>
      <c r="BN9" s="85">
        <f>IF(AND($F9="목표",BN$6&gt;=$L9,BN$6&lt;=$L9+$M9-1),2,IF(AND($F9="중요 시점",BN$6&gt;=$L9,BN$6&lt;=$L9+$M9-1),1,""))</f>
        <v/>
      </c>
      <c r="BO9" s="85">
        <f>IF(AND($F9="목표",BO$6&gt;=$L9,BO$6&lt;=$L9+$M9-1),2,IF(AND($F9="중요 시점",BO$6&gt;=$L9,BO$6&lt;=$L9+$M9-1),1,""))</f>
        <v/>
      </c>
      <c r="BP9" s="85">
        <f>IF(AND($F9="목표",BP$6&gt;=$L9,BP$6&lt;=$L9+$M9-1),2,IF(AND($F9="중요 시점",BP$6&gt;=$L9,BP$6&lt;=$L9+$M9-1),1,""))</f>
        <v/>
      </c>
      <c r="BQ9" s="85">
        <f>IF(AND($F9="목표",BQ$6&gt;=$L9,BQ$6&lt;=$L9+$M9-1),2,IF(AND($F9="중요 시점",BQ$6&gt;=$L9,BQ$6&lt;=$L9+$M9-1),1,""))</f>
        <v/>
      </c>
      <c r="BR9" s="85">
        <f>IF(AND($F9="목표",BR$6&gt;=$L9,BR$6&lt;=$L9+$M9-1),2,IF(AND($F9="중요 시점",BR$6&gt;=$L9,BR$6&lt;=$L9+$M9-1),1,""))</f>
        <v/>
      </c>
      <c r="BS9" s="85">
        <f>IF(AND($F9="목표",BS$6&gt;=$L9,BS$6&lt;=$L9+$M9-1),2,IF(AND($F9="중요 시점",BS$6&gt;=$L9,BS$6&lt;=$L9+$M9-1),1,""))</f>
        <v/>
      </c>
      <c r="BT9" s="85">
        <f>IF(AND($F9="목표",BT$6&gt;=$L9,BT$6&lt;=$L9+$M9-1),2,IF(AND($F9="중요 시점",BT$6&gt;=$L9,BT$6&lt;=$L9+$M9-1),1,""))</f>
        <v/>
      </c>
      <c r="BU9" s="85">
        <f>IF(AND($F9="목표",BU$6&gt;=$L9,BU$6&lt;=$L9+$M9-1),2,IF(AND($F9="중요 시점",BU$6&gt;=$L9,BU$6&lt;=$L9+$M9-1),1,""))</f>
        <v/>
      </c>
      <c r="BV9" s="85">
        <f>IF(AND($F9="목표",BV$6&gt;=$L9,BV$6&lt;=$L9+$M9-1),2,IF(AND($F9="중요 시점",BV$6&gt;=$L9,BV$6&lt;=$L9+$M9-1),1,""))</f>
        <v/>
      </c>
    </row>
    <row r="10" outlineLevel="1" customFormat="1" s="75">
      <c r="C10" s="72" t="n">
        <v>1.1</v>
      </c>
      <c r="D10" s="73" t="n"/>
      <c r="E10" s="73" t="inlineStr">
        <is>
          <t>인터뷰</t>
        </is>
      </c>
      <c r="F10" s="74" t="inlineStr">
        <is>
          <t>예정 기간</t>
        </is>
      </c>
      <c r="G10" s="74" t="inlineStr">
        <is>
          <t>고객사&amp;MS&amp;Cloocus</t>
        </is>
      </c>
      <c r="H10" s="74" t="inlineStr">
        <is>
          <t>고객사&amp;MS&amp;Cloocus(실무담당자)</t>
        </is>
      </c>
      <c r="I10" s="86">
        <f>중요_시점3323[[#This Row],[시작일2]]</f>
        <v/>
      </c>
      <c r="J10" s="86">
        <f>중요_시점3323[[#This Row],[시작일]]+중요_시점3323[[#This Row],[일 수]]</f>
        <v/>
      </c>
      <c r="K10" s="82" t="inlineStr">
        <is>
          <t>%</t>
        </is>
      </c>
      <c r="L10" s="87">
        <f>L9</f>
        <v/>
      </c>
      <c r="M10" s="381" t="n">
        <v>1</v>
      </c>
      <c r="N10" s="48">
        <f>IF(AND($F10="목표",N$6&gt;=$L10,N$6&lt;=$L10+$M10-1),2,IF(AND($F10="중요 시점",N$6&gt;=$L10,N$6&lt;=$L10+$M10-1),1,""))</f>
        <v/>
      </c>
      <c r="O10" s="48">
        <f>IF(AND($F10="목표",O$6&gt;=$L10,O$6&lt;=$L10+$M10-1),2,IF(AND($F10="중요 시점",O$6&gt;=$L10,O$6&lt;=$L10+$M10-1),1,""))</f>
        <v/>
      </c>
      <c r="P10" s="48">
        <f>IF(AND($F10="목표",P$6&gt;=$L10,P$6&lt;=$L10+$M10-1),2,IF(AND($F10="중요 시점",P$6&gt;=$L10,P$6&lt;=$L10+$M10-1),1,""))</f>
        <v/>
      </c>
      <c r="Q10" s="48">
        <f>IF(AND($F10="목표",Q$6&gt;=$L10,Q$6&lt;=$L10+$M10-1),2,IF(AND($F10="중요 시점",Q$6&gt;=$L10,Q$6&lt;=$L10+$M10-1),1,""))</f>
        <v/>
      </c>
      <c r="R10" s="48">
        <f>IF(AND($F10="목표",R$6&gt;=$L10,R$6&lt;=$L10+$M10-1),2,IF(AND($F10="중요 시점",R$6&gt;=$L10,R$6&lt;=$L10+$M10-1),1,""))</f>
        <v/>
      </c>
      <c r="S10" s="48">
        <f>IF(AND($F10="목표",S$6&gt;=$L10,S$6&lt;=$L10+$M10-1),2,IF(AND($F10="중요 시점",S$6&gt;=$L10,S$6&lt;=$L10+$M10-1),1,""))</f>
        <v/>
      </c>
      <c r="T10" s="48">
        <f>IF(AND($F10="목표",T$6&gt;=$L10,T$6&lt;=$L10+$M10-1),2,IF(AND($F10="중요 시점",T$6&gt;=$L10,T$6&lt;=$L10+$M10-1),1,""))</f>
        <v/>
      </c>
      <c r="U10" s="48">
        <f>IF(AND($F10="목표",U$6&gt;=$L10,U$6&lt;=$L10+$M10-1),2,IF(AND($F10="중요 시점",U$6&gt;=$L10,U$6&lt;=$L10+$M10-1),1,""))</f>
        <v/>
      </c>
      <c r="V10" s="48">
        <f>IF(AND($F10="목표",V$6&gt;=$L10,V$6&lt;=$L10+$M10-1),2,IF(AND($F10="중요 시점",V$6&gt;=$L10,V$6&lt;=$L10+$M10-1),1,""))</f>
        <v/>
      </c>
      <c r="W10" s="48">
        <f>IF(AND($F10="목표",W$6&gt;=$L10,W$6&lt;=$L10+$M10-1),2,IF(AND($F10="중요 시점",W$6&gt;=$L10,W$6&lt;=$L10+$M10-1),1,""))</f>
        <v/>
      </c>
      <c r="X10" s="48">
        <f>IF(AND($F10="목표",X$6&gt;=$L10,X$6&lt;=$L10+$M10-1),2,IF(AND($F10="중요 시점",X$6&gt;=$L10,X$6&lt;=$L10+$M10-1),1,""))</f>
        <v/>
      </c>
      <c r="Y10" s="48">
        <f>IF(AND($F10="목표",Y$6&gt;=$L10,Y$6&lt;=$L10+$M10-1),2,IF(AND($F10="중요 시점",Y$6&gt;=$L10,Y$6&lt;=$L10+$M10-1),1,""))</f>
        <v/>
      </c>
      <c r="Z10" s="48">
        <f>IF(AND($F10="목표",Z$6&gt;=$L10,Z$6&lt;=$L10+$M10-1),2,IF(AND($F10="중요 시점",Z$6&gt;=$L10,Z$6&lt;=$L10+$M10-1),1,""))</f>
        <v/>
      </c>
      <c r="AA10" s="48">
        <f>IF(AND($F10="목표",AA$6&gt;=$L10,AA$6&lt;=$L10+$M10-1),2,IF(AND($F10="중요 시점",AA$6&gt;=$L10,AA$6&lt;=$L10+$M10-1),1,""))</f>
        <v/>
      </c>
      <c r="AB10" s="48">
        <f>IF(AND($F10="목표",AB$6&gt;=$L10,AB$6&lt;=$L10+$M10-1),2,IF(AND($F10="중요 시점",AB$6&gt;=$L10,AB$6&lt;=$L10+$M10-1),1,""))</f>
        <v/>
      </c>
      <c r="AC10" s="48">
        <f>IF(AND($F10="목표",AC$6&gt;=$L10,AC$6&lt;=$L10+$M10-1),2,IF(AND($F10="중요 시점",AC$6&gt;=$L10,AC$6&lt;=$L10+$M10-1),1,""))</f>
        <v/>
      </c>
      <c r="AD10" s="48">
        <f>IF(AND($F10="목표",AD$6&gt;=$L10,AD$6&lt;=$L10+$M10-1),2,IF(AND($F10="중요 시점",AD$6&gt;=$L10,AD$6&lt;=$L10+$M10-1),1,""))</f>
        <v/>
      </c>
      <c r="AE10" s="48">
        <f>IF(AND($F10="목표",AE$6&gt;=$L10,AE$6&lt;=$L10+$M10-1),2,IF(AND($F10="중요 시점",AE$6&gt;=$L10,AE$6&lt;=$L10+$M10-1),1,""))</f>
        <v/>
      </c>
      <c r="AF10" s="48">
        <f>IF(AND($F10="목표",AF$6&gt;=$L10,AF$6&lt;=$L10+$M10-1),2,IF(AND($F10="중요 시점",AF$6&gt;=$L10,AF$6&lt;=$L10+$M10-1),1,""))</f>
        <v/>
      </c>
      <c r="AG10" s="48">
        <f>IF(AND($F10="목표",AG$6&gt;=$L10,AG$6&lt;=$L10+$M10-1),2,IF(AND($F10="중요 시점",AG$6&gt;=$L10,AG$6&lt;=$L10+$M10-1),1,""))</f>
        <v/>
      </c>
      <c r="AH10" s="48">
        <f>IF(AND($F10="목표",AH$6&gt;=$L10,AH$6&lt;=$L10+$M10-1),2,IF(AND($F10="중요 시점",AH$6&gt;=$L10,AH$6&lt;=$L10+$M10-1),1,""))</f>
        <v/>
      </c>
      <c r="AI10" s="48">
        <f>IF(AND($F10="목표",AI$6&gt;=$L10,AI$6&lt;=$L10+$M10-1),2,IF(AND($F10="중요 시점",AI$6&gt;=$L10,AI$6&lt;=$L10+$M10-1),1,""))</f>
        <v/>
      </c>
      <c r="AJ10" s="48">
        <f>IF(AND($F10="목표",AJ$6&gt;=$L10,AJ$6&lt;=$L10+$M10-1),2,IF(AND($F10="중요 시점",AJ$6&gt;=$L10,AJ$6&lt;=$L10+$M10-1),1,""))</f>
        <v/>
      </c>
      <c r="AK10" s="48">
        <f>IF(AND($F10="목표",AK$6&gt;=$L10,AK$6&lt;=$L10+$M10-1),2,IF(AND($F10="중요 시점",AK$6&gt;=$L10,AK$6&lt;=$L10+$M10-1),1,""))</f>
        <v/>
      </c>
      <c r="AL10" s="48">
        <f>IF(AND($F10="목표",AL$6&gt;=$L10,AL$6&lt;=$L10+$M10-1),2,IF(AND($F10="중요 시점",AL$6&gt;=$L10,AL$6&lt;=$L10+$M10-1),1,""))</f>
        <v/>
      </c>
      <c r="AM10" s="48">
        <f>IF(AND($F10="목표",AM$6&gt;=$L10,AM$6&lt;=$L10+$M10-1),2,IF(AND($F10="중요 시점",AM$6&gt;=$L10,AM$6&lt;=$L10+$M10-1),1,""))</f>
        <v/>
      </c>
      <c r="AN10" s="48">
        <f>IF(AND($F10="목표",AN$6&gt;=$L10,AN$6&lt;=$L10+$M10-1),2,IF(AND($F10="중요 시점",AN$6&gt;=$L10,AN$6&lt;=$L10+$M10-1),1,""))</f>
        <v/>
      </c>
      <c r="AO10" s="48">
        <f>IF(AND($F10="목표",AO$6&gt;=$L10,AO$6&lt;=$L10+$M10-1),2,IF(AND($F10="중요 시점",AO$6&gt;=$L10,AO$6&lt;=$L10+$M10-1),1,""))</f>
        <v/>
      </c>
      <c r="AP10" s="48">
        <f>IF(AND($F10="목표",AP$6&gt;=$L10,AP$6&lt;=$L10+$M10-1),2,IF(AND($F10="중요 시점",AP$6&gt;=$L10,AP$6&lt;=$L10+$M10-1),1,""))</f>
        <v/>
      </c>
      <c r="AQ10" s="48">
        <f>IF(AND($F10="목표",AQ$6&gt;=$L10,AQ$6&lt;=$L10+$M10-1),2,IF(AND($F10="중요 시점",AQ$6&gt;=$L10,AQ$6&lt;=$L10+$M10-1),1,""))</f>
        <v/>
      </c>
      <c r="AR10" s="48">
        <f>IF(AND($F10="목표",AR$6&gt;=$L10,AR$6&lt;=$L10+$M10-1),2,IF(AND($F10="중요 시점",AR$6&gt;=$L10,AR$6&lt;=$L10+$M10-1),1,""))</f>
        <v/>
      </c>
      <c r="AS10" s="48">
        <f>IF(AND($F10="목표",AS$6&gt;=$L10,AS$6&lt;=$L10+$M10-1),2,IF(AND($F10="중요 시점",AS$6&gt;=$L10,AS$6&lt;=$L10+$M10-1),1,""))</f>
        <v/>
      </c>
      <c r="AT10" s="48">
        <f>IF(AND($F10="목표",AT$6&gt;=$L10,AT$6&lt;=$L10+$M10-1),2,IF(AND($F10="중요 시점",AT$6&gt;=$L10,AT$6&lt;=$L10+$M10-1),1,""))</f>
        <v/>
      </c>
      <c r="AU10" s="48">
        <f>IF(AND($F10="목표",AU$6&gt;=$L10,AU$6&lt;=$L10+$M10-1),2,IF(AND($F10="중요 시점",AU$6&gt;=$L10,AU$6&lt;=$L10+$M10-1),1,""))</f>
        <v/>
      </c>
      <c r="AV10" s="48">
        <f>IF(AND($F10="목표",AV$6&gt;=$L10,AV$6&lt;=$L10+$M10-1),2,IF(AND($F10="중요 시점",AV$6&gt;=$L10,AV$6&lt;=$L10+$M10-1),1,""))</f>
        <v/>
      </c>
      <c r="AW10" s="48">
        <f>IF(AND($F10="목표",AW$6&gt;=$L10,AW$6&lt;=$L10+$M10-1),2,IF(AND($F10="중요 시점",AW$6&gt;=$L10,AW$6&lt;=$L10+$M10-1),1,""))</f>
        <v/>
      </c>
      <c r="AX10" s="48">
        <f>IF(AND($F10="목표",AX$6&gt;=$L10,AX$6&lt;=$L10+$M10-1),2,IF(AND($F10="중요 시점",AX$6&gt;=$L10,AX$6&lt;=$L10+$M10-1),1,""))</f>
        <v/>
      </c>
      <c r="AY10" s="48">
        <f>IF(AND($F10="목표",AY$6&gt;=$L10,AY$6&lt;=$L10+$M10-1),2,IF(AND($F10="중요 시점",AY$6&gt;=$L10,AY$6&lt;=$L10+$M10-1),1,""))</f>
        <v/>
      </c>
      <c r="AZ10" s="48">
        <f>IF(AND($F10="목표",AZ$6&gt;=$L10,AZ$6&lt;=$L10+$M10-1),2,IF(AND($F10="중요 시점",AZ$6&gt;=$L10,AZ$6&lt;=$L10+$M10-1),1,""))</f>
        <v/>
      </c>
      <c r="BA10" s="48">
        <f>IF(AND($F10="목표",BA$6&gt;=$L10,BA$6&lt;=$L10+$M10-1),2,IF(AND($F10="중요 시점",BA$6&gt;=$L10,BA$6&lt;=$L10+$M10-1),1,""))</f>
        <v/>
      </c>
      <c r="BB10" s="48">
        <f>IF(AND($F10="목표",BB$6&gt;=$L10,BB$6&lt;=$L10+$M10-1),2,IF(AND($F10="중요 시점",BB$6&gt;=$L10,BB$6&lt;=$L10+$M10-1),1,""))</f>
        <v/>
      </c>
      <c r="BC10" s="48">
        <f>IF(AND($F10="목표",BC$6&gt;=$L10,BC$6&lt;=$L10+$M10-1),2,IF(AND($F10="중요 시점",BC$6&gt;=$L10,BC$6&lt;=$L10+$M10-1),1,""))</f>
        <v/>
      </c>
      <c r="BD10" s="48">
        <f>IF(AND($F10="목표",BD$6&gt;=$L10,BD$6&lt;=$L10+$M10-1),2,IF(AND($F10="중요 시점",BD$6&gt;=$L10,BD$6&lt;=$L10+$M10-1),1,""))</f>
        <v/>
      </c>
      <c r="BE10" s="48">
        <f>IF(AND($F10="목표",BE$6&gt;=$L10,BE$6&lt;=$L10+$M10-1),2,IF(AND($F10="중요 시점",BE$6&gt;=$L10,BE$6&lt;=$L10+$M10-1),1,""))</f>
        <v/>
      </c>
      <c r="BF10" s="48">
        <f>IF(AND($F10="목표",BF$6&gt;=$L10,BF$6&lt;=$L10+$M10-1),2,IF(AND($F10="중요 시점",BF$6&gt;=$L10,BF$6&lt;=$L10+$M10-1),1,""))</f>
        <v/>
      </c>
      <c r="BG10" s="48">
        <f>IF(AND($F10="목표",BG$6&gt;=$L10,BG$6&lt;=$L10+$M10-1),2,IF(AND($F10="중요 시점",BG$6&gt;=$L10,BG$6&lt;=$L10+$M10-1),1,""))</f>
        <v/>
      </c>
      <c r="BH10" s="48">
        <f>IF(AND($F10="목표",BH$6&gt;=$L10,BH$6&lt;=$L10+$M10-1),2,IF(AND($F10="중요 시점",BH$6&gt;=$L10,BH$6&lt;=$L10+$M10-1),1,""))</f>
        <v/>
      </c>
      <c r="BI10" s="48">
        <f>IF(AND($F10="목표",BI$6&gt;=$L10,BI$6&lt;=$L10+$M10-1),2,IF(AND($F10="중요 시점",BI$6&gt;=$L10,BI$6&lt;=$L10+$M10-1),1,""))</f>
        <v/>
      </c>
      <c r="BJ10" s="48">
        <f>IF(AND($F10="목표",BJ$6&gt;=$L10,BJ$6&lt;=$L10+$M10-1),2,IF(AND($F10="중요 시점",BJ$6&gt;=$L10,BJ$6&lt;=$L10+$M10-1),1,""))</f>
        <v/>
      </c>
      <c r="BK10" s="48">
        <f>IF(AND($F10="목표",BK$6&gt;=$L10,BK$6&lt;=$L10+$M10-1),2,IF(AND($F10="중요 시점",BK$6&gt;=$L10,BK$6&lt;=$L10+$M10-1),1,""))</f>
        <v/>
      </c>
      <c r="BL10" s="48">
        <f>IF(AND($F10="목표",BL$6&gt;=$L10,BL$6&lt;=$L10+$M10-1),2,IF(AND($F10="중요 시점",BL$6&gt;=$L10,BL$6&lt;=$L10+$M10-1),1,""))</f>
        <v/>
      </c>
      <c r="BM10" s="48">
        <f>IF(AND($F10="목표",BM$6&gt;=$L10,BM$6&lt;=$L10+$M10-1),2,IF(AND($F10="중요 시점",BM$6&gt;=$L10,BM$6&lt;=$L10+$M10-1),1,""))</f>
        <v/>
      </c>
      <c r="BN10" s="48">
        <f>IF(AND($F10="목표",BN$6&gt;=$L10,BN$6&lt;=$L10+$M10-1),2,IF(AND($F10="중요 시점",BN$6&gt;=$L10,BN$6&lt;=$L10+$M10-1),1,""))</f>
        <v/>
      </c>
      <c r="BO10" s="48">
        <f>IF(AND($F10="목표",BO$6&gt;=$L10,BO$6&lt;=$L10+$M10-1),2,IF(AND($F10="중요 시점",BO$6&gt;=$L10,BO$6&lt;=$L10+$M10-1),1,""))</f>
        <v/>
      </c>
      <c r="BP10" s="48">
        <f>IF(AND($F10="목표",BP$6&gt;=$L10,BP$6&lt;=$L10+$M10-1),2,IF(AND($F10="중요 시점",BP$6&gt;=$L10,BP$6&lt;=$L10+$M10-1),1,""))</f>
        <v/>
      </c>
      <c r="BQ10" s="48">
        <f>IF(AND($F10="목표",BQ$6&gt;=$L10,BQ$6&lt;=$L10+$M10-1),2,IF(AND($F10="중요 시점",BQ$6&gt;=$L10,BQ$6&lt;=$L10+$M10-1),1,""))</f>
        <v/>
      </c>
      <c r="BR10" s="48">
        <f>IF(AND($F10="목표",BR$6&gt;=$L10,BR$6&lt;=$L10+$M10-1),2,IF(AND($F10="중요 시점",BR$6&gt;=$L10,BR$6&lt;=$L10+$M10-1),1,""))</f>
        <v/>
      </c>
      <c r="BS10" s="48">
        <f>IF(AND($F10="목표",BS$6&gt;=$L10,BS$6&lt;=$L10+$M10-1),2,IF(AND($F10="중요 시점",BS$6&gt;=$L10,BS$6&lt;=$L10+$M10-1),1,""))</f>
        <v/>
      </c>
      <c r="BT10" s="48">
        <f>IF(AND($F10="목표",BT$6&gt;=$L10,BT$6&lt;=$L10+$M10-1),2,IF(AND($F10="중요 시점",BT$6&gt;=$L10,BT$6&lt;=$L10+$M10-1),1,""))</f>
        <v/>
      </c>
      <c r="BU10" s="48">
        <f>IF(AND($F10="목표",BU$6&gt;=$L10,BU$6&lt;=$L10+$M10-1),2,IF(AND($F10="중요 시점",BU$6&gt;=$L10,BU$6&lt;=$L10+$M10-1),1,""))</f>
        <v/>
      </c>
      <c r="BV10" s="48">
        <f>IF(AND($F10="목표",BV$6&gt;=$L10,BV$6&lt;=$L10+$M10-1),2,IF(AND($F10="중요 시점",BV$6&gt;=$L10,BV$6&lt;=$L10+$M10-1),1,""))</f>
        <v/>
      </c>
    </row>
    <row r="11" outlineLevel="1" customFormat="1" s="75">
      <c r="C11" s="72" t="n">
        <v>1.2</v>
      </c>
      <c r="D11" s="73" t="n"/>
      <c r="E11" s="73" t="inlineStr">
        <is>
          <t>일정협의</t>
        </is>
      </c>
      <c r="F11" s="74" t="inlineStr">
        <is>
          <t>예정 기간</t>
        </is>
      </c>
      <c r="G11" s="74" t="inlineStr">
        <is>
          <t>고객사&amp;Cloocus</t>
        </is>
      </c>
      <c r="H11" s="74" t="inlineStr">
        <is>
          <t>고객사&amp;Cloocus(실무담당자)</t>
        </is>
      </c>
      <c r="I11" s="86">
        <f>중요_시점3323[[#This Row],[시작일2]]</f>
        <v/>
      </c>
      <c r="J11" s="86">
        <f>중요_시점3323[[#This Row],[시작일]]+중요_시점3323[[#This Row],[일 수]]</f>
        <v/>
      </c>
      <c r="K11" s="82" t="inlineStr">
        <is>
          <t>%</t>
        </is>
      </c>
      <c r="L11" s="87">
        <f>L10+M10</f>
        <v/>
      </c>
      <c r="M11" s="381" t="n">
        <v>1</v>
      </c>
      <c r="N11" s="48">
        <f>IF(AND($F11="목표",N$6&gt;=$L11,N$6&lt;=$L11+$M11-1),2,IF(AND($F11="중요 시점",N$6&gt;=$L11,N$6&lt;=$L11+$M11-1),1,""))</f>
        <v/>
      </c>
      <c r="O11" s="48">
        <f>IF(AND($F11="목표",O$6&gt;=$L11,O$6&lt;=$L11+$M11-1),2,IF(AND($F11="중요 시점",O$6&gt;=$L11,O$6&lt;=$L11+$M11-1),1,""))</f>
        <v/>
      </c>
      <c r="P11" s="48">
        <f>IF(AND($F11="목표",P$6&gt;=$L11,P$6&lt;=$L11+$M11-1),2,IF(AND($F11="중요 시점",P$6&gt;=$L11,P$6&lt;=$L11+$M11-1),1,""))</f>
        <v/>
      </c>
      <c r="Q11" s="48">
        <f>IF(AND($F11="목표",Q$6&gt;=$L11,Q$6&lt;=$L11+$M11-1),2,IF(AND($F11="중요 시점",Q$6&gt;=$L11,Q$6&lt;=$L11+$M11-1),1,""))</f>
        <v/>
      </c>
      <c r="R11" s="48">
        <f>IF(AND($F11="목표",R$6&gt;=$L11,R$6&lt;=$L11+$M11-1),2,IF(AND($F11="중요 시점",R$6&gt;=$L11,R$6&lt;=$L11+$M11-1),1,""))</f>
        <v/>
      </c>
      <c r="S11" s="48">
        <f>IF(AND($F11="목표",S$6&gt;=$L11,S$6&lt;=$L11+$M11-1),2,IF(AND($F11="중요 시점",S$6&gt;=$L11,S$6&lt;=$L11+$M11-1),1,""))</f>
        <v/>
      </c>
      <c r="T11" s="48">
        <f>IF(AND($F11="목표",T$6&gt;=$L11,T$6&lt;=$L11+$M11-1),2,IF(AND($F11="중요 시점",T$6&gt;=$L11,T$6&lt;=$L11+$M11-1),1,""))</f>
        <v/>
      </c>
      <c r="U11" s="48">
        <f>IF(AND($F11="목표",U$6&gt;=$L11,U$6&lt;=$L11+$M11-1),2,IF(AND($F11="중요 시점",U$6&gt;=$L11,U$6&lt;=$L11+$M11-1),1,""))</f>
        <v/>
      </c>
      <c r="V11" s="48">
        <f>IF(AND($F11="목표",V$6&gt;=$L11,V$6&lt;=$L11+$M11-1),2,IF(AND($F11="중요 시점",V$6&gt;=$L11,V$6&lt;=$L11+$M11-1),1,""))</f>
        <v/>
      </c>
      <c r="W11" s="48">
        <f>IF(AND($F11="목표",W$6&gt;=$L11,W$6&lt;=$L11+$M11-1),2,IF(AND($F11="중요 시점",W$6&gt;=$L11,W$6&lt;=$L11+$M11-1),1,""))</f>
        <v/>
      </c>
      <c r="X11" s="48">
        <f>IF(AND($F11="목표",X$6&gt;=$L11,X$6&lt;=$L11+$M11-1),2,IF(AND($F11="중요 시점",X$6&gt;=$L11,X$6&lt;=$L11+$M11-1),1,""))</f>
        <v/>
      </c>
      <c r="Y11" s="48">
        <f>IF(AND($F11="목표",Y$6&gt;=$L11,Y$6&lt;=$L11+$M11-1),2,IF(AND($F11="중요 시점",Y$6&gt;=$L11,Y$6&lt;=$L11+$M11-1),1,""))</f>
        <v/>
      </c>
      <c r="Z11" s="48">
        <f>IF(AND($F11="목표",Z$6&gt;=$L11,Z$6&lt;=$L11+$M11-1),2,IF(AND($F11="중요 시점",Z$6&gt;=$L11,Z$6&lt;=$L11+$M11-1),1,""))</f>
        <v/>
      </c>
      <c r="AA11" s="48">
        <f>IF(AND($F11="목표",AA$6&gt;=$L11,AA$6&lt;=$L11+$M11-1),2,IF(AND($F11="중요 시점",AA$6&gt;=$L11,AA$6&lt;=$L11+$M11-1),1,""))</f>
        <v/>
      </c>
      <c r="AB11" s="48">
        <f>IF(AND($F11="목표",AB$6&gt;=$L11,AB$6&lt;=$L11+$M11-1),2,IF(AND($F11="중요 시점",AB$6&gt;=$L11,AB$6&lt;=$L11+$M11-1),1,""))</f>
        <v/>
      </c>
      <c r="AC11" s="48">
        <f>IF(AND($F11="목표",AC$6&gt;=$L11,AC$6&lt;=$L11+$M11-1),2,IF(AND($F11="중요 시점",AC$6&gt;=$L11,AC$6&lt;=$L11+$M11-1),1,""))</f>
        <v/>
      </c>
      <c r="AD11" s="48">
        <f>IF(AND($F11="목표",AD$6&gt;=$L11,AD$6&lt;=$L11+$M11-1),2,IF(AND($F11="중요 시점",AD$6&gt;=$L11,AD$6&lt;=$L11+$M11-1),1,""))</f>
        <v/>
      </c>
      <c r="AE11" s="48">
        <f>IF(AND($F11="목표",AE$6&gt;=$L11,AE$6&lt;=$L11+$M11-1),2,IF(AND($F11="중요 시점",AE$6&gt;=$L11,AE$6&lt;=$L11+$M11-1),1,""))</f>
        <v/>
      </c>
      <c r="AF11" s="48">
        <f>IF(AND($F11="목표",AF$6&gt;=$L11,AF$6&lt;=$L11+$M11-1),2,IF(AND($F11="중요 시점",AF$6&gt;=$L11,AF$6&lt;=$L11+$M11-1),1,""))</f>
        <v/>
      </c>
      <c r="AG11" s="48">
        <f>IF(AND($F11="목표",AG$6&gt;=$L11,AG$6&lt;=$L11+$M11-1),2,IF(AND($F11="중요 시점",AG$6&gt;=$L11,AG$6&lt;=$L11+$M11-1),1,""))</f>
        <v/>
      </c>
      <c r="AH11" s="48">
        <f>IF(AND($F11="목표",AH$6&gt;=$L11,AH$6&lt;=$L11+$M11-1),2,IF(AND($F11="중요 시점",AH$6&gt;=$L11,AH$6&lt;=$L11+$M11-1),1,""))</f>
        <v/>
      </c>
      <c r="AI11" s="48">
        <f>IF(AND($F11="목표",AI$6&gt;=$L11,AI$6&lt;=$L11+$M11-1),2,IF(AND($F11="중요 시점",AI$6&gt;=$L11,AI$6&lt;=$L11+$M11-1),1,""))</f>
        <v/>
      </c>
      <c r="AJ11" s="48">
        <f>IF(AND($F11="목표",AJ$6&gt;=$L11,AJ$6&lt;=$L11+$M11-1),2,IF(AND($F11="중요 시점",AJ$6&gt;=$L11,AJ$6&lt;=$L11+$M11-1),1,""))</f>
        <v/>
      </c>
      <c r="AK11" s="48">
        <f>IF(AND($F11="목표",AK$6&gt;=$L11,AK$6&lt;=$L11+$M11-1),2,IF(AND($F11="중요 시점",AK$6&gt;=$L11,AK$6&lt;=$L11+$M11-1),1,""))</f>
        <v/>
      </c>
      <c r="AL11" s="48">
        <f>IF(AND($F11="목표",AL$6&gt;=$L11,AL$6&lt;=$L11+$M11-1),2,IF(AND($F11="중요 시점",AL$6&gt;=$L11,AL$6&lt;=$L11+$M11-1),1,""))</f>
        <v/>
      </c>
      <c r="AM11" s="48">
        <f>IF(AND($F11="목표",AM$6&gt;=$L11,AM$6&lt;=$L11+$M11-1),2,IF(AND($F11="중요 시점",AM$6&gt;=$L11,AM$6&lt;=$L11+$M11-1),1,""))</f>
        <v/>
      </c>
      <c r="AN11" s="48">
        <f>IF(AND($F11="목표",AN$6&gt;=$L11,AN$6&lt;=$L11+$M11-1),2,IF(AND($F11="중요 시점",AN$6&gt;=$L11,AN$6&lt;=$L11+$M11-1),1,""))</f>
        <v/>
      </c>
      <c r="AO11" s="48">
        <f>IF(AND($F11="목표",AO$6&gt;=$L11,AO$6&lt;=$L11+$M11-1),2,IF(AND($F11="중요 시점",AO$6&gt;=$L11,AO$6&lt;=$L11+$M11-1),1,""))</f>
        <v/>
      </c>
      <c r="AP11" s="48">
        <f>IF(AND($F11="목표",AP$6&gt;=$L11,AP$6&lt;=$L11+$M11-1),2,IF(AND($F11="중요 시점",AP$6&gt;=$L11,AP$6&lt;=$L11+$M11-1),1,""))</f>
        <v/>
      </c>
      <c r="AQ11" s="48">
        <f>IF(AND($F11="목표",AQ$6&gt;=$L11,AQ$6&lt;=$L11+$M11-1),2,IF(AND($F11="중요 시점",AQ$6&gt;=$L11,AQ$6&lt;=$L11+$M11-1),1,""))</f>
        <v/>
      </c>
      <c r="AR11" s="48">
        <f>IF(AND($F11="목표",AR$6&gt;=$L11,AR$6&lt;=$L11+$M11-1),2,IF(AND($F11="중요 시점",AR$6&gt;=$L11,AR$6&lt;=$L11+$M11-1),1,""))</f>
        <v/>
      </c>
      <c r="AS11" s="48">
        <f>IF(AND($F11="목표",AS$6&gt;=$L11,AS$6&lt;=$L11+$M11-1),2,IF(AND($F11="중요 시점",AS$6&gt;=$L11,AS$6&lt;=$L11+$M11-1),1,""))</f>
        <v/>
      </c>
      <c r="AT11" s="48">
        <f>IF(AND($F11="목표",AT$6&gt;=$L11,AT$6&lt;=$L11+$M11-1),2,IF(AND($F11="중요 시점",AT$6&gt;=$L11,AT$6&lt;=$L11+$M11-1),1,""))</f>
        <v/>
      </c>
      <c r="AU11" s="48">
        <f>IF(AND($F11="목표",AU$6&gt;=$L11,AU$6&lt;=$L11+$M11-1),2,IF(AND($F11="중요 시점",AU$6&gt;=$L11,AU$6&lt;=$L11+$M11-1),1,""))</f>
        <v/>
      </c>
      <c r="AV11" s="48">
        <f>IF(AND($F11="목표",AV$6&gt;=$L11,AV$6&lt;=$L11+$M11-1),2,IF(AND($F11="중요 시점",AV$6&gt;=$L11,AV$6&lt;=$L11+$M11-1),1,""))</f>
        <v/>
      </c>
      <c r="AW11" s="48">
        <f>IF(AND($F11="목표",AW$6&gt;=$L11,AW$6&lt;=$L11+$M11-1),2,IF(AND($F11="중요 시점",AW$6&gt;=$L11,AW$6&lt;=$L11+$M11-1),1,""))</f>
        <v/>
      </c>
      <c r="AX11" s="48">
        <f>IF(AND($F11="목표",AX$6&gt;=$L11,AX$6&lt;=$L11+$M11-1),2,IF(AND($F11="중요 시점",AX$6&gt;=$L11,AX$6&lt;=$L11+$M11-1),1,""))</f>
        <v/>
      </c>
      <c r="AY11" s="48">
        <f>IF(AND($F11="목표",AY$6&gt;=$L11,AY$6&lt;=$L11+$M11-1),2,IF(AND($F11="중요 시점",AY$6&gt;=$L11,AY$6&lt;=$L11+$M11-1),1,""))</f>
        <v/>
      </c>
      <c r="AZ11" s="48">
        <f>IF(AND($F11="목표",AZ$6&gt;=$L11,AZ$6&lt;=$L11+$M11-1),2,IF(AND($F11="중요 시점",AZ$6&gt;=$L11,AZ$6&lt;=$L11+$M11-1),1,""))</f>
        <v/>
      </c>
      <c r="BA11" s="48">
        <f>IF(AND($F11="목표",BA$6&gt;=$L11,BA$6&lt;=$L11+$M11-1),2,IF(AND($F11="중요 시점",BA$6&gt;=$L11,BA$6&lt;=$L11+$M11-1),1,""))</f>
        <v/>
      </c>
      <c r="BB11" s="48">
        <f>IF(AND($F11="목표",BB$6&gt;=$L11,BB$6&lt;=$L11+$M11-1),2,IF(AND($F11="중요 시점",BB$6&gt;=$L11,BB$6&lt;=$L11+$M11-1),1,""))</f>
        <v/>
      </c>
      <c r="BC11" s="48">
        <f>IF(AND($F11="목표",BC$6&gt;=$L11,BC$6&lt;=$L11+$M11-1),2,IF(AND($F11="중요 시점",BC$6&gt;=$L11,BC$6&lt;=$L11+$M11-1),1,""))</f>
        <v/>
      </c>
      <c r="BD11" s="48">
        <f>IF(AND($F11="목표",BD$6&gt;=$L11,BD$6&lt;=$L11+$M11-1),2,IF(AND($F11="중요 시점",BD$6&gt;=$L11,BD$6&lt;=$L11+$M11-1),1,""))</f>
        <v/>
      </c>
      <c r="BE11" s="48">
        <f>IF(AND($F11="목표",BE$6&gt;=$L11,BE$6&lt;=$L11+$M11-1),2,IF(AND($F11="중요 시점",BE$6&gt;=$L11,BE$6&lt;=$L11+$M11-1),1,""))</f>
        <v/>
      </c>
      <c r="BF11" s="48">
        <f>IF(AND($F11="목표",BF$6&gt;=$L11,BF$6&lt;=$L11+$M11-1),2,IF(AND($F11="중요 시점",BF$6&gt;=$L11,BF$6&lt;=$L11+$M11-1),1,""))</f>
        <v/>
      </c>
      <c r="BG11" s="48">
        <f>IF(AND($F11="목표",BG$6&gt;=$L11,BG$6&lt;=$L11+$M11-1),2,IF(AND($F11="중요 시점",BG$6&gt;=$L11,BG$6&lt;=$L11+$M11-1),1,""))</f>
        <v/>
      </c>
      <c r="BH11" s="48">
        <f>IF(AND($F11="목표",BH$6&gt;=$L11,BH$6&lt;=$L11+$M11-1),2,IF(AND($F11="중요 시점",BH$6&gt;=$L11,BH$6&lt;=$L11+$M11-1),1,""))</f>
        <v/>
      </c>
      <c r="BI11" s="48">
        <f>IF(AND($F11="목표",BI$6&gt;=$L11,BI$6&lt;=$L11+$M11-1),2,IF(AND($F11="중요 시점",BI$6&gt;=$L11,BI$6&lt;=$L11+$M11-1),1,""))</f>
        <v/>
      </c>
      <c r="BJ11" s="48">
        <f>IF(AND($F11="목표",BJ$6&gt;=$L11,BJ$6&lt;=$L11+$M11-1),2,IF(AND($F11="중요 시점",BJ$6&gt;=$L11,BJ$6&lt;=$L11+$M11-1),1,""))</f>
        <v/>
      </c>
      <c r="BK11" s="48">
        <f>IF(AND($F11="목표",BK$6&gt;=$L11,BK$6&lt;=$L11+$M11-1),2,IF(AND($F11="중요 시점",BK$6&gt;=$L11,BK$6&lt;=$L11+$M11-1),1,""))</f>
        <v/>
      </c>
      <c r="BL11" s="48">
        <f>IF(AND($F11="목표",BL$6&gt;=$L11,BL$6&lt;=$L11+$M11-1),2,IF(AND($F11="중요 시점",BL$6&gt;=$L11,BL$6&lt;=$L11+$M11-1),1,""))</f>
        <v/>
      </c>
      <c r="BM11" s="48">
        <f>IF(AND($F11="목표",BM$6&gt;=$L11,BM$6&lt;=$L11+$M11-1),2,IF(AND($F11="중요 시점",BM$6&gt;=$L11,BM$6&lt;=$L11+$M11-1),1,""))</f>
        <v/>
      </c>
      <c r="BN11" s="48">
        <f>IF(AND($F11="목표",BN$6&gt;=$L11,BN$6&lt;=$L11+$M11-1),2,IF(AND($F11="중요 시점",BN$6&gt;=$L11,BN$6&lt;=$L11+$M11-1),1,""))</f>
        <v/>
      </c>
      <c r="BO11" s="48">
        <f>IF(AND($F11="목표",BO$6&gt;=$L11,BO$6&lt;=$L11+$M11-1),2,IF(AND($F11="중요 시점",BO$6&gt;=$L11,BO$6&lt;=$L11+$M11-1),1,""))</f>
        <v/>
      </c>
      <c r="BP11" s="48">
        <f>IF(AND($F11="목표",BP$6&gt;=$L11,BP$6&lt;=$L11+$M11-1),2,IF(AND($F11="중요 시점",BP$6&gt;=$L11,BP$6&lt;=$L11+$M11-1),1,""))</f>
        <v/>
      </c>
      <c r="BQ11" s="48">
        <f>IF(AND($F11="목표",BQ$6&gt;=$L11,BQ$6&lt;=$L11+$M11-1),2,IF(AND($F11="중요 시점",BQ$6&gt;=$L11,BQ$6&lt;=$L11+$M11-1),1,""))</f>
        <v/>
      </c>
      <c r="BR11" s="48">
        <f>IF(AND($F11="목표",BR$6&gt;=$L11,BR$6&lt;=$L11+$M11-1),2,IF(AND($F11="중요 시점",BR$6&gt;=$L11,BR$6&lt;=$L11+$M11-1),1,""))</f>
        <v/>
      </c>
      <c r="BS11" s="48">
        <f>IF(AND($F11="목표",BS$6&gt;=$L11,BS$6&lt;=$L11+$M11-1),2,IF(AND($F11="중요 시점",BS$6&gt;=$L11,BS$6&lt;=$L11+$M11-1),1,""))</f>
        <v/>
      </c>
      <c r="BT11" s="48">
        <f>IF(AND($F11="목표",BT$6&gt;=$L11,BT$6&lt;=$L11+$M11-1),2,IF(AND($F11="중요 시점",BT$6&gt;=$L11,BT$6&lt;=$L11+$M11-1),1,""))</f>
        <v/>
      </c>
      <c r="BU11" s="48">
        <f>IF(AND($F11="목표",BU$6&gt;=$L11,BU$6&lt;=$L11+$M11-1),2,IF(AND($F11="중요 시점",BU$6&gt;=$L11,BU$6&lt;=$L11+$M11-1),1,""))</f>
        <v/>
      </c>
      <c r="BV11" s="48">
        <f>IF(AND($F11="목표",BV$6&gt;=$L11,BV$6&lt;=$L11+$M11-1),2,IF(AND($F11="중요 시점",BV$6&gt;=$L11,BV$6&lt;=$L11+$M11-1),1,""))</f>
        <v/>
      </c>
    </row>
    <row r="12" outlineLevel="1" customFormat="1" s="75">
      <c r="C12" s="72" t="n">
        <v>1.3</v>
      </c>
      <c r="D12" s="73" t="n"/>
      <c r="E12" s="73" t="inlineStr">
        <is>
          <t>최적화 대상 범위 정의</t>
        </is>
      </c>
      <c r="F12" s="74" t="inlineStr">
        <is>
          <t>예정 기간</t>
        </is>
      </c>
      <c r="G12" s="74" t="inlineStr">
        <is>
          <t>Cloocus</t>
        </is>
      </c>
      <c r="H12" s="74" t="inlineStr">
        <is>
          <t>Cloocus(DP담당자 1인)</t>
        </is>
      </c>
      <c r="I12" s="86">
        <f>중요_시점3323[[#This Row],[시작일2]]</f>
        <v/>
      </c>
      <c r="J12" s="86">
        <f>J9</f>
        <v/>
      </c>
      <c r="K12" s="82" t="inlineStr">
        <is>
          <t>%</t>
        </is>
      </c>
      <c r="L12" s="87">
        <f>L11+M11</f>
        <v/>
      </c>
      <c r="M12" s="381" t="n">
        <v>1</v>
      </c>
      <c r="N12" s="48">
        <f>IF(AND($F12="목표",N$6&gt;=$L12,N$6&lt;=$L12+$M12-1),2,IF(AND($F12="중요 시점",N$6&gt;=$L12,N$6&lt;=$L12+$M12-1),1,""))</f>
        <v/>
      </c>
      <c r="O12" s="48">
        <f>IF(AND($F12="목표",O$6&gt;=$L12,O$6&lt;=$L12+$M12-1),2,IF(AND($F12="중요 시점",O$6&gt;=$L12,O$6&lt;=$L12+$M12-1),1,""))</f>
        <v/>
      </c>
      <c r="P12" s="48">
        <f>IF(AND($F12="목표",P$6&gt;=$L12,P$6&lt;=$L12+$M12-1),2,IF(AND($F12="중요 시점",P$6&gt;=$L12,P$6&lt;=$L12+$M12-1),1,""))</f>
        <v/>
      </c>
      <c r="Q12" s="48">
        <f>IF(AND($F12="목표",Q$6&gt;=$L12,Q$6&lt;=$L12+$M12-1),2,IF(AND($F12="중요 시점",Q$6&gt;=$L12,Q$6&lt;=$L12+$M12-1),1,""))</f>
        <v/>
      </c>
      <c r="R12" s="48">
        <f>IF(AND($F12="목표",R$6&gt;=$L12,R$6&lt;=$L12+$M12-1),2,IF(AND($F12="중요 시점",R$6&gt;=$L12,R$6&lt;=$L12+$M12-1),1,""))</f>
        <v/>
      </c>
      <c r="S12" s="48">
        <f>IF(AND($F12="목표",S$6&gt;=$L12,S$6&lt;=$L12+$M12-1),2,IF(AND($F12="중요 시점",S$6&gt;=$L12,S$6&lt;=$L12+$M12-1),1,""))</f>
        <v/>
      </c>
      <c r="T12" s="48">
        <f>IF(AND($F12="목표",T$6&gt;=$L12,T$6&lt;=$L12+$M12-1),2,IF(AND($F12="중요 시점",T$6&gt;=$L12,T$6&lt;=$L12+$M12-1),1,""))</f>
        <v/>
      </c>
      <c r="U12" s="48">
        <f>IF(AND($F12="목표",U$6&gt;=$L12,U$6&lt;=$L12+$M12-1),2,IF(AND($F12="중요 시점",U$6&gt;=$L12,U$6&lt;=$L12+$M12-1),1,""))</f>
        <v/>
      </c>
      <c r="V12" s="48">
        <f>IF(AND($F12="목표",V$6&gt;=$L12,V$6&lt;=$L12+$M12-1),2,IF(AND($F12="중요 시점",V$6&gt;=$L12,V$6&lt;=$L12+$M12-1),1,""))</f>
        <v/>
      </c>
      <c r="W12" s="48">
        <f>IF(AND($F12="목표",W$6&gt;=$L12,W$6&lt;=$L12+$M12-1),2,IF(AND($F12="중요 시점",W$6&gt;=$L12,W$6&lt;=$L12+$M12-1),1,""))</f>
        <v/>
      </c>
      <c r="X12" s="48">
        <f>IF(AND($F12="목표",X$6&gt;=$L12,X$6&lt;=$L12+$M12-1),2,IF(AND($F12="중요 시점",X$6&gt;=$L12,X$6&lt;=$L12+$M12-1),1,""))</f>
        <v/>
      </c>
      <c r="Y12" s="48">
        <f>IF(AND($F12="목표",Y$6&gt;=$L12,Y$6&lt;=$L12+$M12-1),2,IF(AND($F12="중요 시점",Y$6&gt;=$L12,Y$6&lt;=$L12+$M12-1),1,""))</f>
        <v/>
      </c>
      <c r="Z12" s="48">
        <f>IF(AND($F12="목표",Z$6&gt;=$L12,Z$6&lt;=$L12+$M12-1),2,IF(AND($F12="중요 시점",Z$6&gt;=$L12,Z$6&lt;=$L12+$M12-1),1,""))</f>
        <v/>
      </c>
      <c r="AA12" s="48">
        <f>IF(AND($F12="목표",AA$6&gt;=$L12,AA$6&lt;=$L12+$M12-1),2,IF(AND($F12="중요 시점",AA$6&gt;=$L12,AA$6&lt;=$L12+$M12-1),1,""))</f>
        <v/>
      </c>
      <c r="AB12" s="48">
        <f>IF(AND($F12="목표",AB$6&gt;=$L12,AB$6&lt;=$L12+$M12-1),2,IF(AND($F12="중요 시점",AB$6&gt;=$L12,AB$6&lt;=$L12+$M12-1),1,""))</f>
        <v/>
      </c>
      <c r="AC12" s="48">
        <f>IF(AND($F12="목표",AC$6&gt;=$L12,AC$6&lt;=$L12+$M12-1),2,IF(AND($F12="중요 시점",AC$6&gt;=$L12,AC$6&lt;=$L12+$M12-1),1,""))</f>
        <v/>
      </c>
      <c r="AD12" s="48">
        <f>IF(AND($F12="목표",AD$6&gt;=$L12,AD$6&lt;=$L12+$M12-1),2,IF(AND($F12="중요 시점",AD$6&gt;=$L12,AD$6&lt;=$L12+$M12-1),1,""))</f>
        <v/>
      </c>
      <c r="AE12" s="48">
        <f>IF(AND($F12="목표",AE$6&gt;=$L12,AE$6&lt;=$L12+$M12-1),2,IF(AND($F12="중요 시점",AE$6&gt;=$L12,AE$6&lt;=$L12+$M12-1),1,""))</f>
        <v/>
      </c>
      <c r="AF12" s="48">
        <f>IF(AND($F12="목표",AF$6&gt;=$L12,AF$6&lt;=$L12+$M12-1),2,IF(AND($F12="중요 시점",AF$6&gt;=$L12,AF$6&lt;=$L12+$M12-1),1,""))</f>
        <v/>
      </c>
      <c r="AG12" s="48">
        <f>IF(AND($F12="목표",AG$6&gt;=$L12,AG$6&lt;=$L12+$M12-1),2,IF(AND($F12="중요 시점",AG$6&gt;=$L12,AG$6&lt;=$L12+$M12-1),1,""))</f>
        <v/>
      </c>
      <c r="AH12" s="48">
        <f>IF(AND($F12="목표",AH$6&gt;=$L12,AH$6&lt;=$L12+$M12-1),2,IF(AND($F12="중요 시점",AH$6&gt;=$L12,AH$6&lt;=$L12+$M12-1),1,""))</f>
        <v/>
      </c>
      <c r="AI12" s="48">
        <f>IF(AND($F12="목표",AI$6&gt;=$L12,AI$6&lt;=$L12+$M12-1),2,IF(AND($F12="중요 시점",AI$6&gt;=$L12,AI$6&lt;=$L12+$M12-1),1,""))</f>
        <v/>
      </c>
      <c r="AJ12" s="48">
        <f>IF(AND($F12="목표",AJ$6&gt;=$L12,AJ$6&lt;=$L12+$M12-1),2,IF(AND($F12="중요 시점",AJ$6&gt;=$L12,AJ$6&lt;=$L12+$M12-1),1,""))</f>
        <v/>
      </c>
      <c r="AK12" s="48">
        <f>IF(AND($F12="목표",AK$6&gt;=$L12,AK$6&lt;=$L12+$M12-1),2,IF(AND($F12="중요 시점",AK$6&gt;=$L12,AK$6&lt;=$L12+$M12-1),1,""))</f>
        <v/>
      </c>
      <c r="AL12" s="48">
        <f>IF(AND($F12="목표",AL$6&gt;=$L12,AL$6&lt;=$L12+$M12-1),2,IF(AND($F12="중요 시점",AL$6&gt;=$L12,AL$6&lt;=$L12+$M12-1),1,""))</f>
        <v/>
      </c>
      <c r="AM12" s="48">
        <f>IF(AND($F12="목표",AM$6&gt;=$L12,AM$6&lt;=$L12+$M12-1),2,IF(AND($F12="중요 시점",AM$6&gt;=$L12,AM$6&lt;=$L12+$M12-1),1,""))</f>
        <v/>
      </c>
      <c r="AN12" s="48">
        <f>IF(AND($F12="목표",AN$6&gt;=$L12,AN$6&lt;=$L12+$M12-1),2,IF(AND($F12="중요 시점",AN$6&gt;=$L12,AN$6&lt;=$L12+$M12-1),1,""))</f>
        <v/>
      </c>
      <c r="AO12" s="48">
        <f>IF(AND($F12="목표",AO$6&gt;=$L12,AO$6&lt;=$L12+$M12-1),2,IF(AND($F12="중요 시점",AO$6&gt;=$L12,AO$6&lt;=$L12+$M12-1),1,""))</f>
        <v/>
      </c>
      <c r="AP12" s="48">
        <f>IF(AND($F12="목표",AP$6&gt;=$L12,AP$6&lt;=$L12+$M12-1),2,IF(AND($F12="중요 시점",AP$6&gt;=$L12,AP$6&lt;=$L12+$M12-1),1,""))</f>
        <v/>
      </c>
      <c r="AQ12" s="48">
        <f>IF(AND($F12="목표",AQ$6&gt;=$L12,AQ$6&lt;=$L12+$M12-1),2,IF(AND($F12="중요 시점",AQ$6&gt;=$L12,AQ$6&lt;=$L12+$M12-1),1,""))</f>
        <v/>
      </c>
      <c r="AR12" s="48">
        <f>IF(AND($F12="목표",AR$6&gt;=$L12,AR$6&lt;=$L12+$M12-1),2,IF(AND($F12="중요 시점",AR$6&gt;=$L12,AR$6&lt;=$L12+$M12-1),1,""))</f>
        <v/>
      </c>
      <c r="AS12" s="48">
        <f>IF(AND($F12="목표",AS$6&gt;=$L12,AS$6&lt;=$L12+$M12-1),2,IF(AND($F12="중요 시점",AS$6&gt;=$L12,AS$6&lt;=$L12+$M12-1),1,""))</f>
        <v/>
      </c>
      <c r="AT12" s="48">
        <f>IF(AND($F12="목표",AT$6&gt;=$L12,AT$6&lt;=$L12+$M12-1),2,IF(AND($F12="중요 시점",AT$6&gt;=$L12,AT$6&lt;=$L12+$M12-1),1,""))</f>
        <v/>
      </c>
      <c r="AU12" s="48">
        <f>IF(AND($F12="목표",AU$6&gt;=$L12,AU$6&lt;=$L12+$M12-1),2,IF(AND($F12="중요 시점",AU$6&gt;=$L12,AU$6&lt;=$L12+$M12-1),1,""))</f>
        <v/>
      </c>
      <c r="AV12" s="48">
        <f>IF(AND($F12="목표",AV$6&gt;=$L12,AV$6&lt;=$L12+$M12-1),2,IF(AND($F12="중요 시점",AV$6&gt;=$L12,AV$6&lt;=$L12+$M12-1),1,""))</f>
        <v/>
      </c>
      <c r="AW12" s="48">
        <f>IF(AND($F12="목표",AW$6&gt;=$L12,AW$6&lt;=$L12+$M12-1),2,IF(AND($F12="중요 시점",AW$6&gt;=$L12,AW$6&lt;=$L12+$M12-1),1,""))</f>
        <v/>
      </c>
      <c r="AX12" s="48">
        <f>IF(AND($F12="목표",AX$6&gt;=$L12,AX$6&lt;=$L12+$M12-1),2,IF(AND($F12="중요 시점",AX$6&gt;=$L12,AX$6&lt;=$L12+$M12-1),1,""))</f>
        <v/>
      </c>
      <c r="AY12" s="48">
        <f>IF(AND($F12="목표",AY$6&gt;=$L12,AY$6&lt;=$L12+$M12-1),2,IF(AND($F12="중요 시점",AY$6&gt;=$L12,AY$6&lt;=$L12+$M12-1),1,""))</f>
        <v/>
      </c>
      <c r="AZ12" s="48">
        <f>IF(AND($F12="목표",AZ$6&gt;=$L12,AZ$6&lt;=$L12+$M12-1),2,IF(AND($F12="중요 시점",AZ$6&gt;=$L12,AZ$6&lt;=$L12+$M12-1),1,""))</f>
        <v/>
      </c>
      <c r="BA12" s="48">
        <f>IF(AND($F12="목표",BA$6&gt;=$L12,BA$6&lt;=$L12+$M12-1),2,IF(AND($F12="중요 시점",BA$6&gt;=$L12,BA$6&lt;=$L12+$M12-1),1,""))</f>
        <v/>
      </c>
      <c r="BB12" s="48">
        <f>IF(AND($F12="목표",BB$6&gt;=$L12,BB$6&lt;=$L12+$M12-1),2,IF(AND($F12="중요 시점",BB$6&gt;=$L12,BB$6&lt;=$L12+$M12-1),1,""))</f>
        <v/>
      </c>
      <c r="BC12" s="48">
        <f>IF(AND($F12="목표",BC$6&gt;=$L12,BC$6&lt;=$L12+$M12-1),2,IF(AND($F12="중요 시점",BC$6&gt;=$L12,BC$6&lt;=$L12+$M12-1),1,""))</f>
        <v/>
      </c>
      <c r="BD12" s="48">
        <f>IF(AND($F12="목표",BD$6&gt;=$L12,BD$6&lt;=$L12+$M12-1),2,IF(AND($F12="중요 시점",BD$6&gt;=$L12,BD$6&lt;=$L12+$M12-1),1,""))</f>
        <v/>
      </c>
      <c r="BE12" s="48">
        <f>IF(AND($F12="목표",BE$6&gt;=$L12,BE$6&lt;=$L12+$M12-1),2,IF(AND($F12="중요 시점",BE$6&gt;=$L12,BE$6&lt;=$L12+$M12-1),1,""))</f>
        <v/>
      </c>
      <c r="BF12" s="48">
        <f>IF(AND($F12="목표",BF$6&gt;=$L12,BF$6&lt;=$L12+$M12-1),2,IF(AND($F12="중요 시점",BF$6&gt;=$L12,BF$6&lt;=$L12+$M12-1),1,""))</f>
        <v/>
      </c>
      <c r="BG12" s="48">
        <f>IF(AND($F12="목표",BG$6&gt;=$L12,BG$6&lt;=$L12+$M12-1),2,IF(AND($F12="중요 시점",BG$6&gt;=$L12,BG$6&lt;=$L12+$M12-1),1,""))</f>
        <v/>
      </c>
      <c r="BH12" s="48">
        <f>IF(AND($F12="목표",BH$6&gt;=$L12,BH$6&lt;=$L12+$M12-1),2,IF(AND($F12="중요 시점",BH$6&gt;=$L12,BH$6&lt;=$L12+$M12-1),1,""))</f>
        <v/>
      </c>
      <c r="BI12" s="48">
        <f>IF(AND($F12="목표",BI$6&gt;=$L12,BI$6&lt;=$L12+$M12-1),2,IF(AND($F12="중요 시점",BI$6&gt;=$L12,BI$6&lt;=$L12+$M12-1),1,""))</f>
        <v/>
      </c>
      <c r="BJ12" s="48">
        <f>IF(AND($F12="목표",BJ$6&gt;=$L12,BJ$6&lt;=$L12+$M12-1),2,IF(AND($F12="중요 시점",BJ$6&gt;=$L12,BJ$6&lt;=$L12+$M12-1),1,""))</f>
        <v/>
      </c>
      <c r="BK12" s="48">
        <f>IF(AND($F12="목표",BK$6&gt;=$L12,BK$6&lt;=$L12+$M12-1),2,IF(AND($F12="중요 시점",BK$6&gt;=$L12,BK$6&lt;=$L12+$M12-1),1,""))</f>
        <v/>
      </c>
      <c r="BL12" s="48">
        <f>IF(AND($F12="목표",BL$6&gt;=$L12,BL$6&lt;=$L12+$M12-1),2,IF(AND($F12="중요 시점",BL$6&gt;=$L12,BL$6&lt;=$L12+$M12-1),1,""))</f>
        <v/>
      </c>
      <c r="BM12" s="48">
        <f>IF(AND($F12="목표",BM$6&gt;=$L12,BM$6&lt;=$L12+$M12-1),2,IF(AND($F12="중요 시점",BM$6&gt;=$L12,BM$6&lt;=$L12+$M12-1),1,""))</f>
        <v/>
      </c>
      <c r="BN12" s="48">
        <f>IF(AND($F12="목표",BN$6&gt;=$L12,BN$6&lt;=$L12+$M12-1),2,IF(AND($F12="중요 시점",BN$6&gt;=$L12,BN$6&lt;=$L12+$M12-1),1,""))</f>
        <v/>
      </c>
      <c r="BO12" s="48">
        <f>IF(AND($F12="목표",BO$6&gt;=$L12,BO$6&lt;=$L12+$M12-1),2,IF(AND($F12="중요 시점",BO$6&gt;=$L12,BO$6&lt;=$L12+$M12-1),1,""))</f>
        <v/>
      </c>
      <c r="BP12" s="48">
        <f>IF(AND($F12="목표",BP$6&gt;=$L12,BP$6&lt;=$L12+$M12-1),2,IF(AND($F12="중요 시점",BP$6&gt;=$L12,BP$6&lt;=$L12+$M12-1),1,""))</f>
        <v/>
      </c>
      <c r="BQ12" s="48">
        <f>IF(AND($F12="목표",BQ$6&gt;=$L12,BQ$6&lt;=$L12+$M12-1),2,IF(AND($F12="중요 시점",BQ$6&gt;=$L12,BQ$6&lt;=$L12+$M12-1),1,""))</f>
        <v/>
      </c>
      <c r="BR12" s="48">
        <f>IF(AND($F12="목표",BR$6&gt;=$L12,BR$6&lt;=$L12+$M12-1),2,IF(AND($F12="중요 시점",BR$6&gt;=$L12,BR$6&lt;=$L12+$M12-1),1,""))</f>
        <v/>
      </c>
      <c r="BS12" s="48">
        <f>IF(AND($F12="목표",BS$6&gt;=$L12,BS$6&lt;=$L12+$M12-1),2,IF(AND($F12="중요 시점",BS$6&gt;=$L12,BS$6&lt;=$L12+$M12-1),1,""))</f>
        <v/>
      </c>
      <c r="BT12" s="48">
        <f>IF(AND($F12="목표",BT$6&gt;=$L12,BT$6&lt;=$L12+$M12-1),2,IF(AND($F12="중요 시점",BT$6&gt;=$L12,BT$6&lt;=$L12+$M12-1),1,""))</f>
        <v/>
      </c>
      <c r="BU12" s="48">
        <f>IF(AND($F12="목표",BU$6&gt;=$L12,BU$6&lt;=$L12+$M12-1),2,IF(AND($F12="중요 시점",BU$6&gt;=$L12,BU$6&lt;=$L12+$M12-1),1,""))</f>
        <v/>
      </c>
      <c r="BV12" s="48">
        <f>IF(AND($F12="목표",BV$6&gt;=$L12,BV$6&lt;=$L12+$M12-1),2,IF(AND($F12="중요 시점",BV$6&gt;=$L12,BV$6&lt;=$L12+$M12-1),1,""))</f>
        <v/>
      </c>
    </row>
    <row r="13" outlineLevel="1" customFormat="1" s="75">
      <c r="C13" s="89" t="n">
        <v>2</v>
      </c>
      <c r="D13" s="90" t="inlineStr">
        <is>
          <t>자산분석</t>
        </is>
      </c>
      <c r="E13" s="91" t="n"/>
      <c r="F13" s="80" t="inlineStr">
        <is>
          <t>목표 기간</t>
        </is>
      </c>
      <c r="G13" s="80" t="inlineStr">
        <is>
          <t>Cloocus</t>
        </is>
      </c>
      <c r="H13" s="80" t="inlineStr">
        <is>
          <t>Cloocus(DP담당자 2인)</t>
        </is>
      </c>
      <c r="I13" s="92">
        <f>중요_시점3323[[#This Row],[시작일2]]</f>
        <v/>
      </c>
      <c r="J13" s="92">
        <f>(중요_시점3323[[#This Row],[시작일]]+중요_시점3323[[#This Row],[일 수]])</f>
        <v/>
      </c>
      <c r="K13" s="82" t="inlineStr">
        <is>
          <t>%</t>
        </is>
      </c>
      <c r="L13" s="93">
        <f>J12+3</f>
        <v/>
      </c>
      <c r="M13" s="380">
        <f>SUM(M14:M15)</f>
        <v/>
      </c>
      <c r="N13" s="48">
        <f>IF(AND($F13="목표",N$6&gt;=$L13,N$6&lt;=$L13+$M13-1),2,IF(AND($F13="중요 시점",N$6&gt;=$L13,N$6&lt;=$L13+$M13-1),1,""))</f>
        <v/>
      </c>
      <c r="O13" s="48">
        <f>IF(AND($F13="목표",O$6&gt;=$L13,O$6&lt;=$L13+$M13-1),2,IF(AND($F13="중요 시점",O$6&gt;=$L13,O$6&lt;=$L13+$M13-1),1,""))</f>
        <v/>
      </c>
      <c r="P13" s="48">
        <f>IF(AND($F13="목표",P$6&gt;=$L13,P$6&lt;=$L13+$M13-1),2,IF(AND($F13="중요 시점",P$6&gt;=$L13,P$6&lt;=$L13+$M13-1),1,""))</f>
        <v/>
      </c>
      <c r="Q13" s="48">
        <f>IF(AND($F13="목표",Q$6&gt;=$L13,Q$6&lt;=$L13+$M13-1),2,IF(AND($F13="중요 시점",Q$6&gt;=$L13,Q$6&lt;=$L13+$M13-1),1,""))</f>
        <v/>
      </c>
      <c r="R13" s="48">
        <f>IF(AND($F13="목표",R$6&gt;=$L13,R$6&lt;=$L13+$M13-1),2,IF(AND($F13="중요 시점",R$6&gt;=$L13,R$6&lt;=$L13+$M13-1),1,""))</f>
        <v/>
      </c>
      <c r="S13" s="48">
        <f>IF(AND($F13="목표",S$6&gt;=$L13,S$6&lt;=$L13+$M13-1),2,IF(AND($F13="중요 시점",S$6&gt;=$L13,S$6&lt;=$L13+$M13-1),1,""))</f>
        <v/>
      </c>
      <c r="T13" s="48">
        <f>IF(AND($F13="목표",T$6&gt;=$L13,T$6&lt;=$L13+$M13-1),2,IF(AND($F13="중요 시점",T$6&gt;=$L13,T$6&lt;=$L13+$M13-1),1,""))</f>
        <v/>
      </c>
      <c r="U13" s="48">
        <f>IF(AND($F13="목표",U$6&gt;=$L13,U$6&lt;=$L13+$M13-1),2,IF(AND($F13="중요 시점",U$6&gt;=$L13,U$6&lt;=$L13+$M13-1),1,""))</f>
        <v/>
      </c>
      <c r="V13" s="48">
        <f>IF(AND($F13="목표",V$6&gt;=$L13,V$6&lt;=$L13+$M13-1),2,IF(AND($F13="중요 시점",V$6&gt;=$L13,V$6&lt;=$L13+$M13-1),1,""))</f>
        <v/>
      </c>
      <c r="W13" s="48">
        <f>IF(AND($F13="목표",W$6&gt;=$L13,W$6&lt;=$L13+$M13-1),2,IF(AND($F13="중요 시점",W$6&gt;=$L13,W$6&lt;=$L13+$M13-1),1,""))</f>
        <v/>
      </c>
      <c r="X13" s="48">
        <f>IF(AND($F13="목표",X$6&gt;=$L13,X$6&lt;=$L13+$M13-1),2,IF(AND($F13="중요 시점",X$6&gt;=$L13,X$6&lt;=$L13+$M13-1),1,""))</f>
        <v/>
      </c>
      <c r="Y13" s="48">
        <f>IF(AND($F13="목표",Y$6&gt;=$L13,Y$6&lt;=$L13+$M13-1),2,IF(AND($F13="중요 시점",Y$6&gt;=$L13,Y$6&lt;=$L13+$M13-1),1,""))</f>
        <v/>
      </c>
      <c r="Z13" s="48">
        <f>IF(AND($F13="목표",Z$6&gt;=$L13,Z$6&lt;=$L13+$M13-1),2,IF(AND($F13="중요 시점",Z$6&gt;=$L13,Z$6&lt;=$L13+$M13-1),1,""))</f>
        <v/>
      </c>
      <c r="AA13" s="48">
        <f>IF(AND($F13="목표",AA$6&gt;=$L13,AA$6&lt;=$L13+$M13-1),2,IF(AND($F13="중요 시점",AA$6&gt;=$L13,AA$6&lt;=$L13+$M13-1),1,""))</f>
        <v/>
      </c>
      <c r="AB13" s="48">
        <f>IF(AND($F13="목표",AB$6&gt;=$L13,AB$6&lt;=$L13+$M13-1),2,IF(AND($F13="중요 시점",AB$6&gt;=$L13,AB$6&lt;=$L13+$M13-1),1,""))</f>
        <v/>
      </c>
      <c r="AC13" s="48">
        <f>IF(AND($F13="목표",AC$6&gt;=$L13,AC$6&lt;=$L13+$M13-1),2,IF(AND($F13="중요 시점",AC$6&gt;=$L13,AC$6&lt;=$L13+$M13-1),1,""))</f>
        <v/>
      </c>
      <c r="AD13" s="48">
        <f>IF(AND($F13="목표",AD$6&gt;=$L13,AD$6&lt;=$L13+$M13-1),2,IF(AND($F13="중요 시점",AD$6&gt;=$L13,AD$6&lt;=$L13+$M13-1),1,""))</f>
        <v/>
      </c>
      <c r="AE13" s="48">
        <f>IF(AND($F13="목표",AE$6&gt;=$L13,AE$6&lt;=$L13+$M13-1),2,IF(AND($F13="중요 시점",AE$6&gt;=$L13,AE$6&lt;=$L13+$M13-1),1,""))</f>
        <v/>
      </c>
      <c r="AF13" s="48">
        <f>IF(AND($F13="목표",AF$6&gt;=$L13,AF$6&lt;=$L13+$M13-1),2,IF(AND($F13="중요 시점",AF$6&gt;=$L13,AF$6&lt;=$L13+$M13-1),1,""))</f>
        <v/>
      </c>
      <c r="AG13" s="48">
        <f>IF(AND($F13="목표",AG$6&gt;=$L13,AG$6&lt;=$L13+$M13-1),2,IF(AND($F13="중요 시점",AG$6&gt;=$L13,AG$6&lt;=$L13+$M13-1),1,""))</f>
        <v/>
      </c>
      <c r="AH13" s="48">
        <f>IF(AND($F13="목표",AH$6&gt;=$L13,AH$6&lt;=$L13+$M13-1),2,IF(AND($F13="중요 시점",AH$6&gt;=$L13,AH$6&lt;=$L13+$M13-1),1,""))</f>
        <v/>
      </c>
      <c r="AI13" s="48">
        <f>IF(AND($F13="목표",AI$6&gt;=$L13,AI$6&lt;=$L13+$M13-1),2,IF(AND($F13="중요 시점",AI$6&gt;=$L13,AI$6&lt;=$L13+$M13-1),1,""))</f>
        <v/>
      </c>
      <c r="AJ13" s="48">
        <f>IF(AND($F13="목표",AJ$6&gt;=$L13,AJ$6&lt;=$L13+$M13-1),2,IF(AND($F13="중요 시점",AJ$6&gt;=$L13,AJ$6&lt;=$L13+$M13-1),1,""))</f>
        <v/>
      </c>
      <c r="AK13" s="48">
        <f>IF(AND($F13="목표",AK$6&gt;=$L13,AK$6&lt;=$L13+$M13-1),2,IF(AND($F13="중요 시점",AK$6&gt;=$L13,AK$6&lt;=$L13+$M13-1),1,""))</f>
        <v/>
      </c>
      <c r="AL13" s="48">
        <f>IF(AND($F13="목표",AL$6&gt;=$L13,AL$6&lt;=$L13+$M13-1),2,IF(AND($F13="중요 시점",AL$6&gt;=$L13,AL$6&lt;=$L13+$M13-1),1,""))</f>
        <v/>
      </c>
      <c r="AM13" s="48">
        <f>IF(AND($F13="목표",AM$6&gt;=$L13,AM$6&lt;=$L13+$M13-1),2,IF(AND($F13="중요 시점",AM$6&gt;=$L13,AM$6&lt;=$L13+$M13-1),1,""))</f>
        <v/>
      </c>
      <c r="AN13" s="48">
        <f>IF(AND($F13="목표",AN$6&gt;=$L13,AN$6&lt;=$L13+$M13-1),2,IF(AND($F13="중요 시점",AN$6&gt;=$L13,AN$6&lt;=$L13+$M13-1),1,""))</f>
        <v/>
      </c>
      <c r="AO13" s="48">
        <f>IF(AND($F13="목표",AO$6&gt;=$L13,AO$6&lt;=$L13+$M13-1),2,IF(AND($F13="중요 시점",AO$6&gt;=$L13,AO$6&lt;=$L13+$M13-1),1,""))</f>
        <v/>
      </c>
      <c r="AP13" s="48">
        <f>IF(AND($F13="목표",AP$6&gt;=$L13,AP$6&lt;=$L13+$M13-1),2,IF(AND($F13="중요 시점",AP$6&gt;=$L13,AP$6&lt;=$L13+$M13-1),1,""))</f>
        <v/>
      </c>
      <c r="AQ13" s="48">
        <f>IF(AND($F13="목표",AQ$6&gt;=$L13,AQ$6&lt;=$L13+$M13-1),2,IF(AND($F13="중요 시점",AQ$6&gt;=$L13,AQ$6&lt;=$L13+$M13-1),1,""))</f>
        <v/>
      </c>
      <c r="AR13" s="48">
        <f>IF(AND($F13="목표",AR$6&gt;=$L13,AR$6&lt;=$L13+$M13-1),2,IF(AND($F13="중요 시점",AR$6&gt;=$L13,AR$6&lt;=$L13+$M13-1),1,""))</f>
        <v/>
      </c>
      <c r="AS13" s="48">
        <f>IF(AND($F13="목표",AS$6&gt;=$L13,AS$6&lt;=$L13+$M13-1),2,IF(AND($F13="중요 시점",AS$6&gt;=$L13,AS$6&lt;=$L13+$M13-1),1,""))</f>
        <v/>
      </c>
      <c r="AT13" s="48">
        <f>IF(AND($F13="목표",AT$6&gt;=$L13,AT$6&lt;=$L13+$M13-1),2,IF(AND($F13="중요 시점",AT$6&gt;=$L13,AT$6&lt;=$L13+$M13-1),1,""))</f>
        <v/>
      </c>
      <c r="AU13" s="48">
        <f>IF(AND($F13="목표",AU$6&gt;=$L13,AU$6&lt;=$L13+$M13-1),2,IF(AND($F13="중요 시점",AU$6&gt;=$L13,AU$6&lt;=$L13+$M13-1),1,""))</f>
        <v/>
      </c>
      <c r="AV13" s="48">
        <f>IF(AND($F13="목표",AV$6&gt;=$L13,AV$6&lt;=$L13+$M13-1),2,IF(AND($F13="중요 시점",AV$6&gt;=$L13,AV$6&lt;=$L13+$M13-1),1,""))</f>
        <v/>
      </c>
      <c r="AW13" s="48">
        <f>IF(AND($F13="목표",AW$6&gt;=$L13,AW$6&lt;=$L13+$M13-1),2,IF(AND($F13="중요 시점",AW$6&gt;=$L13,AW$6&lt;=$L13+$M13-1),1,""))</f>
        <v/>
      </c>
      <c r="AX13" s="48">
        <f>IF(AND($F13="목표",AX$6&gt;=$L13,AX$6&lt;=$L13+$M13-1),2,IF(AND($F13="중요 시점",AX$6&gt;=$L13,AX$6&lt;=$L13+$M13-1),1,""))</f>
        <v/>
      </c>
      <c r="AY13" s="48">
        <f>IF(AND($F13="목표",AY$6&gt;=$L13,AY$6&lt;=$L13+$M13-1),2,IF(AND($F13="중요 시점",AY$6&gt;=$L13,AY$6&lt;=$L13+$M13-1),1,""))</f>
        <v/>
      </c>
      <c r="AZ13" s="48">
        <f>IF(AND($F13="목표",AZ$6&gt;=$L13,AZ$6&lt;=$L13+$M13-1),2,IF(AND($F13="중요 시점",AZ$6&gt;=$L13,AZ$6&lt;=$L13+$M13-1),1,""))</f>
        <v/>
      </c>
      <c r="BA13" s="48">
        <f>IF(AND($F13="목표",BA$6&gt;=$L13,BA$6&lt;=$L13+$M13-1),2,IF(AND($F13="중요 시점",BA$6&gt;=$L13,BA$6&lt;=$L13+$M13-1),1,""))</f>
        <v/>
      </c>
      <c r="BB13" s="48">
        <f>IF(AND($F13="목표",BB$6&gt;=$L13,BB$6&lt;=$L13+$M13-1),2,IF(AND($F13="중요 시점",BB$6&gt;=$L13,BB$6&lt;=$L13+$M13-1),1,""))</f>
        <v/>
      </c>
      <c r="BC13" s="48">
        <f>IF(AND($F13="목표",BC$6&gt;=$L13,BC$6&lt;=$L13+$M13-1),2,IF(AND($F13="중요 시점",BC$6&gt;=$L13,BC$6&lt;=$L13+$M13-1),1,""))</f>
        <v/>
      </c>
      <c r="BD13" s="48">
        <f>IF(AND($F13="목표",BD$6&gt;=$L13,BD$6&lt;=$L13+$M13-1),2,IF(AND($F13="중요 시점",BD$6&gt;=$L13,BD$6&lt;=$L13+$M13-1),1,""))</f>
        <v/>
      </c>
      <c r="BE13" s="48">
        <f>IF(AND($F13="목표",BE$6&gt;=$L13,BE$6&lt;=$L13+$M13-1),2,IF(AND($F13="중요 시점",BE$6&gt;=$L13,BE$6&lt;=$L13+$M13-1),1,""))</f>
        <v/>
      </c>
      <c r="BF13" s="48">
        <f>IF(AND($F13="목표",BF$6&gt;=$L13,BF$6&lt;=$L13+$M13-1),2,IF(AND($F13="중요 시점",BF$6&gt;=$L13,BF$6&lt;=$L13+$M13-1),1,""))</f>
        <v/>
      </c>
      <c r="BG13" s="48">
        <f>IF(AND($F13="목표",BG$6&gt;=$L13,BG$6&lt;=$L13+$M13-1),2,IF(AND($F13="중요 시점",BG$6&gt;=$L13,BG$6&lt;=$L13+$M13-1),1,""))</f>
        <v/>
      </c>
      <c r="BH13" s="48">
        <f>IF(AND($F13="목표",BH$6&gt;=$L13,BH$6&lt;=$L13+$M13-1),2,IF(AND($F13="중요 시점",BH$6&gt;=$L13,BH$6&lt;=$L13+$M13-1),1,""))</f>
        <v/>
      </c>
      <c r="BI13" s="48">
        <f>IF(AND($F13="목표",BI$6&gt;=$L13,BI$6&lt;=$L13+$M13-1),2,IF(AND($F13="중요 시점",BI$6&gt;=$L13,BI$6&lt;=$L13+$M13-1),1,""))</f>
        <v/>
      </c>
      <c r="BJ13" s="48">
        <f>IF(AND($F13="목표",BJ$6&gt;=$L13,BJ$6&lt;=$L13+$M13-1),2,IF(AND($F13="중요 시점",BJ$6&gt;=$L13,BJ$6&lt;=$L13+$M13-1),1,""))</f>
        <v/>
      </c>
      <c r="BK13" s="48">
        <f>IF(AND($F13="목표",BK$6&gt;=$L13,BK$6&lt;=$L13+$M13-1),2,IF(AND($F13="중요 시점",BK$6&gt;=$L13,BK$6&lt;=$L13+$M13-1),1,""))</f>
        <v/>
      </c>
      <c r="BL13" s="48">
        <f>IF(AND($F13="목표",BL$6&gt;=$L13,BL$6&lt;=$L13+$M13-1),2,IF(AND($F13="중요 시점",BL$6&gt;=$L13,BL$6&lt;=$L13+$M13-1),1,""))</f>
        <v/>
      </c>
      <c r="BM13" s="48">
        <f>IF(AND($F13="목표",BM$6&gt;=$L13,BM$6&lt;=$L13+$M13-1),2,IF(AND($F13="중요 시점",BM$6&gt;=$L13,BM$6&lt;=$L13+$M13-1),1,""))</f>
        <v/>
      </c>
      <c r="BN13" s="48">
        <f>IF(AND($F13="목표",BN$6&gt;=$L13,BN$6&lt;=$L13+$M13-1),2,IF(AND($F13="중요 시점",BN$6&gt;=$L13,BN$6&lt;=$L13+$M13-1),1,""))</f>
        <v/>
      </c>
      <c r="BO13" s="48">
        <f>IF(AND($F13="목표",BO$6&gt;=$L13,BO$6&lt;=$L13+$M13-1),2,IF(AND($F13="중요 시점",BO$6&gt;=$L13,BO$6&lt;=$L13+$M13-1),1,""))</f>
        <v/>
      </c>
      <c r="BP13" s="48">
        <f>IF(AND($F13="목표",BP$6&gt;=$L13,BP$6&lt;=$L13+$M13-1),2,IF(AND($F13="중요 시점",BP$6&gt;=$L13,BP$6&lt;=$L13+$M13-1),1,""))</f>
        <v/>
      </c>
      <c r="BQ13" s="48">
        <f>IF(AND($F13="목표",BQ$6&gt;=$L13,BQ$6&lt;=$L13+$M13-1),2,IF(AND($F13="중요 시점",BQ$6&gt;=$L13,BQ$6&lt;=$L13+$M13-1),1,""))</f>
        <v/>
      </c>
      <c r="BR13" s="48">
        <f>IF(AND($F13="목표",BR$6&gt;=$L13,BR$6&lt;=$L13+$M13-1),2,IF(AND($F13="중요 시점",BR$6&gt;=$L13,BR$6&lt;=$L13+$M13-1),1,""))</f>
        <v/>
      </c>
      <c r="BS13" s="48">
        <f>IF(AND($F13="목표",BS$6&gt;=$L13,BS$6&lt;=$L13+$M13-1),2,IF(AND($F13="중요 시점",BS$6&gt;=$L13,BS$6&lt;=$L13+$M13-1),1,""))</f>
        <v/>
      </c>
      <c r="BT13" s="48">
        <f>IF(AND($F13="목표",BT$6&gt;=$L13,BT$6&lt;=$L13+$M13-1),2,IF(AND($F13="중요 시점",BT$6&gt;=$L13,BT$6&lt;=$L13+$M13-1),1,""))</f>
        <v/>
      </c>
      <c r="BU13" s="48">
        <f>IF(AND($F13="목표",BU$6&gt;=$L13,BU$6&lt;=$L13+$M13-1),2,IF(AND($F13="중요 시점",BU$6&gt;=$L13,BU$6&lt;=$L13+$M13-1),1,""))</f>
        <v/>
      </c>
      <c r="BV13" s="48">
        <f>IF(AND($F13="목표",BV$6&gt;=$L13,BV$6&lt;=$L13+$M13-1),2,IF(AND($F13="중요 시점",BV$6&gt;=$L13,BV$6&lt;=$L13+$M13-1),1,""))</f>
        <v/>
      </c>
    </row>
    <row r="14" outlineLevel="1" customFormat="1" s="75">
      <c r="C14" s="72" t="n">
        <v>2.1</v>
      </c>
      <c r="D14" s="73" t="n"/>
      <c r="E14" s="142" t="inlineStr">
        <is>
          <t>클라우드 자산 분석 및 분류</t>
        </is>
      </c>
      <c r="F14" s="74" t="inlineStr">
        <is>
          <t>예정 기간</t>
        </is>
      </c>
      <c r="G14" s="74" t="inlineStr">
        <is>
          <t>고객사</t>
        </is>
      </c>
      <c r="H14" s="74" t="inlineStr">
        <is>
          <t>고객사(IT담당자)</t>
        </is>
      </c>
      <c r="I14" s="86">
        <f>중요_시점3323[[#This Row],[시작일2]]</f>
        <v/>
      </c>
      <c r="J14" s="86">
        <f>중요_시점3323[[#This Row],[시작일]]+중요_시점3323[[#This Row],[일 수]]</f>
        <v/>
      </c>
      <c r="K14" s="82" t="inlineStr">
        <is>
          <t>%</t>
        </is>
      </c>
      <c r="L14" s="95">
        <f>L13</f>
        <v/>
      </c>
      <c r="M14" s="381" t="n">
        <v>0</v>
      </c>
      <c r="N14" s="48">
        <f>IF(AND($F14="목표",N$6&gt;=$L14,N$6&lt;=$L14+$M14-1),2,IF(AND($F14="중요 시점",N$6&gt;=$L14,N$6&lt;=$L14+$M14-1),1,""))</f>
        <v/>
      </c>
      <c r="O14" s="48">
        <f>IF(AND($F14="목표",O$6&gt;=$L14,O$6&lt;=$L14+$M14-1),2,IF(AND($F14="중요 시점",O$6&gt;=$L14,O$6&lt;=$L14+$M14-1),1,""))</f>
        <v/>
      </c>
      <c r="P14" s="48">
        <f>IF(AND($F14="목표",P$6&gt;=$L14,P$6&lt;=$L14+$M14-1),2,IF(AND($F14="중요 시점",P$6&gt;=$L14,P$6&lt;=$L14+$M14-1),1,""))</f>
        <v/>
      </c>
      <c r="Q14" s="48">
        <f>IF(AND($F14="목표",Q$6&gt;=$L14,Q$6&lt;=$L14+$M14-1),2,IF(AND($F14="중요 시점",Q$6&gt;=$L14,Q$6&lt;=$L14+$M14-1),1,""))</f>
        <v/>
      </c>
      <c r="R14" s="48">
        <f>IF(AND($F14="목표",R$6&gt;=$L14,R$6&lt;=$L14+$M14-1),2,IF(AND($F14="중요 시점",R$6&gt;=$L14,R$6&lt;=$L14+$M14-1),1,""))</f>
        <v/>
      </c>
      <c r="S14" s="48">
        <f>IF(AND($F14="목표",S$6&gt;=$L14,S$6&lt;=$L14+$M14-1),2,IF(AND($F14="중요 시점",S$6&gt;=$L14,S$6&lt;=$L14+$M14-1),1,""))</f>
        <v/>
      </c>
      <c r="T14" s="48">
        <f>IF(AND($F14="목표",T$6&gt;=$L14,T$6&lt;=$L14+$M14-1),2,IF(AND($F14="중요 시점",T$6&gt;=$L14,T$6&lt;=$L14+$M14-1),1,""))</f>
        <v/>
      </c>
      <c r="U14" s="48">
        <f>IF(AND($F14="목표",U$6&gt;=$L14,U$6&lt;=$L14+$M14-1),2,IF(AND($F14="중요 시점",U$6&gt;=$L14,U$6&lt;=$L14+$M14-1),1,""))</f>
        <v/>
      </c>
      <c r="V14" s="48">
        <f>IF(AND($F14="목표",V$6&gt;=$L14,V$6&lt;=$L14+$M14-1),2,IF(AND($F14="중요 시점",V$6&gt;=$L14,V$6&lt;=$L14+$M14-1),1,""))</f>
        <v/>
      </c>
      <c r="W14" s="48">
        <f>IF(AND($F14="목표",W$6&gt;=$L14,W$6&lt;=$L14+$M14-1),2,IF(AND($F14="중요 시점",W$6&gt;=$L14,W$6&lt;=$L14+$M14-1),1,""))</f>
        <v/>
      </c>
      <c r="X14" s="48">
        <f>IF(AND($F14="목표",X$6&gt;=$L14,X$6&lt;=$L14+$M14-1),2,IF(AND($F14="중요 시점",X$6&gt;=$L14,X$6&lt;=$L14+$M14-1),1,""))</f>
        <v/>
      </c>
      <c r="Y14" s="48">
        <f>IF(AND($F14="목표",Y$6&gt;=$L14,Y$6&lt;=$L14+$M14-1),2,IF(AND($F14="중요 시점",Y$6&gt;=$L14,Y$6&lt;=$L14+$M14-1),1,""))</f>
        <v/>
      </c>
      <c r="Z14" s="48">
        <f>IF(AND($F14="목표",Z$6&gt;=$L14,Z$6&lt;=$L14+$M14-1),2,IF(AND($F14="중요 시점",Z$6&gt;=$L14,Z$6&lt;=$L14+$M14-1),1,""))</f>
        <v/>
      </c>
      <c r="AA14" s="48">
        <f>IF(AND($F14="목표",AA$6&gt;=$L14,AA$6&lt;=$L14+$M14-1),2,IF(AND($F14="중요 시점",AA$6&gt;=$L14,AA$6&lt;=$L14+$M14-1),1,""))</f>
        <v/>
      </c>
      <c r="AB14" s="48">
        <f>IF(AND($F14="목표",AB$6&gt;=$L14,AB$6&lt;=$L14+$M14-1),2,IF(AND($F14="중요 시점",AB$6&gt;=$L14,AB$6&lt;=$L14+$M14-1),1,""))</f>
        <v/>
      </c>
      <c r="AC14" s="48">
        <f>IF(AND($F14="목표",AC$6&gt;=$L14,AC$6&lt;=$L14+$M14-1),2,IF(AND($F14="중요 시점",AC$6&gt;=$L14,AC$6&lt;=$L14+$M14-1),1,""))</f>
        <v/>
      </c>
      <c r="AD14" s="48">
        <f>IF(AND($F14="목표",AD$6&gt;=$L14,AD$6&lt;=$L14+$M14-1),2,IF(AND($F14="중요 시점",AD$6&gt;=$L14,AD$6&lt;=$L14+$M14-1),1,""))</f>
        <v/>
      </c>
      <c r="AE14" s="48">
        <f>IF(AND($F14="목표",AE$6&gt;=$L14,AE$6&lt;=$L14+$M14-1),2,IF(AND($F14="중요 시점",AE$6&gt;=$L14,AE$6&lt;=$L14+$M14-1),1,""))</f>
        <v/>
      </c>
      <c r="AF14" s="48">
        <f>IF(AND($F14="목표",AF$6&gt;=$L14,AF$6&lt;=$L14+$M14-1),2,IF(AND($F14="중요 시점",AF$6&gt;=$L14,AF$6&lt;=$L14+$M14-1),1,""))</f>
        <v/>
      </c>
      <c r="AG14" s="48">
        <f>IF(AND($F14="목표",AG$6&gt;=$L14,AG$6&lt;=$L14+$M14-1),2,IF(AND($F14="중요 시점",AG$6&gt;=$L14,AG$6&lt;=$L14+$M14-1),1,""))</f>
        <v/>
      </c>
      <c r="AH14" s="48">
        <f>IF(AND($F14="목표",AH$6&gt;=$L14,AH$6&lt;=$L14+$M14-1),2,IF(AND($F14="중요 시점",AH$6&gt;=$L14,AH$6&lt;=$L14+$M14-1),1,""))</f>
        <v/>
      </c>
      <c r="AI14" s="48">
        <f>IF(AND($F14="목표",AI$6&gt;=$L14,AI$6&lt;=$L14+$M14-1),2,IF(AND($F14="중요 시점",AI$6&gt;=$L14,AI$6&lt;=$L14+$M14-1),1,""))</f>
        <v/>
      </c>
      <c r="AJ14" s="48">
        <f>IF(AND($F14="목표",AJ$6&gt;=$L14,AJ$6&lt;=$L14+$M14-1),2,IF(AND($F14="중요 시점",AJ$6&gt;=$L14,AJ$6&lt;=$L14+$M14-1),1,""))</f>
        <v/>
      </c>
      <c r="AK14" s="48">
        <f>IF(AND($F14="목표",AK$6&gt;=$L14,AK$6&lt;=$L14+$M14-1),2,IF(AND($F14="중요 시점",AK$6&gt;=$L14,AK$6&lt;=$L14+$M14-1),1,""))</f>
        <v/>
      </c>
      <c r="AL14" s="48">
        <f>IF(AND($F14="목표",AL$6&gt;=$L14,AL$6&lt;=$L14+$M14-1),2,IF(AND($F14="중요 시점",AL$6&gt;=$L14,AL$6&lt;=$L14+$M14-1),1,""))</f>
        <v/>
      </c>
      <c r="AM14" s="48">
        <f>IF(AND($F14="목표",AM$6&gt;=$L14,AM$6&lt;=$L14+$M14-1),2,IF(AND($F14="중요 시점",AM$6&gt;=$L14,AM$6&lt;=$L14+$M14-1),1,""))</f>
        <v/>
      </c>
      <c r="AN14" s="48">
        <f>IF(AND($F14="목표",AN$6&gt;=$L14,AN$6&lt;=$L14+$M14-1),2,IF(AND($F14="중요 시점",AN$6&gt;=$L14,AN$6&lt;=$L14+$M14-1),1,""))</f>
        <v/>
      </c>
      <c r="AO14" s="48">
        <f>IF(AND($F14="목표",AO$6&gt;=$L14,AO$6&lt;=$L14+$M14-1),2,IF(AND($F14="중요 시점",AO$6&gt;=$L14,AO$6&lt;=$L14+$M14-1),1,""))</f>
        <v/>
      </c>
      <c r="AP14" s="48">
        <f>IF(AND($F14="목표",AP$6&gt;=$L14,AP$6&lt;=$L14+$M14-1),2,IF(AND($F14="중요 시점",AP$6&gt;=$L14,AP$6&lt;=$L14+$M14-1),1,""))</f>
        <v/>
      </c>
      <c r="AQ14" s="48">
        <f>IF(AND($F14="목표",AQ$6&gt;=$L14,AQ$6&lt;=$L14+$M14-1),2,IF(AND($F14="중요 시점",AQ$6&gt;=$L14,AQ$6&lt;=$L14+$M14-1),1,""))</f>
        <v/>
      </c>
      <c r="AR14" s="48">
        <f>IF(AND($F14="목표",AR$6&gt;=$L14,AR$6&lt;=$L14+$M14-1),2,IF(AND($F14="중요 시점",AR$6&gt;=$L14,AR$6&lt;=$L14+$M14-1),1,""))</f>
        <v/>
      </c>
      <c r="AS14" s="48">
        <f>IF(AND($F14="목표",AS$6&gt;=$L14,AS$6&lt;=$L14+$M14-1),2,IF(AND($F14="중요 시점",AS$6&gt;=$L14,AS$6&lt;=$L14+$M14-1),1,""))</f>
        <v/>
      </c>
      <c r="AT14" s="48">
        <f>IF(AND($F14="목표",AT$6&gt;=$L14,AT$6&lt;=$L14+$M14-1),2,IF(AND($F14="중요 시점",AT$6&gt;=$L14,AT$6&lt;=$L14+$M14-1),1,""))</f>
        <v/>
      </c>
      <c r="AU14" s="48">
        <f>IF(AND($F14="목표",AU$6&gt;=$L14,AU$6&lt;=$L14+$M14-1),2,IF(AND($F14="중요 시점",AU$6&gt;=$L14,AU$6&lt;=$L14+$M14-1),1,""))</f>
        <v/>
      </c>
      <c r="AV14" s="48">
        <f>IF(AND($F14="목표",AV$6&gt;=$L14,AV$6&lt;=$L14+$M14-1),2,IF(AND($F14="중요 시점",AV$6&gt;=$L14,AV$6&lt;=$L14+$M14-1),1,""))</f>
        <v/>
      </c>
      <c r="AW14" s="48">
        <f>IF(AND($F14="목표",AW$6&gt;=$L14,AW$6&lt;=$L14+$M14-1),2,IF(AND($F14="중요 시점",AW$6&gt;=$L14,AW$6&lt;=$L14+$M14-1),1,""))</f>
        <v/>
      </c>
      <c r="AX14" s="48">
        <f>IF(AND($F14="목표",AX$6&gt;=$L14,AX$6&lt;=$L14+$M14-1),2,IF(AND($F14="중요 시점",AX$6&gt;=$L14,AX$6&lt;=$L14+$M14-1),1,""))</f>
        <v/>
      </c>
      <c r="AY14" s="48">
        <f>IF(AND($F14="목표",AY$6&gt;=$L14,AY$6&lt;=$L14+$M14-1),2,IF(AND($F14="중요 시점",AY$6&gt;=$L14,AY$6&lt;=$L14+$M14-1),1,""))</f>
        <v/>
      </c>
      <c r="AZ14" s="48">
        <f>IF(AND($F14="목표",AZ$6&gt;=$L14,AZ$6&lt;=$L14+$M14-1),2,IF(AND($F14="중요 시점",AZ$6&gt;=$L14,AZ$6&lt;=$L14+$M14-1),1,""))</f>
        <v/>
      </c>
      <c r="BA14" s="48">
        <f>IF(AND($F14="목표",BA$6&gt;=$L14,BA$6&lt;=$L14+$M14-1),2,IF(AND($F14="중요 시점",BA$6&gt;=$L14,BA$6&lt;=$L14+$M14-1),1,""))</f>
        <v/>
      </c>
      <c r="BB14" s="48">
        <f>IF(AND($F14="목표",BB$6&gt;=$L14,BB$6&lt;=$L14+$M14-1),2,IF(AND($F14="중요 시점",BB$6&gt;=$L14,BB$6&lt;=$L14+$M14-1),1,""))</f>
        <v/>
      </c>
      <c r="BC14" s="48">
        <f>IF(AND($F14="목표",BC$6&gt;=$L14,BC$6&lt;=$L14+$M14-1),2,IF(AND($F14="중요 시점",BC$6&gt;=$L14,BC$6&lt;=$L14+$M14-1),1,""))</f>
        <v/>
      </c>
      <c r="BD14" s="48">
        <f>IF(AND($F14="목표",BD$6&gt;=$L14,BD$6&lt;=$L14+$M14-1),2,IF(AND($F14="중요 시점",BD$6&gt;=$L14,BD$6&lt;=$L14+$M14-1),1,""))</f>
        <v/>
      </c>
      <c r="BE14" s="48">
        <f>IF(AND($F14="목표",BE$6&gt;=$L14,BE$6&lt;=$L14+$M14-1),2,IF(AND($F14="중요 시점",BE$6&gt;=$L14,BE$6&lt;=$L14+$M14-1),1,""))</f>
        <v/>
      </c>
      <c r="BF14" s="48">
        <f>IF(AND($F14="목표",BF$6&gt;=$L14,BF$6&lt;=$L14+$M14-1),2,IF(AND($F14="중요 시점",BF$6&gt;=$L14,BF$6&lt;=$L14+$M14-1),1,""))</f>
        <v/>
      </c>
      <c r="BG14" s="48">
        <f>IF(AND($F14="목표",BG$6&gt;=$L14,BG$6&lt;=$L14+$M14-1),2,IF(AND($F14="중요 시점",BG$6&gt;=$L14,BG$6&lt;=$L14+$M14-1),1,""))</f>
        <v/>
      </c>
      <c r="BH14" s="48">
        <f>IF(AND($F14="목표",BH$6&gt;=$L14,BH$6&lt;=$L14+$M14-1),2,IF(AND($F14="중요 시점",BH$6&gt;=$L14,BH$6&lt;=$L14+$M14-1),1,""))</f>
        <v/>
      </c>
      <c r="BI14" s="48">
        <f>IF(AND($F14="목표",BI$6&gt;=$L14,BI$6&lt;=$L14+$M14-1),2,IF(AND($F14="중요 시점",BI$6&gt;=$L14,BI$6&lt;=$L14+$M14-1),1,""))</f>
        <v/>
      </c>
      <c r="BJ14" s="48">
        <f>IF(AND($F14="목표",BJ$6&gt;=$L14,BJ$6&lt;=$L14+$M14-1),2,IF(AND($F14="중요 시점",BJ$6&gt;=$L14,BJ$6&lt;=$L14+$M14-1),1,""))</f>
        <v/>
      </c>
      <c r="BK14" s="48">
        <f>IF(AND($F14="목표",BK$6&gt;=$L14,BK$6&lt;=$L14+$M14-1),2,IF(AND($F14="중요 시점",BK$6&gt;=$L14,BK$6&lt;=$L14+$M14-1),1,""))</f>
        <v/>
      </c>
      <c r="BL14" s="48">
        <f>IF(AND($F14="목표",BL$6&gt;=$L14,BL$6&lt;=$L14+$M14-1),2,IF(AND($F14="중요 시점",BL$6&gt;=$L14,BL$6&lt;=$L14+$M14-1),1,""))</f>
        <v/>
      </c>
      <c r="BM14" s="48">
        <f>IF(AND($F14="목표",BM$6&gt;=$L14,BM$6&lt;=$L14+$M14-1),2,IF(AND($F14="중요 시점",BM$6&gt;=$L14,BM$6&lt;=$L14+$M14-1),1,""))</f>
        <v/>
      </c>
      <c r="BN14" s="48">
        <f>IF(AND($F14="목표",BN$6&gt;=$L14,BN$6&lt;=$L14+$M14-1),2,IF(AND($F14="중요 시점",BN$6&gt;=$L14,BN$6&lt;=$L14+$M14-1),1,""))</f>
        <v/>
      </c>
      <c r="BO14" s="48">
        <f>IF(AND($F14="목표",BO$6&gt;=$L14,BO$6&lt;=$L14+$M14-1),2,IF(AND($F14="중요 시점",BO$6&gt;=$L14,BO$6&lt;=$L14+$M14-1),1,""))</f>
        <v/>
      </c>
      <c r="BP14" s="48">
        <f>IF(AND($F14="목표",BP$6&gt;=$L14,BP$6&lt;=$L14+$M14-1),2,IF(AND($F14="중요 시점",BP$6&gt;=$L14,BP$6&lt;=$L14+$M14-1),1,""))</f>
        <v/>
      </c>
      <c r="BQ14" s="48">
        <f>IF(AND($F14="목표",BQ$6&gt;=$L14,BQ$6&lt;=$L14+$M14-1),2,IF(AND($F14="중요 시점",BQ$6&gt;=$L14,BQ$6&lt;=$L14+$M14-1),1,""))</f>
        <v/>
      </c>
      <c r="BR14" s="48">
        <f>IF(AND($F14="목표",BR$6&gt;=$L14,BR$6&lt;=$L14+$M14-1),2,IF(AND($F14="중요 시점",BR$6&gt;=$L14,BR$6&lt;=$L14+$M14-1),1,""))</f>
        <v/>
      </c>
      <c r="BS14" s="48">
        <f>IF(AND($F14="목표",BS$6&gt;=$L14,BS$6&lt;=$L14+$M14-1),2,IF(AND($F14="중요 시점",BS$6&gt;=$L14,BS$6&lt;=$L14+$M14-1),1,""))</f>
        <v/>
      </c>
      <c r="BT14" s="48">
        <f>IF(AND($F14="목표",BT$6&gt;=$L14,BT$6&lt;=$L14+$M14-1),2,IF(AND($F14="중요 시점",BT$6&gt;=$L14,BT$6&lt;=$L14+$M14-1),1,""))</f>
        <v/>
      </c>
      <c r="BU14" s="48">
        <f>IF(AND($F14="목표",BU$6&gt;=$L14,BU$6&lt;=$L14+$M14-1),2,IF(AND($F14="중요 시점",BU$6&gt;=$L14,BU$6&lt;=$L14+$M14-1),1,""))</f>
        <v/>
      </c>
      <c r="BV14" s="48">
        <f>IF(AND($F14="목표",BV$6&gt;=$L14,BV$6&lt;=$L14+$M14-1),2,IF(AND($F14="중요 시점",BV$6&gt;=$L14,BV$6&lt;=$L14+$M14-1),1,""))</f>
        <v/>
      </c>
    </row>
    <row r="15" outlineLevel="1" customFormat="1" s="75">
      <c r="C15" s="72" t="n">
        <v>2.2</v>
      </c>
      <c r="D15" s="73" t="n"/>
      <c r="E15" s="73" t="inlineStr">
        <is>
          <t>As is Architecture 작성</t>
        </is>
      </c>
      <c r="F15" s="74" t="inlineStr">
        <is>
          <t>예정 기간</t>
        </is>
      </c>
      <c r="G15" s="74" t="inlineStr">
        <is>
          <t>고객사&amp;MS&amp;Cloocus</t>
        </is>
      </c>
      <c r="H15" s="74" t="inlineStr">
        <is>
          <t>고객사&amp;MS&amp;Cloocus(실무담당자)</t>
        </is>
      </c>
      <c r="I15" s="86">
        <f>중요_시점3323[[#This Row],[시작일2]]</f>
        <v/>
      </c>
      <c r="J15" s="86">
        <f>중요_시점3323[[#This Row],[시작일]]+중요_시점3323[[#This Row],[일 수]]</f>
        <v/>
      </c>
      <c r="K15" s="82" t="inlineStr">
        <is>
          <t>%</t>
        </is>
      </c>
      <c r="L15" s="95">
        <f>J14</f>
        <v/>
      </c>
      <c r="M15" s="381" t="n">
        <v>0</v>
      </c>
      <c r="N15" s="48" t="n"/>
      <c r="O15" s="48" t="n"/>
      <c r="P15" s="48" t="n"/>
      <c r="Q15" s="48" t="n"/>
      <c r="R15" s="48" t="n"/>
      <c r="S15" s="48" t="n"/>
      <c r="T15" s="48" t="n"/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8" t="n"/>
      <c r="AD15" s="48" t="n"/>
      <c r="AE15" s="48" t="n"/>
      <c r="AF15" s="48" t="n"/>
      <c r="AG15" s="48" t="n"/>
      <c r="AH15" s="48" t="n"/>
      <c r="AI15" s="48" t="n"/>
      <c r="AJ15" s="48" t="n"/>
      <c r="AK15" s="48" t="n"/>
      <c r="AL15" s="48" t="n"/>
      <c r="AM15" s="48" t="n"/>
      <c r="AN15" s="48" t="n"/>
      <c r="AO15" s="48" t="n"/>
      <c r="AP15" s="48" t="n"/>
      <c r="AQ15" s="48" t="n"/>
      <c r="AR15" s="48" t="n"/>
      <c r="AS15" s="48" t="n"/>
      <c r="AT15" s="48" t="n"/>
      <c r="AU15" s="48" t="n"/>
      <c r="AV15" s="48" t="n"/>
      <c r="AW15" s="48" t="n"/>
      <c r="AX15" s="48" t="n"/>
      <c r="AY15" s="48" t="n"/>
      <c r="AZ15" s="48" t="n"/>
      <c r="BA15" s="48" t="n"/>
      <c r="BB15" s="48" t="n"/>
      <c r="BC15" s="48" t="n"/>
      <c r="BD15" s="48" t="n"/>
      <c r="BE15" s="48" t="n"/>
      <c r="BF15" s="48" t="n"/>
      <c r="BG15" s="48" t="n"/>
      <c r="BH15" s="48" t="n"/>
      <c r="BI15" s="48" t="n"/>
      <c r="BJ15" s="48" t="n"/>
      <c r="BK15" s="48" t="n"/>
      <c r="BL15" s="48" t="n"/>
      <c r="BM15" s="48" t="n"/>
      <c r="BN15" s="48" t="n"/>
      <c r="BO15" s="48" t="n"/>
      <c r="BP15" s="48" t="n"/>
      <c r="BQ15" s="48" t="n"/>
      <c r="BR15" s="48" t="n"/>
      <c r="BS15" s="48" t="n"/>
      <c r="BT15" s="48" t="n"/>
      <c r="BU15" s="48" t="n"/>
      <c r="BV15" s="48" t="n"/>
    </row>
    <row r="16" outlineLevel="1" customFormat="1" s="102">
      <c r="A16" s="124" t="n"/>
      <c r="C16" s="97" t="n">
        <v>3</v>
      </c>
      <c r="D16" s="98" t="inlineStr">
        <is>
          <t>최적화 분석</t>
        </is>
      </c>
      <c r="E16" s="99" t="n"/>
      <c r="F16" s="100" t="inlineStr">
        <is>
          <t>목표 기간</t>
        </is>
      </c>
      <c r="G16" s="100" t="inlineStr">
        <is>
          <t>고객사&amp;MS&amp;Cloocus</t>
        </is>
      </c>
      <c r="H16" s="100" t="inlineStr">
        <is>
          <t>고객사&amp;MS&amp;Cloocus(실무담당자)</t>
        </is>
      </c>
      <c r="I16" s="92">
        <f>중요_시점3323[[#This Row],[시작일2]]</f>
        <v/>
      </c>
      <c r="J16" s="92">
        <f>중요_시점3323[[#This Row],[시작일]]+중요_시점3323[[#This Row],[일 수]]</f>
        <v/>
      </c>
      <c r="K16" s="82" t="inlineStr">
        <is>
          <t>%</t>
        </is>
      </c>
      <c r="L16" s="93">
        <f>J15</f>
        <v/>
      </c>
      <c r="M16" s="382">
        <f>SUM(M17:M19)</f>
        <v/>
      </c>
      <c r="N16" s="123">
        <f>IF(AND($F16="목표",N$6&gt;=$L16,N$6&lt;=$L16+$M16-1),2,IF(AND($F16="중요 시점",N$6&gt;=$L16,N$6&lt;=$L16+$M16-1),1,""))</f>
        <v/>
      </c>
      <c r="O16" s="123">
        <f>IF(AND($F16="목표",O$6&gt;=$L16,O$6&lt;=$L16+$M16-1),2,IF(AND($F16="중요 시점",O$6&gt;=$L16,O$6&lt;=$L16+$M16-1),1,""))</f>
        <v/>
      </c>
      <c r="P16" s="123">
        <f>IF(AND($F16="목표",P$6&gt;=$L16,P$6&lt;=$L16+$M16-1),2,IF(AND($F16="중요 시점",P$6&gt;=$L16,P$6&lt;=$L16+$M16-1),1,""))</f>
        <v/>
      </c>
      <c r="Q16" s="123">
        <f>IF(AND($F16="목표",Q$6&gt;=$L16,Q$6&lt;=$L16+$M16-1),2,IF(AND($F16="중요 시점",Q$6&gt;=$L16,Q$6&lt;=$L16+$M16-1),1,""))</f>
        <v/>
      </c>
      <c r="R16" s="123">
        <f>IF(AND($F16="목표",R$6&gt;=$L16,R$6&lt;=$L16+$M16-1),2,IF(AND($F16="중요 시점",R$6&gt;=$L16,R$6&lt;=$L16+$M16-1),1,""))</f>
        <v/>
      </c>
      <c r="S16" s="123">
        <f>IF(AND($F16="목표",S$6&gt;=$L16,S$6&lt;=$L16+$M16-1),2,IF(AND($F16="중요 시점",S$6&gt;=$L16,S$6&lt;=$L16+$M16-1),1,""))</f>
        <v/>
      </c>
      <c r="T16" s="123">
        <f>IF(AND($F16="목표",T$6&gt;=$L16,T$6&lt;=$L16+$M16-1),2,IF(AND($F16="중요 시점",T$6&gt;=$L16,T$6&lt;=$L16+$M16-1),1,""))</f>
        <v/>
      </c>
      <c r="U16" s="123">
        <f>IF(AND($F16="목표",U$6&gt;=$L16,U$6&lt;=$L16+$M16-1),2,IF(AND($F16="중요 시점",U$6&gt;=$L16,U$6&lt;=$L16+$M16-1),1,""))</f>
        <v/>
      </c>
      <c r="V16" s="123">
        <f>IF(AND($F16="목표",V$6&gt;=$L16,V$6&lt;=$L16+$M16-1),2,IF(AND($F16="중요 시점",V$6&gt;=$L16,V$6&lt;=$L16+$M16-1),1,""))</f>
        <v/>
      </c>
      <c r="W16" s="123">
        <f>IF(AND($F16="목표",W$6&gt;=$L16,W$6&lt;=$L16+$M16-1),2,IF(AND($F16="중요 시점",W$6&gt;=$L16,W$6&lt;=$L16+$M16-1),1,""))</f>
        <v/>
      </c>
      <c r="X16" s="123">
        <f>IF(AND($F16="목표",X$6&gt;=$L16,X$6&lt;=$L16+$M16-1),2,IF(AND($F16="중요 시점",X$6&gt;=$L16,X$6&lt;=$L16+$M16-1),1,""))</f>
        <v/>
      </c>
      <c r="Y16" s="123">
        <f>IF(AND($F16="목표",Y$6&gt;=$L16,Y$6&lt;=$L16+$M16-1),2,IF(AND($F16="중요 시점",Y$6&gt;=$L16,Y$6&lt;=$L16+$M16-1),1,""))</f>
        <v/>
      </c>
      <c r="Z16" s="123">
        <f>IF(AND($F16="목표",Z$6&gt;=$L16,Z$6&lt;=$L16+$M16-1),2,IF(AND($F16="중요 시점",Z$6&gt;=$L16,Z$6&lt;=$L16+$M16-1),1,""))</f>
        <v/>
      </c>
      <c r="AA16" s="123">
        <f>IF(AND($F16="목표",AA$6&gt;=$L16,AA$6&lt;=$L16+$M16-1),2,IF(AND($F16="중요 시점",AA$6&gt;=$L16,AA$6&lt;=$L16+$M16-1),1,""))</f>
        <v/>
      </c>
      <c r="AB16" s="123">
        <f>IF(AND($F16="목표",AB$6&gt;=$L16,AB$6&lt;=$L16+$M16-1),2,IF(AND($F16="중요 시점",AB$6&gt;=$L16,AB$6&lt;=$L16+$M16-1),1,""))</f>
        <v/>
      </c>
      <c r="AC16" s="123">
        <f>IF(AND($F16="목표",AC$6&gt;=$L16,AC$6&lt;=$L16+$M16-1),2,IF(AND($F16="중요 시점",AC$6&gt;=$L16,AC$6&lt;=$L16+$M16-1),1,""))</f>
        <v/>
      </c>
      <c r="AD16" s="123">
        <f>IF(AND($F16="목표",AD$6&gt;=$L16,AD$6&lt;=$L16+$M16-1),2,IF(AND($F16="중요 시점",AD$6&gt;=$L16,AD$6&lt;=$L16+$M16-1),1,""))</f>
        <v/>
      </c>
      <c r="AE16" s="123">
        <f>IF(AND($F16="목표",AE$6&gt;=$L16,AE$6&lt;=$L16+$M16-1),2,IF(AND($F16="중요 시점",AE$6&gt;=$L16,AE$6&lt;=$L16+$M16-1),1,""))</f>
        <v/>
      </c>
      <c r="AF16" s="123">
        <f>IF(AND($F16="목표",AF$6&gt;=$L16,AF$6&lt;=$L16+$M16-1),2,IF(AND($F16="중요 시점",AF$6&gt;=$L16,AF$6&lt;=$L16+$M16-1),1,""))</f>
        <v/>
      </c>
      <c r="AG16" s="123">
        <f>IF(AND($F16="목표",AG$6&gt;=$L16,AG$6&lt;=$L16+$M16-1),2,IF(AND($F16="중요 시점",AG$6&gt;=$L16,AG$6&lt;=$L16+$M16-1),1,""))</f>
        <v/>
      </c>
      <c r="AH16" s="123">
        <f>IF(AND($F16="목표",AH$6&gt;=$L16,AH$6&lt;=$L16+$M16-1),2,IF(AND($F16="중요 시점",AH$6&gt;=$L16,AH$6&lt;=$L16+$M16-1),1,""))</f>
        <v/>
      </c>
      <c r="AI16" s="123">
        <f>IF(AND($F16="목표",AI$6&gt;=$L16,AI$6&lt;=$L16+$M16-1),2,IF(AND($F16="중요 시점",AI$6&gt;=$L16,AI$6&lt;=$L16+$M16-1),1,""))</f>
        <v/>
      </c>
      <c r="AJ16" s="123">
        <f>IF(AND($F16="목표",AJ$6&gt;=$L16,AJ$6&lt;=$L16+$M16-1),2,IF(AND($F16="중요 시점",AJ$6&gt;=$L16,AJ$6&lt;=$L16+$M16-1),1,""))</f>
        <v/>
      </c>
      <c r="AK16" s="123">
        <f>IF(AND($F16="목표",AK$6&gt;=$L16,AK$6&lt;=$L16+$M16-1),2,IF(AND($F16="중요 시점",AK$6&gt;=$L16,AK$6&lt;=$L16+$M16-1),1,""))</f>
        <v/>
      </c>
      <c r="AL16" s="123">
        <f>IF(AND($F16="목표",AL$6&gt;=$L16,AL$6&lt;=$L16+$M16-1),2,IF(AND($F16="중요 시점",AL$6&gt;=$L16,AL$6&lt;=$L16+$M16-1),1,""))</f>
        <v/>
      </c>
      <c r="AM16" s="123">
        <f>IF(AND($F16="목표",AM$6&gt;=$L16,AM$6&lt;=$L16+$M16-1),2,IF(AND($F16="중요 시점",AM$6&gt;=$L16,AM$6&lt;=$L16+$M16-1),1,""))</f>
        <v/>
      </c>
      <c r="AN16" s="123">
        <f>IF(AND($F16="목표",AN$6&gt;=$L16,AN$6&lt;=$L16+$M16-1),2,IF(AND($F16="중요 시점",AN$6&gt;=$L16,AN$6&lt;=$L16+$M16-1),1,""))</f>
        <v/>
      </c>
      <c r="AO16" s="123">
        <f>IF(AND($F16="목표",AO$6&gt;=$L16,AO$6&lt;=$L16+$M16-1),2,IF(AND($F16="중요 시점",AO$6&gt;=$L16,AO$6&lt;=$L16+$M16-1),1,""))</f>
        <v/>
      </c>
      <c r="AP16" s="123">
        <f>IF(AND($F16="목표",AP$6&gt;=$L16,AP$6&lt;=$L16+$M16-1),2,IF(AND($F16="중요 시점",AP$6&gt;=$L16,AP$6&lt;=$L16+$M16-1),1,""))</f>
        <v/>
      </c>
      <c r="AQ16" s="123">
        <f>IF(AND($F16="목표",AQ$6&gt;=$L16,AQ$6&lt;=$L16+$M16-1),2,IF(AND($F16="중요 시점",AQ$6&gt;=$L16,AQ$6&lt;=$L16+$M16-1),1,""))</f>
        <v/>
      </c>
      <c r="AR16" s="123">
        <f>IF(AND($F16="목표",AR$6&gt;=$L16,AR$6&lt;=$L16+$M16-1),2,IF(AND($F16="중요 시점",AR$6&gt;=$L16,AR$6&lt;=$L16+$M16-1),1,""))</f>
        <v/>
      </c>
      <c r="AS16" s="123">
        <f>IF(AND($F16="목표",AS$6&gt;=$L16,AS$6&lt;=$L16+$M16-1),2,IF(AND($F16="중요 시점",AS$6&gt;=$L16,AS$6&lt;=$L16+$M16-1),1,""))</f>
        <v/>
      </c>
      <c r="AT16" s="123">
        <f>IF(AND($F16="목표",AT$6&gt;=$L16,AT$6&lt;=$L16+$M16-1),2,IF(AND($F16="중요 시점",AT$6&gt;=$L16,AT$6&lt;=$L16+$M16-1),1,""))</f>
        <v/>
      </c>
      <c r="AU16" s="123">
        <f>IF(AND($F16="목표",AU$6&gt;=$L16,AU$6&lt;=$L16+$M16-1),2,IF(AND($F16="중요 시점",AU$6&gt;=$L16,AU$6&lt;=$L16+$M16-1),1,""))</f>
        <v/>
      </c>
      <c r="AV16" s="123">
        <f>IF(AND($F16="목표",AV$6&gt;=$L16,AV$6&lt;=$L16+$M16-1),2,IF(AND($F16="중요 시점",AV$6&gt;=$L16,AV$6&lt;=$L16+$M16-1),1,""))</f>
        <v/>
      </c>
      <c r="AW16" s="123">
        <f>IF(AND($F16="목표",AW$6&gt;=$L16,AW$6&lt;=$L16+$M16-1),2,IF(AND($F16="중요 시점",AW$6&gt;=$L16,AW$6&lt;=$L16+$M16-1),1,""))</f>
        <v/>
      </c>
      <c r="AX16" s="123">
        <f>IF(AND($F16="목표",AX$6&gt;=$L16,AX$6&lt;=$L16+$M16-1),2,IF(AND($F16="중요 시점",AX$6&gt;=$L16,AX$6&lt;=$L16+$M16-1),1,""))</f>
        <v/>
      </c>
      <c r="AY16" s="123">
        <f>IF(AND($F16="목표",AY$6&gt;=$L16,AY$6&lt;=$L16+$M16-1),2,IF(AND($F16="중요 시점",AY$6&gt;=$L16,AY$6&lt;=$L16+$M16-1),1,""))</f>
        <v/>
      </c>
      <c r="AZ16" s="123">
        <f>IF(AND($F16="목표",AZ$6&gt;=$L16,AZ$6&lt;=$L16+$M16-1),2,IF(AND($F16="중요 시점",AZ$6&gt;=$L16,AZ$6&lt;=$L16+$M16-1),1,""))</f>
        <v/>
      </c>
      <c r="BA16" s="123">
        <f>IF(AND($F16="목표",BA$6&gt;=$L16,BA$6&lt;=$L16+$M16-1),2,IF(AND($F16="중요 시점",BA$6&gt;=$L16,BA$6&lt;=$L16+$M16-1),1,""))</f>
        <v/>
      </c>
      <c r="BB16" s="123">
        <f>IF(AND($F16="목표",BB$6&gt;=$L16,BB$6&lt;=$L16+$M16-1),2,IF(AND($F16="중요 시점",BB$6&gt;=$L16,BB$6&lt;=$L16+$M16-1),1,""))</f>
        <v/>
      </c>
      <c r="BC16" s="123">
        <f>IF(AND($F16="목표",BC$6&gt;=$L16,BC$6&lt;=$L16+$M16-1),2,IF(AND($F16="중요 시점",BC$6&gt;=$L16,BC$6&lt;=$L16+$M16-1),1,""))</f>
        <v/>
      </c>
      <c r="BD16" s="123">
        <f>IF(AND($F16="목표",BD$6&gt;=$L16,BD$6&lt;=$L16+$M16-1),2,IF(AND($F16="중요 시점",BD$6&gt;=$L16,BD$6&lt;=$L16+$M16-1),1,""))</f>
        <v/>
      </c>
      <c r="BE16" s="123">
        <f>IF(AND($F16="목표",BE$6&gt;=$L16,BE$6&lt;=$L16+$M16-1),2,IF(AND($F16="중요 시점",BE$6&gt;=$L16,BE$6&lt;=$L16+$M16-1),1,""))</f>
        <v/>
      </c>
      <c r="BF16" s="123">
        <f>IF(AND($F16="목표",BF$6&gt;=$L16,BF$6&lt;=$L16+$M16-1),2,IF(AND($F16="중요 시점",BF$6&gt;=$L16,BF$6&lt;=$L16+$M16-1),1,""))</f>
        <v/>
      </c>
      <c r="BG16" s="123">
        <f>IF(AND($F16="목표",BG$6&gt;=$L16,BG$6&lt;=$L16+$M16-1),2,IF(AND($F16="중요 시점",BG$6&gt;=$L16,BG$6&lt;=$L16+$M16-1),1,""))</f>
        <v/>
      </c>
      <c r="BH16" s="123">
        <f>IF(AND($F16="목표",BH$6&gt;=$L16,BH$6&lt;=$L16+$M16-1),2,IF(AND($F16="중요 시점",BH$6&gt;=$L16,BH$6&lt;=$L16+$M16-1),1,""))</f>
        <v/>
      </c>
      <c r="BI16" s="123">
        <f>IF(AND($F16="목표",BI$6&gt;=$L16,BI$6&lt;=$L16+$M16-1),2,IF(AND($F16="중요 시점",BI$6&gt;=$L16,BI$6&lt;=$L16+$M16-1),1,""))</f>
        <v/>
      </c>
      <c r="BJ16" s="123">
        <f>IF(AND($F16="목표",BJ$6&gt;=$L16,BJ$6&lt;=$L16+$M16-1),2,IF(AND($F16="중요 시점",BJ$6&gt;=$L16,BJ$6&lt;=$L16+$M16-1),1,""))</f>
        <v/>
      </c>
      <c r="BK16" s="123">
        <f>IF(AND($F16="목표",BK$6&gt;=$L16,BK$6&lt;=$L16+$M16-1),2,IF(AND($F16="중요 시점",BK$6&gt;=$L16,BK$6&lt;=$L16+$M16-1),1,""))</f>
        <v/>
      </c>
      <c r="BL16" s="123">
        <f>IF(AND($F16="목표",BL$6&gt;=$L16,BL$6&lt;=$L16+$M16-1),2,IF(AND($F16="중요 시점",BL$6&gt;=$L16,BL$6&lt;=$L16+$M16-1),1,""))</f>
        <v/>
      </c>
      <c r="BM16" s="123">
        <f>IF(AND($F16="목표",BM$6&gt;=$L16,BM$6&lt;=$L16+$M16-1),2,IF(AND($F16="중요 시점",BM$6&gt;=$L16,BM$6&lt;=$L16+$M16-1),1,""))</f>
        <v/>
      </c>
      <c r="BN16" s="123">
        <f>IF(AND($F16="목표",BN$6&gt;=$L16,BN$6&lt;=$L16+$M16-1),2,IF(AND($F16="중요 시점",BN$6&gt;=$L16,BN$6&lt;=$L16+$M16-1),1,""))</f>
        <v/>
      </c>
      <c r="BO16" s="123">
        <f>IF(AND($F16="목표",BO$6&gt;=$L16,BO$6&lt;=$L16+$M16-1),2,IF(AND($F16="중요 시점",BO$6&gt;=$L16,BO$6&lt;=$L16+$M16-1),1,""))</f>
        <v/>
      </c>
      <c r="BP16" s="123">
        <f>IF(AND($F16="목표",BP$6&gt;=$L16,BP$6&lt;=$L16+$M16-1),2,IF(AND($F16="중요 시점",BP$6&gt;=$L16,BP$6&lt;=$L16+$M16-1),1,""))</f>
        <v/>
      </c>
      <c r="BQ16" s="123">
        <f>IF(AND($F16="목표",BQ$6&gt;=$L16,BQ$6&lt;=$L16+$M16-1),2,IF(AND($F16="중요 시점",BQ$6&gt;=$L16,BQ$6&lt;=$L16+$M16-1),1,""))</f>
        <v/>
      </c>
      <c r="BR16" s="123">
        <f>IF(AND($F16="목표",BR$6&gt;=$L16,BR$6&lt;=$L16+$M16-1),2,IF(AND($F16="중요 시점",BR$6&gt;=$L16,BR$6&lt;=$L16+$M16-1),1,""))</f>
        <v/>
      </c>
      <c r="BS16" s="123">
        <f>IF(AND($F16="목표",BS$6&gt;=$L16,BS$6&lt;=$L16+$M16-1),2,IF(AND($F16="중요 시점",BS$6&gt;=$L16,BS$6&lt;=$L16+$M16-1),1,""))</f>
        <v/>
      </c>
      <c r="BT16" s="123">
        <f>IF(AND($F16="목표",BT$6&gt;=$L16,BT$6&lt;=$L16+$M16-1),2,IF(AND($F16="중요 시점",BT$6&gt;=$L16,BT$6&lt;=$L16+$M16-1),1,""))</f>
        <v/>
      </c>
      <c r="BU16" s="123">
        <f>IF(AND($F16="목표",BU$6&gt;=$L16,BU$6&lt;=$L16+$M16-1),2,IF(AND($F16="중요 시점",BU$6&gt;=$L16,BU$6&lt;=$L16+$M16-1),1,""))</f>
        <v/>
      </c>
      <c r="BV16" s="123">
        <f>IF(AND($F16="목표",BV$6&gt;=$L16,BV$6&lt;=$L16+$M16-1),2,IF(AND($F16="중요 시점",BV$6&gt;=$L16,BV$6&lt;=$L16+$M16-1),1,""))</f>
        <v/>
      </c>
    </row>
    <row r="17" outlineLevel="1" customFormat="1" s="75">
      <c r="C17" s="72" t="n">
        <v>3.1</v>
      </c>
      <c r="D17" s="73" t="n"/>
      <c r="E17" s="73" t="inlineStr">
        <is>
          <t>Azure Advisor 분석 및 점검</t>
        </is>
      </c>
      <c r="F17" s="74" t="inlineStr">
        <is>
          <t>예정 기간</t>
        </is>
      </c>
      <c r="G17" s="74" t="inlineStr">
        <is>
          <t>고객사&amp;MS&amp;Cloocus</t>
        </is>
      </c>
      <c r="H17" s="74" t="inlineStr">
        <is>
          <t>고객사&amp;MS&amp;Cloocus(실무담당자)</t>
        </is>
      </c>
      <c r="I17" s="86">
        <f>중요_시점3323[[#This Row],[시작일2]]</f>
        <v/>
      </c>
      <c r="J17" s="86">
        <f>중요_시점3323[[#This Row],[시작일]]+중요_시점3323[[#This Row],[일 수]]</f>
        <v/>
      </c>
      <c r="K17" s="82" t="inlineStr">
        <is>
          <t>%</t>
        </is>
      </c>
      <c r="L17" s="95">
        <f>L16</f>
        <v/>
      </c>
      <c r="M17" s="381" t="n">
        <v>1</v>
      </c>
      <c r="N17" s="48">
        <f>IF(AND($F17="목표",N$6&gt;=$L17,N$6&lt;=$L17+$M17-1),2,IF(AND($F17="중요 시점",N$6&gt;=$L17,N$6&lt;=$L17+$M17-1),1,""))</f>
        <v/>
      </c>
      <c r="O17" s="48">
        <f>IF(AND($F17="목표",O$6&gt;=$L17,O$6&lt;=$L17+$M17-1),2,IF(AND($F17="중요 시점",O$6&gt;=$L17,O$6&lt;=$L17+$M17-1),1,""))</f>
        <v/>
      </c>
      <c r="P17" s="48">
        <f>IF(AND($F17="목표",P$6&gt;=$L17,P$6&lt;=$L17+$M17-1),2,IF(AND($F17="중요 시점",P$6&gt;=$L17,P$6&lt;=$L17+$M17-1),1,""))</f>
        <v/>
      </c>
      <c r="Q17" s="48">
        <f>IF(AND($F17="목표",Q$6&gt;=$L17,Q$6&lt;=$L17+$M17-1),2,IF(AND($F17="중요 시점",Q$6&gt;=$L17,Q$6&lt;=$L17+$M17-1),1,""))</f>
        <v/>
      </c>
      <c r="R17" s="48">
        <f>IF(AND($F17="목표",R$6&gt;=$L17,R$6&lt;=$L17+$M17-1),2,IF(AND($F17="중요 시점",R$6&gt;=$L17,R$6&lt;=$L17+$M17-1),1,""))</f>
        <v/>
      </c>
      <c r="S17" s="48">
        <f>IF(AND($F17="목표",S$6&gt;=$L17,S$6&lt;=$L17+$M17-1),2,IF(AND($F17="중요 시점",S$6&gt;=$L17,S$6&lt;=$L17+$M17-1),1,""))</f>
        <v/>
      </c>
      <c r="T17" s="48">
        <f>IF(AND($F17="목표",T$6&gt;=$L17,T$6&lt;=$L17+$M17-1),2,IF(AND($F17="중요 시점",T$6&gt;=$L17,T$6&lt;=$L17+$M17-1),1,""))</f>
        <v/>
      </c>
      <c r="U17" s="48">
        <f>IF(AND($F17="목표",U$6&gt;=$L17,U$6&lt;=$L17+$M17-1),2,IF(AND($F17="중요 시점",U$6&gt;=$L17,U$6&lt;=$L17+$M17-1),1,""))</f>
        <v/>
      </c>
      <c r="V17" s="48">
        <f>IF(AND($F17="목표",V$6&gt;=$L17,V$6&lt;=$L17+$M17-1),2,IF(AND($F17="중요 시점",V$6&gt;=$L17,V$6&lt;=$L17+$M17-1),1,""))</f>
        <v/>
      </c>
      <c r="W17" s="48">
        <f>IF(AND($F17="목표",W$6&gt;=$L17,W$6&lt;=$L17+$M17-1),2,IF(AND($F17="중요 시점",W$6&gt;=$L17,W$6&lt;=$L17+$M17-1),1,""))</f>
        <v/>
      </c>
      <c r="X17" s="48">
        <f>IF(AND($F17="목표",X$6&gt;=$L17,X$6&lt;=$L17+$M17-1),2,IF(AND($F17="중요 시점",X$6&gt;=$L17,X$6&lt;=$L17+$M17-1),1,""))</f>
        <v/>
      </c>
      <c r="Y17" s="48">
        <f>IF(AND($F17="목표",Y$6&gt;=$L17,Y$6&lt;=$L17+$M17-1),2,IF(AND($F17="중요 시점",Y$6&gt;=$L17,Y$6&lt;=$L17+$M17-1),1,""))</f>
        <v/>
      </c>
      <c r="Z17" s="48">
        <f>IF(AND($F17="목표",Z$6&gt;=$L17,Z$6&lt;=$L17+$M17-1),2,IF(AND($F17="중요 시점",Z$6&gt;=$L17,Z$6&lt;=$L17+$M17-1),1,""))</f>
        <v/>
      </c>
      <c r="AA17" s="48">
        <f>IF(AND($F17="목표",AA$6&gt;=$L17,AA$6&lt;=$L17+$M17-1),2,IF(AND($F17="중요 시점",AA$6&gt;=$L17,AA$6&lt;=$L17+$M17-1),1,""))</f>
        <v/>
      </c>
      <c r="AB17" s="48">
        <f>IF(AND($F17="목표",AB$6&gt;=$L17,AB$6&lt;=$L17+$M17-1),2,IF(AND($F17="중요 시점",AB$6&gt;=$L17,AB$6&lt;=$L17+$M17-1),1,""))</f>
        <v/>
      </c>
      <c r="AC17" s="48">
        <f>IF(AND($F17="목표",AC$6&gt;=$L17,AC$6&lt;=$L17+$M17-1),2,IF(AND($F17="중요 시점",AC$6&gt;=$L17,AC$6&lt;=$L17+$M17-1),1,""))</f>
        <v/>
      </c>
      <c r="AD17" s="48">
        <f>IF(AND($F17="목표",AD$6&gt;=$L17,AD$6&lt;=$L17+$M17-1),2,IF(AND($F17="중요 시점",AD$6&gt;=$L17,AD$6&lt;=$L17+$M17-1),1,""))</f>
        <v/>
      </c>
      <c r="AE17" s="48">
        <f>IF(AND($F17="목표",AE$6&gt;=$L17,AE$6&lt;=$L17+$M17-1),2,IF(AND($F17="중요 시점",AE$6&gt;=$L17,AE$6&lt;=$L17+$M17-1),1,""))</f>
        <v/>
      </c>
      <c r="AF17" s="48">
        <f>IF(AND($F17="목표",AF$6&gt;=$L17,AF$6&lt;=$L17+$M17-1),2,IF(AND($F17="중요 시점",AF$6&gt;=$L17,AF$6&lt;=$L17+$M17-1),1,""))</f>
        <v/>
      </c>
      <c r="AG17" s="48">
        <f>IF(AND($F17="목표",AG$6&gt;=$L17,AG$6&lt;=$L17+$M17-1),2,IF(AND($F17="중요 시점",AG$6&gt;=$L17,AG$6&lt;=$L17+$M17-1),1,""))</f>
        <v/>
      </c>
      <c r="AH17" s="48">
        <f>IF(AND($F17="목표",AH$6&gt;=$L17,AH$6&lt;=$L17+$M17-1),2,IF(AND($F17="중요 시점",AH$6&gt;=$L17,AH$6&lt;=$L17+$M17-1),1,""))</f>
        <v/>
      </c>
      <c r="AI17" s="48">
        <f>IF(AND($F17="목표",AI$6&gt;=$L17,AI$6&lt;=$L17+$M17-1),2,IF(AND($F17="중요 시점",AI$6&gt;=$L17,AI$6&lt;=$L17+$M17-1),1,""))</f>
        <v/>
      </c>
      <c r="AJ17" s="48">
        <f>IF(AND($F17="목표",AJ$6&gt;=$L17,AJ$6&lt;=$L17+$M17-1),2,IF(AND($F17="중요 시점",AJ$6&gt;=$L17,AJ$6&lt;=$L17+$M17-1),1,""))</f>
        <v/>
      </c>
      <c r="AK17" s="48">
        <f>IF(AND($F17="목표",AK$6&gt;=$L17,AK$6&lt;=$L17+$M17-1),2,IF(AND($F17="중요 시점",AK$6&gt;=$L17,AK$6&lt;=$L17+$M17-1),1,""))</f>
        <v/>
      </c>
      <c r="AL17" s="48">
        <f>IF(AND($F17="목표",AL$6&gt;=$L17,AL$6&lt;=$L17+$M17-1),2,IF(AND($F17="중요 시점",AL$6&gt;=$L17,AL$6&lt;=$L17+$M17-1),1,""))</f>
        <v/>
      </c>
      <c r="AM17" s="48">
        <f>IF(AND($F17="목표",AM$6&gt;=$L17,AM$6&lt;=$L17+$M17-1),2,IF(AND($F17="중요 시점",AM$6&gt;=$L17,AM$6&lt;=$L17+$M17-1),1,""))</f>
        <v/>
      </c>
      <c r="AN17" s="48">
        <f>IF(AND($F17="목표",AN$6&gt;=$L17,AN$6&lt;=$L17+$M17-1),2,IF(AND($F17="중요 시점",AN$6&gt;=$L17,AN$6&lt;=$L17+$M17-1),1,""))</f>
        <v/>
      </c>
      <c r="AO17" s="48">
        <f>IF(AND($F17="목표",AO$6&gt;=$L17,AO$6&lt;=$L17+$M17-1),2,IF(AND($F17="중요 시점",AO$6&gt;=$L17,AO$6&lt;=$L17+$M17-1),1,""))</f>
        <v/>
      </c>
      <c r="AP17" s="48">
        <f>IF(AND($F17="목표",AP$6&gt;=$L17,AP$6&lt;=$L17+$M17-1),2,IF(AND($F17="중요 시점",AP$6&gt;=$L17,AP$6&lt;=$L17+$M17-1),1,""))</f>
        <v/>
      </c>
      <c r="AQ17" s="48">
        <f>IF(AND($F17="목표",AQ$6&gt;=$L17,AQ$6&lt;=$L17+$M17-1),2,IF(AND($F17="중요 시점",AQ$6&gt;=$L17,AQ$6&lt;=$L17+$M17-1),1,""))</f>
        <v/>
      </c>
      <c r="AR17" s="48">
        <f>IF(AND($F17="목표",AR$6&gt;=$L17,AR$6&lt;=$L17+$M17-1),2,IF(AND($F17="중요 시점",AR$6&gt;=$L17,AR$6&lt;=$L17+$M17-1),1,""))</f>
        <v/>
      </c>
      <c r="AS17" s="48">
        <f>IF(AND($F17="목표",AS$6&gt;=$L17,AS$6&lt;=$L17+$M17-1),2,IF(AND($F17="중요 시점",AS$6&gt;=$L17,AS$6&lt;=$L17+$M17-1),1,""))</f>
        <v/>
      </c>
      <c r="AT17" s="48">
        <f>IF(AND($F17="목표",AT$6&gt;=$L17,AT$6&lt;=$L17+$M17-1),2,IF(AND($F17="중요 시점",AT$6&gt;=$L17,AT$6&lt;=$L17+$M17-1),1,""))</f>
        <v/>
      </c>
      <c r="AU17" s="48">
        <f>IF(AND($F17="목표",AU$6&gt;=$L17,AU$6&lt;=$L17+$M17-1),2,IF(AND($F17="중요 시점",AU$6&gt;=$L17,AU$6&lt;=$L17+$M17-1),1,""))</f>
        <v/>
      </c>
      <c r="AV17" s="48">
        <f>IF(AND($F17="목표",AV$6&gt;=$L17,AV$6&lt;=$L17+$M17-1),2,IF(AND($F17="중요 시점",AV$6&gt;=$L17,AV$6&lt;=$L17+$M17-1),1,""))</f>
        <v/>
      </c>
      <c r="AW17" s="48">
        <f>IF(AND($F17="목표",AW$6&gt;=$L17,AW$6&lt;=$L17+$M17-1),2,IF(AND($F17="중요 시점",AW$6&gt;=$L17,AW$6&lt;=$L17+$M17-1),1,""))</f>
        <v/>
      </c>
      <c r="AX17" s="48">
        <f>IF(AND($F17="목표",AX$6&gt;=$L17,AX$6&lt;=$L17+$M17-1),2,IF(AND($F17="중요 시점",AX$6&gt;=$L17,AX$6&lt;=$L17+$M17-1),1,""))</f>
        <v/>
      </c>
      <c r="AY17" s="48">
        <f>IF(AND($F17="목표",AY$6&gt;=$L17,AY$6&lt;=$L17+$M17-1),2,IF(AND($F17="중요 시점",AY$6&gt;=$L17,AY$6&lt;=$L17+$M17-1),1,""))</f>
        <v/>
      </c>
      <c r="AZ17" s="48">
        <f>IF(AND($F17="목표",AZ$6&gt;=$L17,AZ$6&lt;=$L17+$M17-1),2,IF(AND($F17="중요 시점",AZ$6&gt;=$L17,AZ$6&lt;=$L17+$M17-1),1,""))</f>
        <v/>
      </c>
      <c r="BA17" s="48">
        <f>IF(AND($F17="목표",BA$6&gt;=$L17,BA$6&lt;=$L17+$M17-1),2,IF(AND($F17="중요 시점",BA$6&gt;=$L17,BA$6&lt;=$L17+$M17-1),1,""))</f>
        <v/>
      </c>
      <c r="BB17" s="48">
        <f>IF(AND($F17="목표",BB$6&gt;=$L17,BB$6&lt;=$L17+$M17-1),2,IF(AND($F17="중요 시점",BB$6&gt;=$L17,BB$6&lt;=$L17+$M17-1),1,""))</f>
        <v/>
      </c>
      <c r="BC17" s="48">
        <f>IF(AND($F17="목표",BC$6&gt;=$L17,BC$6&lt;=$L17+$M17-1),2,IF(AND($F17="중요 시점",BC$6&gt;=$L17,BC$6&lt;=$L17+$M17-1),1,""))</f>
        <v/>
      </c>
      <c r="BD17" s="48">
        <f>IF(AND($F17="목표",BD$6&gt;=$L17,BD$6&lt;=$L17+$M17-1),2,IF(AND($F17="중요 시점",BD$6&gt;=$L17,BD$6&lt;=$L17+$M17-1),1,""))</f>
        <v/>
      </c>
      <c r="BE17" s="48">
        <f>IF(AND($F17="목표",BE$6&gt;=$L17,BE$6&lt;=$L17+$M17-1),2,IF(AND($F17="중요 시점",BE$6&gt;=$L17,BE$6&lt;=$L17+$M17-1),1,""))</f>
        <v/>
      </c>
      <c r="BF17" s="48">
        <f>IF(AND($F17="목표",BF$6&gt;=$L17,BF$6&lt;=$L17+$M17-1),2,IF(AND($F17="중요 시점",BF$6&gt;=$L17,BF$6&lt;=$L17+$M17-1),1,""))</f>
        <v/>
      </c>
      <c r="BG17" s="48">
        <f>IF(AND($F17="목표",BG$6&gt;=$L17,BG$6&lt;=$L17+$M17-1),2,IF(AND($F17="중요 시점",BG$6&gt;=$L17,BG$6&lt;=$L17+$M17-1),1,""))</f>
        <v/>
      </c>
      <c r="BH17" s="48">
        <f>IF(AND($F17="목표",BH$6&gt;=$L17,BH$6&lt;=$L17+$M17-1),2,IF(AND($F17="중요 시점",BH$6&gt;=$L17,BH$6&lt;=$L17+$M17-1),1,""))</f>
        <v/>
      </c>
      <c r="BI17" s="48">
        <f>IF(AND($F17="목표",BI$6&gt;=$L17,BI$6&lt;=$L17+$M17-1),2,IF(AND($F17="중요 시점",BI$6&gt;=$L17,BI$6&lt;=$L17+$M17-1),1,""))</f>
        <v/>
      </c>
      <c r="BJ17" s="48">
        <f>IF(AND($F17="목표",BJ$6&gt;=$L17,BJ$6&lt;=$L17+$M17-1),2,IF(AND($F17="중요 시점",BJ$6&gt;=$L17,BJ$6&lt;=$L17+$M17-1),1,""))</f>
        <v/>
      </c>
      <c r="BK17" s="48">
        <f>IF(AND($F17="목표",BK$6&gt;=$L17,BK$6&lt;=$L17+$M17-1),2,IF(AND($F17="중요 시점",BK$6&gt;=$L17,BK$6&lt;=$L17+$M17-1),1,""))</f>
        <v/>
      </c>
      <c r="BL17" s="48">
        <f>IF(AND($F17="목표",BL$6&gt;=$L17,BL$6&lt;=$L17+$M17-1),2,IF(AND($F17="중요 시점",BL$6&gt;=$L17,BL$6&lt;=$L17+$M17-1),1,""))</f>
        <v/>
      </c>
      <c r="BM17" s="48">
        <f>IF(AND($F17="목표",BM$6&gt;=$L17,BM$6&lt;=$L17+$M17-1),2,IF(AND($F17="중요 시점",BM$6&gt;=$L17,BM$6&lt;=$L17+$M17-1),1,""))</f>
        <v/>
      </c>
      <c r="BN17" s="48">
        <f>IF(AND($F17="목표",BN$6&gt;=$L17,BN$6&lt;=$L17+$M17-1),2,IF(AND($F17="중요 시점",BN$6&gt;=$L17,BN$6&lt;=$L17+$M17-1),1,""))</f>
        <v/>
      </c>
      <c r="BO17" s="48">
        <f>IF(AND($F17="목표",BO$6&gt;=$L17,BO$6&lt;=$L17+$M17-1),2,IF(AND($F17="중요 시점",BO$6&gt;=$L17,BO$6&lt;=$L17+$M17-1),1,""))</f>
        <v/>
      </c>
      <c r="BP17" s="48">
        <f>IF(AND($F17="목표",BP$6&gt;=$L17,BP$6&lt;=$L17+$M17-1),2,IF(AND($F17="중요 시점",BP$6&gt;=$L17,BP$6&lt;=$L17+$M17-1),1,""))</f>
        <v/>
      </c>
      <c r="BQ17" s="48">
        <f>IF(AND($F17="목표",BQ$6&gt;=$L17,BQ$6&lt;=$L17+$M17-1),2,IF(AND($F17="중요 시점",BQ$6&gt;=$L17,BQ$6&lt;=$L17+$M17-1),1,""))</f>
        <v/>
      </c>
      <c r="BR17" s="48">
        <f>IF(AND($F17="목표",BR$6&gt;=$L17,BR$6&lt;=$L17+$M17-1),2,IF(AND($F17="중요 시점",BR$6&gt;=$L17,BR$6&lt;=$L17+$M17-1),1,""))</f>
        <v/>
      </c>
      <c r="BS17" s="48">
        <f>IF(AND($F17="목표",BS$6&gt;=$L17,BS$6&lt;=$L17+$M17-1),2,IF(AND($F17="중요 시점",BS$6&gt;=$L17,BS$6&lt;=$L17+$M17-1),1,""))</f>
        <v/>
      </c>
      <c r="BT17" s="48">
        <f>IF(AND($F17="목표",BT$6&gt;=$L17,BT$6&lt;=$L17+$M17-1),2,IF(AND($F17="중요 시점",BT$6&gt;=$L17,BT$6&lt;=$L17+$M17-1),1,""))</f>
        <v/>
      </c>
      <c r="BU17" s="48">
        <f>IF(AND($F17="목표",BU$6&gt;=$L17,BU$6&lt;=$L17+$M17-1),2,IF(AND($F17="중요 시점",BU$6&gt;=$L17,BU$6&lt;=$L17+$M17-1),1,""))</f>
        <v/>
      </c>
      <c r="BV17" s="48">
        <f>IF(AND($F17="목표",BV$6&gt;=$L17,BV$6&lt;=$L17+$M17-1),2,IF(AND($F17="중요 시점",BV$6&gt;=$L17,BV$6&lt;=$L17+$M17-1),1,""))</f>
        <v/>
      </c>
    </row>
    <row r="18" outlineLevel="1" customFormat="1" s="75">
      <c r="C18" s="72" t="n">
        <v>3.2</v>
      </c>
      <c r="D18" s="73" t="n"/>
      <c r="E18" s="73" t="inlineStr">
        <is>
          <t>자산 최적화 분석</t>
        </is>
      </c>
      <c r="F18" s="74" t="inlineStr">
        <is>
          <t>예정 기간</t>
        </is>
      </c>
      <c r="G18" s="74" t="inlineStr">
        <is>
          <t>고객사&amp;MS&amp;Cloocus</t>
        </is>
      </c>
      <c r="H18" s="74" t="inlineStr">
        <is>
          <t>고객사&amp;MS&amp;Cloocus(실무담당자)</t>
        </is>
      </c>
      <c r="I18" s="86">
        <f>중요_시점3323[[#This Row],[시작일2]]</f>
        <v/>
      </c>
      <c r="J18" s="86">
        <f>중요_시점3323[[#This Row],[시작일]]+중요_시점3323[[#This Row],[일 수]]</f>
        <v/>
      </c>
      <c r="K18" s="82" t="inlineStr">
        <is>
          <t>%</t>
        </is>
      </c>
      <c r="L18" s="95">
        <f>J17</f>
        <v/>
      </c>
      <c r="M18" s="381" t="n">
        <v>1</v>
      </c>
      <c r="N18" s="48">
        <f>IF(AND($F18="목표",N$6&gt;=$L18,N$6&lt;=$L18+$M18-1),2,IF(AND($F18="중요 시점",N$6&gt;=$L18,N$6&lt;=$L18+$M18-1),1,""))</f>
        <v/>
      </c>
      <c r="O18" s="48">
        <f>IF(AND($F18="목표",O$6&gt;=$L18,O$6&lt;=$L18+$M18-1),2,IF(AND($F18="중요 시점",O$6&gt;=$L18,O$6&lt;=$L18+$M18-1),1,""))</f>
        <v/>
      </c>
      <c r="P18" s="48">
        <f>IF(AND($F18="목표",P$6&gt;=$L18,P$6&lt;=$L18+$M18-1),2,IF(AND($F18="중요 시점",P$6&gt;=$L18,P$6&lt;=$L18+$M18-1),1,""))</f>
        <v/>
      </c>
      <c r="Q18" s="48">
        <f>IF(AND($F18="목표",Q$6&gt;=$L18,Q$6&lt;=$L18+$M18-1),2,IF(AND($F18="중요 시점",Q$6&gt;=$L18,Q$6&lt;=$L18+$M18-1),1,""))</f>
        <v/>
      </c>
      <c r="R18" s="48">
        <f>IF(AND($F18="목표",R$6&gt;=$L18,R$6&lt;=$L18+$M18-1),2,IF(AND($F18="중요 시점",R$6&gt;=$L18,R$6&lt;=$L18+$M18-1),1,""))</f>
        <v/>
      </c>
      <c r="S18" s="48">
        <f>IF(AND($F18="목표",S$6&gt;=$L18,S$6&lt;=$L18+$M18-1),2,IF(AND($F18="중요 시점",S$6&gt;=$L18,S$6&lt;=$L18+$M18-1),1,""))</f>
        <v/>
      </c>
      <c r="T18" s="48">
        <f>IF(AND($F18="목표",T$6&gt;=$L18,T$6&lt;=$L18+$M18-1),2,IF(AND($F18="중요 시점",T$6&gt;=$L18,T$6&lt;=$L18+$M18-1),1,""))</f>
        <v/>
      </c>
      <c r="U18" s="48">
        <f>IF(AND($F18="목표",U$6&gt;=$L18,U$6&lt;=$L18+$M18-1),2,IF(AND($F18="중요 시점",U$6&gt;=$L18,U$6&lt;=$L18+$M18-1),1,""))</f>
        <v/>
      </c>
      <c r="V18" s="48">
        <f>IF(AND($F18="목표",V$6&gt;=$L18,V$6&lt;=$L18+$M18-1),2,IF(AND($F18="중요 시점",V$6&gt;=$L18,V$6&lt;=$L18+$M18-1),1,""))</f>
        <v/>
      </c>
      <c r="W18" s="48">
        <f>IF(AND($F18="목표",W$6&gt;=$L18,W$6&lt;=$L18+$M18-1),2,IF(AND($F18="중요 시점",W$6&gt;=$L18,W$6&lt;=$L18+$M18-1),1,""))</f>
        <v/>
      </c>
      <c r="X18" s="48">
        <f>IF(AND($F18="목표",X$6&gt;=$L18,X$6&lt;=$L18+$M18-1),2,IF(AND($F18="중요 시점",X$6&gt;=$L18,X$6&lt;=$L18+$M18-1),1,""))</f>
        <v/>
      </c>
      <c r="Y18" s="48">
        <f>IF(AND($F18="목표",Y$6&gt;=$L18,Y$6&lt;=$L18+$M18-1),2,IF(AND($F18="중요 시점",Y$6&gt;=$L18,Y$6&lt;=$L18+$M18-1),1,""))</f>
        <v/>
      </c>
      <c r="Z18" s="48">
        <f>IF(AND($F18="목표",Z$6&gt;=$L18,Z$6&lt;=$L18+$M18-1),2,IF(AND($F18="중요 시점",Z$6&gt;=$L18,Z$6&lt;=$L18+$M18-1),1,""))</f>
        <v/>
      </c>
      <c r="AA18" s="48">
        <f>IF(AND($F18="목표",AA$6&gt;=$L18,AA$6&lt;=$L18+$M18-1),2,IF(AND($F18="중요 시점",AA$6&gt;=$L18,AA$6&lt;=$L18+$M18-1),1,""))</f>
        <v/>
      </c>
      <c r="AB18" s="48">
        <f>IF(AND($F18="목표",AB$6&gt;=$L18,AB$6&lt;=$L18+$M18-1),2,IF(AND($F18="중요 시점",AB$6&gt;=$L18,AB$6&lt;=$L18+$M18-1),1,""))</f>
        <v/>
      </c>
      <c r="AC18" s="48">
        <f>IF(AND($F18="목표",AC$6&gt;=$L18,AC$6&lt;=$L18+$M18-1),2,IF(AND($F18="중요 시점",AC$6&gt;=$L18,AC$6&lt;=$L18+$M18-1),1,""))</f>
        <v/>
      </c>
      <c r="AD18" s="48">
        <f>IF(AND($F18="목표",AD$6&gt;=$L18,AD$6&lt;=$L18+$M18-1),2,IF(AND($F18="중요 시점",AD$6&gt;=$L18,AD$6&lt;=$L18+$M18-1),1,""))</f>
        <v/>
      </c>
      <c r="AE18" s="48">
        <f>IF(AND($F18="목표",AE$6&gt;=$L18,AE$6&lt;=$L18+$M18-1),2,IF(AND($F18="중요 시점",AE$6&gt;=$L18,AE$6&lt;=$L18+$M18-1),1,""))</f>
        <v/>
      </c>
      <c r="AF18" s="48">
        <f>IF(AND($F18="목표",AF$6&gt;=$L18,AF$6&lt;=$L18+$M18-1),2,IF(AND($F18="중요 시점",AF$6&gt;=$L18,AF$6&lt;=$L18+$M18-1),1,""))</f>
        <v/>
      </c>
      <c r="AG18" s="48">
        <f>IF(AND($F18="목표",AG$6&gt;=$L18,AG$6&lt;=$L18+$M18-1),2,IF(AND($F18="중요 시점",AG$6&gt;=$L18,AG$6&lt;=$L18+$M18-1),1,""))</f>
        <v/>
      </c>
      <c r="AH18" s="48">
        <f>IF(AND($F18="목표",AH$6&gt;=$L18,AH$6&lt;=$L18+$M18-1),2,IF(AND($F18="중요 시점",AH$6&gt;=$L18,AH$6&lt;=$L18+$M18-1),1,""))</f>
        <v/>
      </c>
      <c r="AI18" s="48">
        <f>IF(AND($F18="목표",AI$6&gt;=$L18,AI$6&lt;=$L18+$M18-1),2,IF(AND($F18="중요 시점",AI$6&gt;=$L18,AI$6&lt;=$L18+$M18-1),1,""))</f>
        <v/>
      </c>
      <c r="AJ18" s="48">
        <f>IF(AND($F18="목표",AJ$6&gt;=$L18,AJ$6&lt;=$L18+$M18-1),2,IF(AND($F18="중요 시점",AJ$6&gt;=$L18,AJ$6&lt;=$L18+$M18-1),1,""))</f>
        <v/>
      </c>
      <c r="AK18" s="48">
        <f>IF(AND($F18="목표",AK$6&gt;=$L18,AK$6&lt;=$L18+$M18-1),2,IF(AND($F18="중요 시점",AK$6&gt;=$L18,AK$6&lt;=$L18+$M18-1),1,""))</f>
        <v/>
      </c>
      <c r="AL18" s="48">
        <f>IF(AND($F18="목표",AL$6&gt;=$L18,AL$6&lt;=$L18+$M18-1),2,IF(AND($F18="중요 시점",AL$6&gt;=$L18,AL$6&lt;=$L18+$M18-1),1,""))</f>
        <v/>
      </c>
      <c r="AM18" s="48">
        <f>IF(AND($F18="목표",AM$6&gt;=$L18,AM$6&lt;=$L18+$M18-1),2,IF(AND($F18="중요 시점",AM$6&gt;=$L18,AM$6&lt;=$L18+$M18-1),1,""))</f>
        <v/>
      </c>
      <c r="AN18" s="48">
        <f>IF(AND($F18="목표",AN$6&gt;=$L18,AN$6&lt;=$L18+$M18-1),2,IF(AND($F18="중요 시점",AN$6&gt;=$L18,AN$6&lt;=$L18+$M18-1),1,""))</f>
        <v/>
      </c>
      <c r="AO18" s="48">
        <f>IF(AND($F18="목표",AO$6&gt;=$L18,AO$6&lt;=$L18+$M18-1),2,IF(AND($F18="중요 시점",AO$6&gt;=$L18,AO$6&lt;=$L18+$M18-1),1,""))</f>
        <v/>
      </c>
      <c r="AP18" s="48">
        <f>IF(AND($F18="목표",AP$6&gt;=$L18,AP$6&lt;=$L18+$M18-1),2,IF(AND($F18="중요 시점",AP$6&gt;=$L18,AP$6&lt;=$L18+$M18-1),1,""))</f>
        <v/>
      </c>
      <c r="AQ18" s="48">
        <f>IF(AND($F18="목표",AQ$6&gt;=$L18,AQ$6&lt;=$L18+$M18-1),2,IF(AND($F18="중요 시점",AQ$6&gt;=$L18,AQ$6&lt;=$L18+$M18-1),1,""))</f>
        <v/>
      </c>
      <c r="AR18" s="48">
        <f>IF(AND($F18="목표",AR$6&gt;=$L18,AR$6&lt;=$L18+$M18-1),2,IF(AND($F18="중요 시점",AR$6&gt;=$L18,AR$6&lt;=$L18+$M18-1),1,""))</f>
        <v/>
      </c>
      <c r="AS18" s="48">
        <f>IF(AND($F18="목표",AS$6&gt;=$L18,AS$6&lt;=$L18+$M18-1),2,IF(AND($F18="중요 시점",AS$6&gt;=$L18,AS$6&lt;=$L18+$M18-1),1,""))</f>
        <v/>
      </c>
      <c r="AT18" s="48">
        <f>IF(AND($F18="목표",AT$6&gt;=$L18,AT$6&lt;=$L18+$M18-1),2,IF(AND($F18="중요 시점",AT$6&gt;=$L18,AT$6&lt;=$L18+$M18-1),1,""))</f>
        <v/>
      </c>
      <c r="AU18" s="48">
        <f>IF(AND($F18="목표",AU$6&gt;=$L18,AU$6&lt;=$L18+$M18-1),2,IF(AND($F18="중요 시점",AU$6&gt;=$L18,AU$6&lt;=$L18+$M18-1),1,""))</f>
        <v/>
      </c>
      <c r="AV18" s="48">
        <f>IF(AND($F18="목표",AV$6&gt;=$L18,AV$6&lt;=$L18+$M18-1),2,IF(AND($F18="중요 시점",AV$6&gt;=$L18,AV$6&lt;=$L18+$M18-1),1,""))</f>
        <v/>
      </c>
      <c r="AW18" s="48">
        <f>IF(AND($F18="목표",AW$6&gt;=$L18,AW$6&lt;=$L18+$M18-1),2,IF(AND($F18="중요 시점",AW$6&gt;=$L18,AW$6&lt;=$L18+$M18-1),1,""))</f>
        <v/>
      </c>
      <c r="AX18" s="48">
        <f>IF(AND($F18="목표",AX$6&gt;=$L18,AX$6&lt;=$L18+$M18-1),2,IF(AND($F18="중요 시점",AX$6&gt;=$L18,AX$6&lt;=$L18+$M18-1),1,""))</f>
        <v/>
      </c>
      <c r="AY18" s="48">
        <f>IF(AND($F18="목표",AY$6&gt;=$L18,AY$6&lt;=$L18+$M18-1),2,IF(AND($F18="중요 시점",AY$6&gt;=$L18,AY$6&lt;=$L18+$M18-1),1,""))</f>
        <v/>
      </c>
      <c r="AZ18" s="48">
        <f>IF(AND($F18="목표",AZ$6&gt;=$L18,AZ$6&lt;=$L18+$M18-1),2,IF(AND($F18="중요 시점",AZ$6&gt;=$L18,AZ$6&lt;=$L18+$M18-1),1,""))</f>
        <v/>
      </c>
      <c r="BA18" s="48">
        <f>IF(AND($F18="목표",BA$6&gt;=$L18,BA$6&lt;=$L18+$M18-1),2,IF(AND($F18="중요 시점",BA$6&gt;=$L18,BA$6&lt;=$L18+$M18-1),1,""))</f>
        <v/>
      </c>
      <c r="BB18" s="48">
        <f>IF(AND($F18="목표",BB$6&gt;=$L18,BB$6&lt;=$L18+$M18-1),2,IF(AND($F18="중요 시점",BB$6&gt;=$L18,BB$6&lt;=$L18+$M18-1),1,""))</f>
        <v/>
      </c>
      <c r="BC18" s="48">
        <f>IF(AND($F18="목표",BC$6&gt;=$L18,BC$6&lt;=$L18+$M18-1),2,IF(AND($F18="중요 시점",BC$6&gt;=$L18,BC$6&lt;=$L18+$M18-1),1,""))</f>
        <v/>
      </c>
      <c r="BD18" s="48">
        <f>IF(AND($F18="목표",BD$6&gt;=$L18,BD$6&lt;=$L18+$M18-1),2,IF(AND($F18="중요 시점",BD$6&gt;=$L18,BD$6&lt;=$L18+$M18-1),1,""))</f>
        <v/>
      </c>
      <c r="BE18" s="48">
        <f>IF(AND($F18="목표",BE$6&gt;=$L18,BE$6&lt;=$L18+$M18-1),2,IF(AND($F18="중요 시점",BE$6&gt;=$L18,BE$6&lt;=$L18+$M18-1),1,""))</f>
        <v/>
      </c>
      <c r="BF18" s="48">
        <f>IF(AND($F18="목표",BF$6&gt;=$L18,BF$6&lt;=$L18+$M18-1),2,IF(AND($F18="중요 시점",BF$6&gt;=$L18,BF$6&lt;=$L18+$M18-1),1,""))</f>
        <v/>
      </c>
      <c r="BG18" s="48">
        <f>IF(AND($F18="목표",BG$6&gt;=$L18,BG$6&lt;=$L18+$M18-1),2,IF(AND($F18="중요 시점",BG$6&gt;=$L18,BG$6&lt;=$L18+$M18-1),1,""))</f>
        <v/>
      </c>
      <c r="BH18" s="48">
        <f>IF(AND($F18="목표",BH$6&gt;=$L18,BH$6&lt;=$L18+$M18-1),2,IF(AND($F18="중요 시점",BH$6&gt;=$L18,BH$6&lt;=$L18+$M18-1),1,""))</f>
        <v/>
      </c>
      <c r="BI18" s="48">
        <f>IF(AND($F18="목표",BI$6&gt;=$L18,BI$6&lt;=$L18+$M18-1),2,IF(AND($F18="중요 시점",BI$6&gt;=$L18,BI$6&lt;=$L18+$M18-1),1,""))</f>
        <v/>
      </c>
      <c r="BJ18" s="48">
        <f>IF(AND($F18="목표",BJ$6&gt;=$L18,BJ$6&lt;=$L18+$M18-1),2,IF(AND($F18="중요 시점",BJ$6&gt;=$L18,BJ$6&lt;=$L18+$M18-1),1,""))</f>
        <v/>
      </c>
      <c r="BK18" s="48">
        <f>IF(AND($F18="목표",BK$6&gt;=$L18,BK$6&lt;=$L18+$M18-1),2,IF(AND($F18="중요 시점",BK$6&gt;=$L18,BK$6&lt;=$L18+$M18-1),1,""))</f>
        <v/>
      </c>
      <c r="BL18" s="48">
        <f>IF(AND($F18="목표",BL$6&gt;=$L18,BL$6&lt;=$L18+$M18-1),2,IF(AND($F18="중요 시점",BL$6&gt;=$L18,BL$6&lt;=$L18+$M18-1),1,""))</f>
        <v/>
      </c>
      <c r="BM18" s="48">
        <f>IF(AND($F18="목표",BM$6&gt;=$L18,BM$6&lt;=$L18+$M18-1),2,IF(AND($F18="중요 시점",BM$6&gt;=$L18,BM$6&lt;=$L18+$M18-1),1,""))</f>
        <v/>
      </c>
      <c r="BN18" s="48">
        <f>IF(AND($F18="목표",BN$6&gt;=$L18,BN$6&lt;=$L18+$M18-1),2,IF(AND($F18="중요 시점",BN$6&gt;=$L18,BN$6&lt;=$L18+$M18-1),1,""))</f>
        <v/>
      </c>
      <c r="BO18" s="48">
        <f>IF(AND($F18="목표",BO$6&gt;=$L18,BO$6&lt;=$L18+$M18-1),2,IF(AND($F18="중요 시점",BO$6&gt;=$L18,BO$6&lt;=$L18+$M18-1),1,""))</f>
        <v/>
      </c>
      <c r="BP18" s="48">
        <f>IF(AND($F18="목표",BP$6&gt;=$L18,BP$6&lt;=$L18+$M18-1),2,IF(AND($F18="중요 시점",BP$6&gt;=$L18,BP$6&lt;=$L18+$M18-1),1,""))</f>
        <v/>
      </c>
      <c r="BQ18" s="48">
        <f>IF(AND($F18="목표",BQ$6&gt;=$L18,BQ$6&lt;=$L18+$M18-1),2,IF(AND($F18="중요 시점",BQ$6&gt;=$L18,BQ$6&lt;=$L18+$M18-1),1,""))</f>
        <v/>
      </c>
      <c r="BR18" s="48">
        <f>IF(AND($F18="목표",BR$6&gt;=$L18,BR$6&lt;=$L18+$M18-1),2,IF(AND($F18="중요 시점",BR$6&gt;=$L18,BR$6&lt;=$L18+$M18-1),1,""))</f>
        <v/>
      </c>
      <c r="BS18" s="48">
        <f>IF(AND($F18="목표",BS$6&gt;=$L18,BS$6&lt;=$L18+$M18-1),2,IF(AND($F18="중요 시점",BS$6&gt;=$L18,BS$6&lt;=$L18+$M18-1),1,""))</f>
        <v/>
      </c>
      <c r="BT18" s="48">
        <f>IF(AND($F18="목표",BT$6&gt;=$L18,BT$6&lt;=$L18+$M18-1),2,IF(AND($F18="중요 시점",BT$6&gt;=$L18,BT$6&lt;=$L18+$M18-1),1,""))</f>
        <v/>
      </c>
      <c r="BU18" s="48">
        <f>IF(AND($F18="목표",BU$6&gt;=$L18,BU$6&lt;=$L18+$M18-1),2,IF(AND($F18="중요 시점",BU$6&gt;=$L18,BU$6&lt;=$L18+$M18-1),1,""))</f>
        <v/>
      </c>
      <c r="BV18" s="48">
        <f>IF(AND($F18="목표",BV$6&gt;=$L18,BV$6&lt;=$L18+$M18-1),2,IF(AND($F18="중요 시점",BV$6&gt;=$L18,BV$6&lt;=$L18+$M18-1),1,""))</f>
        <v/>
      </c>
    </row>
    <row r="19" outlineLevel="1" customFormat="1" s="75">
      <c r="C19" s="72" t="n">
        <v>3.3</v>
      </c>
      <c r="D19" s="73" t="n"/>
      <c r="E19" s="73" t="inlineStr">
        <is>
          <t>SLA 분석 및 평가</t>
        </is>
      </c>
      <c r="F19" s="74" t="inlineStr">
        <is>
          <t>예정 기간</t>
        </is>
      </c>
      <c r="G19" s="74" t="inlineStr">
        <is>
          <t>고객사&amp;MS&amp;Cloocus</t>
        </is>
      </c>
      <c r="H19" s="74" t="inlineStr">
        <is>
          <t>고객사&amp;MS&amp;Cloocus(실무담당자)</t>
        </is>
      </c>
      <c r="I19" s="86">
        <f>중요_시점3323[[#This Row],[시작일2]]</f>
        <v/>
      </c>
      <c r="J19" s="86">
        <f>중요_시점3323[[#This Row],[시작일]]+중요_시점3323[[#This Row],[일 수]]</f>
        <v/>
      </c>
      <c r="K19" s="82" t="inlineStr">
        <is>
          <t>%</t>
        </is>
      </c>
      <c r="L19" s="95">
        <f>J18</f>
        <v/>
      </c>
      <c r="M19" s="381" t="n">
        <v>3</v>
      </c>
      <c r="N19" s="48">
        <f>IF(AND($F19="목표",N$6&gt;=$L19,N$6&lt;=$L19+$M19-1),2,IF(AND($F19="중요 시점",N$6&gt;=$L19,N$6&lt;=$L19+$M19-1),1,""))</f>
        <v/>
      </c>
      <c r="O19" s="48">
        <f>IF(AND($F19="목표",O$6&gt;=$L19,O$6&lt;=$L19+$M19-1),2,IF(AND($F19="중요 시점",O$6&gt;=$L19,O$6&lt;=$L19+$M19-1),1,""))</f>
        <v/>
      </c>
      <c r="P19" s="48">
        <f>IF(AND($F19="목표",P$6&gt;=$L19,P$6&lt;=$L19+$M19-1),2,IF(AND($F19="중요 시점",P$6&gt;=$L19,P$6&lt;=$L19+$M19-1),1,""))</f>
        <v/>
      </c>
      <c r="Q19" s="48">
        <f>IF(AND($F19="목표",Q$6&gt;=$L19,Q$6&lt;=$L19+$M19-1),2,IF(AND($F19="중요 시점",Q$6&gt;=$L19,Q$6&lt;=$L19+$M19-1),1,""))</f>
        <v/>
      </c>
      <c r="R19" s="48">
        <f>IF(AND($F19="목표",R$6&gt;=$L19,R$6&lt;=$L19+$M19-1),2,IF(AND($F19="중요 시점",R$6&gt;=$L19,R$6&lt;=$L19+$M19-1),1,""))</f>
        <v/>
      </c>
      <c r="S19" s="48">
        <f>IF(AND($F19="목표",S$6&gt;=$L19,S$6&lt;=$L19+$M19-1),2,IF(AND($F19="중요 시점",S$6&gt;=$L19,S$6&lt;=$L19+$M19-1),1,""))</f>
        <v/>
      </c>
      <c r="T19" s="48">
        <f>IF(AND($F19="목표",T$6&gt;=$L19,T$6&lt;=$L19+$M19-1),2,IF(AND($F19="중요 시점",T$6&gt;=$L19,T$6&lt;=$L19+$M19-1),1,""))</f>
        <v/>
      </c>
      <c r="U19" s="48">
        <f>IF(AND($F19="목표",U$6&gt;=$L19,U$6&lt;=$L19+$M19-1),2,IF(AND($F19="중요 시점",U$6&gt;=$L19,U$6&lt;=$L19+$M19-1),1,""))</f>
        <v/>
      </c>
      <c r="V19" s="48">
        <f>IF(AND($F19="목표",V$6&gt;=$L19,V$6&lt;=$L19+$M19-1),2,IF(AND($F19="중요 시점",V$6&gt;=$L19,V$6&lt;=$L19+$M19-1),1,""))</f>
        <v/>
      </c>
      <c r="W19" s="48">
        <f>IF(AND($F19="목표",W$6&gt;=$L19,W$6&lt;=$L19+$M19-1),2,IF(AND($F19="중요 시점",W$6&gt;=$L19,W$6&lt;=$L19+$M19-1),1,""))</f>
        <v/>
      </c>
      <c r="X19" s="48">
        <f>IF(AND($F19="목표",X$6&gt;=$L19,X$6&lt;=$L19+$M19-1),2,IF(AND($F19="중요 시점",X$6&gt;=$L19,X$6&lt;=$L19+$M19-1),1,""))</f>
        <v/>
      </c>
      <c r="Y19" s="48">
        <f>IF(AND($F19="목표",Y$6&gt;=$L19,Y$6&lt;=$L19+$M19-1),2,IF(AND($F19="중요 시점",Y$6&gt;=$L19,Y$6&lt;=$L19+$M19-1),1,""))</f>
        <v/>
      </c>
      <c r="Z19" s="48">
        <f>IF(AND($F19="목표",Z$6&gt;=$L19,Z$6&lt;=$L19+$M19-1),2,IF(AND($F19="중요 시점",Z$6&gt;=$L19,Z$6&lt;=$L19+$M19-1),1,""))</f>
        <v/>
      </c>
      <c r="AA19" s="48">
        <f>IF(AND($F19="목표",AA$6&gt;=$L19,AA$6&lt;=$L19+$M19-1),2,IF(AND($F19="중요 시점",AA$6&gt;=$L19,AA$6&lt;=$L19+$M19-1),1,""))</f>
        <v/>
      </c>
      <c r="AB19" s="48">
        <f>IF(AND($F19="목표",AB$6&gt;=$L19,AB$6&lt;=$L19+$M19-1),2,IF(AND($F19="중요 시점",AB$6&gt;=$L19,AB$6&lt;=$L19+$M19-1),1,""))</f>
        <v/>
      </c>
      <c r="AC19" s="48">
        <f>IF(AND($F19="목표",AC$6&gt;=$L19,AC$6&lt;=$L19+$M19-1),2,IF(AND($F19="중요 시점",AC$6&gt;=$L19,AC$6&lt;=$L19+$M19-1),1,""))</f>
        <v/>
      </c>
      <c r="AD19" s="48">
        <f>IF(AND($F19="목표",AD$6&gt;=$L19,AD$6&lt;=$L19+$M19-1),2,IF(AND($F19="중요 시점",AD$6&gt;=$L19,AD$6&lt;=$L19+$M19-1),1,""))</f>
        <v/>
      </c>
      <c r="AE19" s="48">
        <f>IF(AND($F19="목표",AE$6&gt;=$L19,AE$6&lt;=$L19+$M19-1),2,IF(AND($F19="중요 시점",AE$6&gt;=$L19,AE$6&lt;=$L19+$M19-1),1,""))</f>
        <v/>
      </c>
      <c r="AF19" s="48">
        <f>IF(AND($F19="목표",AF$6&gt;=$L19,AF$6&lt;=$L19+$M19-1),2,IF(AND($F19="중요 시점",AF$6&gt;=$L19,AF$6&lt;=$L19+$M19-1),1,""))</f>
        <v/>
      </c>
      <c r="AG19" s="48">
        <f>IF(AND($F19="목표",AG$6&gt;=$L19,AG$6&lt;=$L19+$M19-1),2,IF(AND($F19="중요 시점",AG$6&gt;=$L19,AG$6&lt;=$L19+$M19-1),1,""))</f>
        <v/>
      </c>
      <c r="AH19" s="48">
        <f>IF(AND($F19="목표",AH$6&gt;=$L19,AH$6&lt;=$L19+$M19-1),2,IF(AND($F19="중요 시점",AH$6&gt;=$L19,AH$6&lt;=$L19+$M19-1),1,""))</f>
        <v/>
      </c>
      <c r="AI19" s="48">
        <f>IF(AND($F19="목표",AI$6&gt;=$L19,AI$6&lt;=$L19+$M19-1),2,IF(AND($F19="중요 시점",AI$6&gt;=$L19,AI$6&lt;=$L19+$M19-1),1,""))</f>
        <v/>
      </c>
      <c r="AJ19" s="48">
        <f>IF(AND($F19="목표",AJ$6&gt;=$L19,AJ$6&lt;=$L19+$M19-1),2,IF(AND($F19="중요 시점",AJ$6&gt;=$L19,AJ$6&lt;=$L19+$M19-1),1,""))</f>
        <v/>
      </c>
      <c r="AK19" s="48">
        <f>IF(AND($F19="목표",AK$6&gt;=$L19,AK$6&lt;=$L19+$M19-1),2,IF(AND($F19="중요 시점",AK$6&gt;=$L19,AK$6&lt;=$L19+$M19-1),1,""))</f>
        <v/>
      </c>
      <c r="AL19" s="48">
        <f>IF(AND($F19="목표",AL$6&gt;=$L19,AL$6&lt;=$L19+$M19-1),2,IF(AND($F19="중요 시점",AL$6&gt;=$L19,AL$6&lt;=$L19+$M19-1),1,""))</f>
        <v/>
      </c>
      <c r="AM19" s="48">
        <f>IF(AND($F19="목표",AM$6&gt;=$L19,AM$6&lt;=$L19+$M19-1),2,IF(AND($F19="중요 시점",AM$6&gt;=$L19,AM$6&lt;=$L19+$M19-1),1,""))</f>
        <v/>
      </c>
      <c r="AN19" s="48">
        <f>IF(AND($F19="목표",AN$6&gt;=$L19,AN$6&lt;=$L19+$M19-1),2,IF(AND($F19="중요 시점",AN$6&gt;=$L19,AN$6&lt;=$L19+$M19-1),1,""))</f>
        <v/>
      </c>
      <c r="AO19" s="48">
        <f>IF(AND($F19="목표",AO$6&gt;=$L19,AO$6&lt;=$L19+$M19-1),2,IF(AND($F19="중요 시점",AO$6&gt;=$L19,AO$6&lt;=$L19+$M19-1),1,""))</f>
        <v/>
      </c>
      <c r="AP19" s="48">
        <f>IF(AND($F19="목표",AP$6&gt;=$L19,AP$6&lt;=$L19+$M19-1),2,IF(AND($F19="중요 시점",AP$6&gt;=$L19,AP$6&lt;=$L19+$M19-1),1,""))</f>
        <v/>
      </c>
      <c r="AQ19" s="48">
        <f>IF(AND($F19="목표",AQ$6&gt;=$L19,AQ$6&lt;=$L19+$M19-1),2,IF(AND($F19="중요 시점",AQ$6&gt;=$L19,AQ$6&lt;=$L19+$M19-1),1,""))</f>
        <v/>
      </c>
      <c r="AR19" s="48">
        <f>IF(AND($F19="목표",AR$6&gt;=$L19,AR$6&lt;=$L19+$M19-1),2,IF(AND($F19="중요 시점",AR$6&gt;=$L19,AR$6&lt;=$L19+$M19-1),1,""))</f>
        <v/>
      </c>
      <c r="AS19" s="48">
        <f>IF(AND($F19="목표",AS$6&gt;=$L19,AS$6&lt;=$L19+$M19-1),2,IF(AND($F19="중요 시점",AS$6&gt;=$L19,AS$6&lt;=$L19+$M19-1),1,""))</f>
        <v/>
      </c>
      <c r="AT19" s="48">
        <f>IF(AND($F19="목표",AT$6&gt;=$L19,AT$6&lt;=$L19+$M19-1),2,IF(AND($F19="중요 시점",AT$6&gt;=$L19,AT$6&lt;=$L19+$M19-1),1,""))</f>
        <v/>
      </c>
      <c r="AU19" s="48">
        <f>IF(AND($F19="목표",AU$6&gt;=$L19,AU$6&lt;=$L19+$M19-1),2,IF(AND($F19="중요 시점",AU$6&gt;=$L19,AU$6&lt;=$L19+$M19-1),1,""))</f>
        <v/>
      </c>
      <c r="AV19" s="48">
        <f>IF(AND($F19="목표",AV$6&gt;=$L19,AV$6&lt;=$L19+$M19-1),2,IF(AND($F19="중요 시점",AV$6&gt;=$L19,AV$6&lt;=$L19+$M19-1),1,""))</f>
        <v/>
      </c>
      <c r="AW19" s="48">
        <f>IF(AND($F19="목표",AW$6&gt;=$L19,AW$6&lt;=$L19+$M19-1),2,IF(AND($F19="중요 시점",AW$6&gt;=$L19,AW$6&lt;=$L19+$M19-1),1,""))</f>
        <v/>
      </c>
      <c r="AX19" s="48">
        <f>IF(AND($F19="목표",AX$6&gt;=$L19,AX$6&lt;=$L19+$M19-1),2,IF(AND($F19="중요 시점",AX$6&gt;=$L19,AX$6&lt;=$L19+$M19-1),1,""))</f>
        <v/>
      </c>
      <c r="AY19" s="48">
        <f>IF(AND($F19="목표",AY$6&gt;=$L19,AY$6&lt;=$L19+$M19-1),2,IF(AND($F19="중요 시점",AY$6&gt;=$L19,AY$6&lt;=$L19+$M19-1),1,""))</f>
        <v/>
      </c>
      <c r="AZ19" s="48">
        <f>IF(AND($F19="목표",AZ$6&gt;=$L19,AZ$6&lt;=$L19+$M19-1),2,IF(AND($F19="중요 시점",AZ$6&gt;=$L19,AZ$6&lt;=$L19+$M19-1),1,""))</f>
        <v/>
      </c>
      <c r="BA19" s="48">
        <f>IF(AND($F19="목표",BA$6&gt;=$L19,BA$6&lt;=$L19+$M19-1),2,IF(AND($F19="중요 시점",BA$6&gt;=$L19,BA$6&lt;=$L19+$M19-1),1,""))</f>
        <v/>
      </c>
      <c r="BB19" s="48">
        <f>IF(AND($F19="목표",BB$6&gt;=$L19,BB$6&lt;=$L19+$M19-1),2,IF(AND($F19="중요 시점",BB$6&gt;=$L19,BB$6&lt;=$L19+$M19-1),1,""))</f>
        <v/>
      </c>
      <c r="BC19" s="48">
        <f>IF(AND($F19="목표",BC$6&gt;=$L19,BC$6&lt;=$L19+$M19-1),2,IF(AND($F19="중요 시점",BC$6&gt;=$L19,BC$6&lt;=$L19+$M19-1),1,""))</f>
        <v/>
      </c>
      <c r="BD19" s="48">
        <f>IF(AND($F19="목표",BD$6&gt;=$L19,BD$6&lt;=$L19+$M19-1),2,IF(AND($F19="중요 시점",BD$6&gt;=$L19,BD$6&lt;=$L19+$M19-1),1,""))</f>
        <v/>
      </c>
      <c r="BE19" s="48">
        <f>IF(AND($F19="목표",BE$6&gt;=$L19,BE$6&lt;=$L19+$M19-1),2,IF(AND($F19="중요 시점",BE$6&gt;=$L19,BE$6&lt;=$L19+$M19-1),1,""))</f>
        <v/>
      </c>
      <c r="BF19" s="48">
        <f>IF(AND($F19="목표",BF$6&gt;=$L19,BF$6&lt;=$L19+$M19-1),2,IF(AND($F19="중요 시점",BF$6&gt;=$L19,BF$6&lt;=$L19+$M19-1),1,""))</f>
        <v/>
      </c>
      <c r="BG19" s="48">
        <f>IF(AND($F19="목표",BG$6&gt;=$L19,BG$6&lt;=$L19+$M19-1),2,IF(AND($F19="중요 시점",BG$6&gt;=$L19,BG$6&lt;=$L19+$M19-1),1,""))</f>
        <v/>
      </c>
      <c r="BH19" s="48">
        <f>IF(AND($F19="목표",BH$6&gt;=$L19,BH$6&lt;=$L19+$M19-1),2,IF(AND($F19="중요 시점",BH$6&gt;=$L19,BH$6&lt;=$L19+$M19-1),1,""))</f>
        <v/>
      </c>
      <c r="BI19" s="48">
        <f>IF(AND($F19="목표",BI$6&gt;=$L19,BI$6&lt;=$L19+$M19-1),2,IF(AND($F19="중요 시점",BI$6&gt;=$L19,BI$6&lt;=$L19+$M19-1),1,""))</f>
        <v/>
      </c>
      <c r="BJ19" s="48">
        <f>IF(AND($F19="목표",BJ$6&gt;=$L19,BJ$6&lt;=$L19+$M19-1),2,IF(AND($F19="중요 시점",BJ$6&gt;=$L19,BJ$6&lt;=$L19+$M19-1),1,""))</f>
        <v/>
      </c>
      <c r="BK19" s="48">
        <f>IF(AND($F19="목표",BK$6&gt;=$L19,BK$6&lt;=$L19+$M19-1),2,IF(AND($F19="중요 시점",BK$6&gt;=$L19,BK$6&lt;=$L19+$M19-1),1,""))</f>
        <v/>
      </c>
      <c r="BL19" s="48">
        <f>IF(AND($F19="목표",BL$6&gt;=$L19,BL$6&lt;=$L19+$M19-1),2,IF(AND($F19="중요 시점",BL$6&gt;=$L19,BL$6&lt;=$L19+$M19-1),1,""))</f>
        <v/>
      </c>
      <c r="BM19" s="48">
        <f>IF(AND($F19="목표",BM$6&gt;=$L19,BM$6&lt;=$L19+$M19-1),2,IF(AND($F19="중요 시점",BM$6&gt;=$L19,BM$6&lt;=$L19+$M19-1),1,""))</f>
        <v/>
      </c>
      <c r="BN19" s="48">
        <f>IF(AND($F19="목표",BN$6&gt;=$L19,BN$6&lt;=$L19+$M19-1),2,IF(AND($F19="중요 시점",BN$6&gt;=$L19,BN$6&lt;=$L19+$M19-1),1,""))</f>
        <v/>
      </c>
      <c r="BO19" s="48">
        <f>IF(AND($F19="목표",BO$6&gt;=$L19,BO$6&lt;=$L19+$M19-1),2,IF(AND($F19="중요 시점",BO$6&gt;=$L19,BO$6&lt;=$L19+$M19-1),1,""))</f>
        <v/>
      </c>
      <c r="BP19" s="48">
        <f>IF(AND($F19="목표",BP$6&gt;=$L19,BP$6&lt;=$L19+$M19-1),2,IF(AND($F19="중요 시점",BP$6&gt;=$L19,BP$6&lt;=$L19+$M19-1),1,""))</f>
        <v/>
      </c>
      <c r="BQ19" s="48">
        <f>IF(AND($F19="목표",BQ$6&gt;=$L19,BQ$6&lt;=$L19+$M19-1),2,IF(AND($F19="중요 시점",BQ$6&gt;=$L19,BQ$6&lt;=$L19+$M19-1),1,""))</f>
        <v/>
      </c>
      <c r="BR19" s="48">
        <f>IF(AND($F19="목표",BR$6&gt;=$L19,BR$6&lt;=$L19+$M19-1),2,IF(AND($F19="중요 시점",BR$6&gt;=$L19,BR$6&lt;=$L19+$M19-1),1,""))</f>
        <v/>
      </c>
      <c r="BS19" s="48">
        <f>IF(AND($F19="목표",BS$6&gt;=$L19,BS$6&lt;=$L19+$M19-1),2,IF(AND($F19="중요 시점",BS$6&gt;=$L19,BS$6&lt;=$L19+$M19-1),1,""))</f>
        <v/>
      </c>
      <c r="BT19" s="48">
        <f>IF(AND($F19="목표",BT$6&gt;=$L19,BT$6&lt;=$L19+$M19-1),2,IF(AND($F19="중요 시점",BT$6&gt;=$L19,BT$6&lt;=$L19+$M19-1),1,""))</f>
        <v/>
      </c>
      <c r="BU19" s="48">
        <f>IF(AND($F19="목표",BU$6&gt;=$L19,BU$6&lt;=$L19+$M19-1),2,IF(AND($F19="중요 시점",BU$6&gt;=$L19,BU$6&lt;=$L19+$M19-1),1,""))</f>
        <v/>
      </c>
      <c r="BV19" s="48">
        <f>IF(AND($F19="목표",BV$6&gt;=$L19,BV$6&lt;=$L19+$M19-1),2,IF(AND($F19="중요 시점",BV$6&gt;=$L19,BV$6&lt;=$L19+$M19-1),1,""))</f>
        <v/>
      </c>
    </row>
    <row r="20" outlineLevel="1" customFormat="1" s="75">
      <c r="C20" s="97" t="n">
        <v>4</v>
      </c>
      <c r="D20" s="98" t="inlineStr">
        <is>
          <t>최적화 제안</t>
        </is>
      </c>
      <c r="E20" s="99" t="n"/>
      <c r="F20" s="100" t="inlineStr">
        <is>
          <t>목표 기간</t>
        </is>
      </c>
      <c r="G20" s="80" t="n"/>
      <c r="H20" s="80" t="n"/>
      <c r="I20" s="92">
        <f>중요_시점3323[[#This Row],[시작일2]]</f>
        <v/>
      </c>
      <c r="J20" s="92">
        <f>중요_시점3323[[#This Row],[시작일]]+중요_시점3323[[#This Row],[일 수]]</f>
        <v/>
      </c>
      <c r="K20" s="82" t="inlineStr">
        <is>
          <t>%</t>
        </is>
      </c>
      <c r="L20" s="93">
        <f>J19+2</f>
        <v/>
      </c>
      <c r="M20" s="382">
        <f>SUM(M21:M23)</f>
        <v/>
      </c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  <c r="AI20" s="48" t="n"/>
      <c r="AJ20" s="48" t="n"/>
      <c r="AK20" s="48" t="n"/>
      <c r="AL20" s="48" t="n"/>
      <c r="AM20" s="48" t="n"/>
      <c r="AN20" s="48" t="n"/>
      <c r="AO20" s="48" t="n"/>
      <c r="AP20" s="48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n"/>
      <c r="AZ20" s="48" t="n"/>
      <c r="BA20" s="48" t="n"/>
      <c r="BB20" s="48" t="n"/>
      <c r="BC20" s="48" t="n"/>
      <c r="BD20" s="48" t="n"/>
      <c r="BE20" s="48" t="n"/>
      <c r="BF20" s="48" t="n"/>
      <c r="BG20" s="48" t="n"/>
      <c r="BH20" s="48" t="n"/>
      <c r="BI20" s="48" t="n"/>
      <c r="BJ20" s="48" t="n"/>
      <c r="BK20" s="48" t="n"/>
      <c r="BL20" s="48" t="n"/>
      <c r="BM20" s="48" t="n"/>
      <c r="BN20" s="48" t="n"/>
      <c r="BO20" s="48" t="n"/>
      <c r="BP20" s="48" t="n"/>
      <c r="BQ20" s="48" t="n"/>
      <c r="BR20" s="48" t="n"/>
      <c r="BS20" s="48" t="n"/>
      <c r="BT20" s="48" t="n"/>
      <c r="BU20" s="48" t="n"/>
      <c r="BV20" s="48" t="n"/>
    </row>
    <row r="21" outlineLevel="1" customFormat="1" s="75">
      <c r="C21" s="72" t="n">
        <v>4.1</v>
      </c>
      <c r="D21" s="73" t="n"/>
      <c r="E21" s="73" t="inlineStr">
        <is>
          <t>최적화 제안</t>
        </is>
      </c>
      <c r="F21" s="74" t="inlineStr">
        <is>
          <t>예정 기간</t>
        </is>
      </c>
      <c r="G21" s="74" t="n"/>
      <c r="H21" s="74" t="n"/>
      <c r="I21" s="86">
        <f>중요_시점3323[[#This Row],[시작일2]]</f>
        <v/>
      </c>
      <c r="J21" s="86">
        <f>중요_시점3323[[#This Row],[시작일]]+중요_시점3323[[#This Row],[일 수]]</f>
        <v/>
      </c>
      <c r="K21" s="82" t="inlineStr">
        <is>
          <t>%</t>
        </is>
      </c>
      <c r="L21" s="95">
        <f>L20</f>
        <v/>
      </c>
      <c r="M21" s="383" t="n">
        <v>1</v>
      </c>
      <c r="N21" s="48" t="n"/>
      <c r="O21" s="48" t="n"/>
      <c r="P21" s="48" t="n"/>
      <c r="Q21" s="48" t="n"/>
      <c r="R21" s="48" t="n"/>
      <c r="S21" s="48" t="n"/>
      <c r="T21" s="48" t="n"/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  <c r="AI21" s="48" t="n"/>
      <c r="AJ21" s="48" t="n"/>
      <c r="AK21" s="48" t="n"/>
      <c r="AL21" s="48" t="n"/>
      <c r="AM21" s="48" t="n"/>
      <c r="AN21" s="48" t="n"/>
      <c r="AO21" s="48" t="n"/>
      <c r="AP21" s="48" t="n"/>
      <c r="AQ21" s="48" t="n"/>
      <c r="AR21" s="48" t="n"/>
      <c r="AS21" s="48" t="n"/>
      <c r="AT21" s="48" t="n"/>
      <c r="AU21" s="48" t="n"/>
      <c r="AV21" s="48" t="n"/>
      <c r="AW21" s="48" t="n"/>
      <c r="AX21" s="48" t="n"/>
      <c r="AY21" s="48" t="n"/>
      <c r="AZ21" s="48" t="n"/>
      <c r="BA21" s="48" t="n"/>
      <c r="BB21" s="48" t="n"/>
      <c r="BC21" s="48" t="n"/>
      <c r="BD21" s="48" t="n"/>
      <c r="BE21" s="48" t="n"/>
      <c r="BF21" s="48" t="n"/>
      <c r="BG21" s="48" t="n"/>
      <c r="BH21" s="48" t="n"/>
      <c r="BI21" s="48" t="n"/>
      <c r="BJ21" s="48" t="n"/>
      <c r="BK21" s="48" t="n"/>
      <c r="BL21" s="48" t="n"/>
      <c r="BM21" s="48" t="n"/>
      <c r="BN21" s="48" t="n"/>
      <c r="BO21" s="48" t="n"/>
      <c r="BP21" s="48" t="n"/>
      <c r="BQ21" s="48" t="n"/>
      <c r="BR21" s="48" t="n"/>
      <c r="BS21" s="48" t="n"/>
      <c r="BT21" s="48" t="n"/>
      <c r="BU21" s="48" t="n"/>
      <c r="BV21" s="48" t="n"/>
    </row>
    <row r="22" outlineLevel="1" customFormat="1" s="75">
      <c r="C22" s="72" t="n">
        <v>4.2</v>
      </c>
      <c r="D22" s="73" t="n"/>
      <c r="E22" s="73" t="inlineStr">
        <is>
          <t>To be Architecture 작성</t>
        </is>
      </c>
      <c r="F22" s="74" t="inlineStr">
        <is>
          <t>예정 기간</t>
        </is>
      </c>
      <c r="G22" s="74" t="n"/>
      <c r="H22" s="74" t="n"/>
      <c r="I22" s="86">
        <f>중요_시점3323[[#This Row],[시작일2]]</f>
        <v/>
      </c>
      <c r="J22" s="86">
        <f>중요_시점3323[[#This Row],[시작일]]+중요_시점3323[[#This Row],[일 수]]</f>
        <v/>
      </c>
      <c r="K22" s="82" t="inlineStr">
        <is>
          <t>%</t>
        </is>
      </c>
      <c r="L22" s="95">
        <f>J21</f>
        <v/>
      </c>
      <c r="M22" s="383" t="n">
        <v>1</v>
      </c>
      <c r="N22" s="48" t="n"/>
      <c r="O22" s="48" t="n"/>
      <c r="P22" s="48" t="n"/>
      <c r="Q22" s="48" t="n"/>
      <c r="R22" s="48" t="n"/>
      <c r="S22" s="48" t="n"/>
      <c r="T22" s="48" t="n"/>
      <c r="U22" s="48" t="n"/>
      <c r="V22" s="48" t="n"/>
      <c r="W22" s="48" t="n"/>
      <c r="X22" s="48" t="n"/>
      <c r="Y22" s="48" t="n"/>
      <c r="Z22" s="48" t="n"/>
      <c r="AA22" s="48" t="n"/>
      <c r="AB22" s="48" t="n"/>
      <c r="AC22" s="48" t="n"/>
      <c r="AD22" s="48" t="n"/>
      <c r="AE22" s="48" t="n"/>
      <c r="AF22" s="48" t="n"/>
      <c r="AG22" s="48" t="n"/>
      <c r="AH22" s="48" t="n"/>
      <c r="AI22" s="48" t="n"/>
      <c r="AJ22" s="48" t="n"/>
      <c r="AK22" s="48" t="n"/>
      <c r="AL22" s="48" t="n"/>
      <c r="AM22" s="48" t="n"/>
      <c r="AN22" s="48" t="n"/>
      <c r="AO22" s="48" t="n"/>
      <c r="AP22" s="48" t="n"/>
      <c r="AQ22" s="48" t="n"/>
      <c r="AR22" s="48" t="n"/>
      <c r="AS22" s="48" t="n"/>
      <c r="AT22" s="48" t="n"/>
      <c r="AU22" s="48" t="n"/>
      <c r="AV22" s="48" t="n"/>
      <c r="AW22" s="48" t="n"/>
      <c r="AX22" s="48" t="n"/>
      <c r="AY22" s="48" t="n"/>
      <c r="AZ22" s="48" t="n"/>
      <c r="BA22" s="48" t="n"/>
      <c r="BB22" s="48" t="n"/>
      <c r="BC22" s="48" t="n"/>
      <c r="BD22" s="48" t="n"/>
      <c r="BE22" s="48" t="n"/>
      <c r="BF22" s="48" t="n"/>
      <c r="BG22" s="48" t="n"/>
      <c r="BH22" s="48" t="n"/>
      <c r="BI22" s="48" t="n"/>
      <c r="BJ22" s="48" t="n"/>
      <c r="BK22" s="48" t="n"/>
      <c r="BL22" s="48" t="n"/>
      <c r="BM22" s="48" t="n"/>
      <c r="BN22" s="48" t="n"/>
      <c r="BO22" s="48" t="n"/>
      <c r="BP22" s="48" t="n"/>
      <c r="BQ22" s="48" t="n"/>
      <c r="BR22" s="48" t="n"/>
      <c r="BS22" s="48" t="n"/>
      <c r="BT22" s="48" t="n"/>
      <c r="BU22" s="48" t="n"/>
      <c r="BV22" s="48" t="n"/>
    </row>
    <row r="23" outlineLevel="1" customFormat="1" s="75">
      <c r="C23" s="72" t="n">
        <v>4.3</v>
      </c>
      <c r="D23" s="73" t="n"/>
      <c r="E23" s="73" t="inlineStr">
        <is>
          <t>비용 제안</t>
        </is>
      </c>
      <c r="F23" s="74" t="inlineStr">
        <is>
          <t>예정 기간</t>
        </is>
      </c>
      <c r="G23" s="74" t="n"/>
      <c r="H23" s="74" t="n"/>
      <c r="I23" s="86">
        <f>중요_시점3323[[#This Row],[시작일2]]</f>
        <v/>
      </c>
      <c r="J23" s="86">
        <f>중요_시점3323[[#This Row],[시작일]]+중요_시점3323[[#This Row],[일 수]]</f>
        <v/>
      </c>
      <c r="K23" s="82" t="inlineStr">
        <is>
          <t>%</t>
        </is>
      </c>
      <c r="L23" s="95">
        <f>J22</f>
        <v/>
      </c>
      <c r="M23" s="383" t="n">
        <v>1</v>
      </c>
      <c r="N23" s="48" t="n"/>
      <c r="O23" s="48" t="n"/>
      <c r="P23" s="48" t="n"/>
      <c r="Q23" s="48" t="n"/>
      <c r="R23" s="48" t="n"/>
      <c r="S23" s="48" t="n"/>
      <c r="T23" s="48" t="n"/>
      <c r="U23" s="48" t="n"/>
      <c r="V23" s="48" t="n"/>
      <c r="W23" s="48" t="n"/>
      <c r="X23" s="48" t="n"/>
      <c r="Y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  <c r="AI23" s="48" t="n"/>
      <c r="AJ23" s="48" t="n"/>
      <c r="AK23" s="48" t="n"/>
      <c r="AL23" s="48" t="n"/>
      <c r="AM23" s="48" t="n"/>
      <c r="AN23" s="48" t="n"/>
      <c r="AO23" s="48" t="n"/>
      <c r="AP23" s="48" t="n"/>
      <c r="AQ23" s="48" t="n"/>
      <c r="AR23" s="48" t="n"/>
      <c r="AS23" s="48" t="n"/>
      <c r="AT23" s="48" t="n"/>
      <c r="AU23" s="48" t="n"/>
      <c r="AV23" s="48" t="n"/>
      <c r="AW23" s="48" t="n"/>
      <c r="AX23" s="48" t="n"/>
      <c r="AY23" s="48" t="n"/>
      <c r="AZ23" s="48" t="n"/>
      <c r="BA23" s="48" t="n"/>
      <c r="BB23" s="48" t="n"/>
      <c r="BC23" s="48" t="n"/>
      <c r="BD23" s="48" t="n"/>
      <c r="BE23" s="48" t="n"/>
      <c r="BF23" s="48" t="n"/>
      <c r="BG23" s="48" t="n"/>
      <c r="BH23" s="48" t="n"/>
      <c r="BI23" s="48" t="n"/>
      <c r="BJ23" s="48" t="n"/>
      <c r="BK23" s="48" t="n"/>
      <c r="BL23" s="48" t="n"/>
      <c r="BM23" s="48" t="n"/>
      <c r="BN23" s="48" t="n"/>
      <c r="BO23" s="48" t="n"/>
      <c r="BP23" s="48" t="n"/>
      <c r="BQ23" s="48" t="n"/>
      <c r="BR23" s="48" t="n"/>
      <c r="BS23" s="48" t="n"/>
      <c r="BT23" s="48" t="n"/>
      <c r="BU23" s="48" t="n"/>
      <c r="BV23" s="48" t="n"/>
    </row>
    <row r="24" outlineLevel="1" customFormat="1" s="102">
      <c r="A24" s="124" t="n"/>
      <c r="C24" s="97" t="n">
        <v>5</v>
      </c>
      <c r="D24" s="98" t="inlineStr">
        <is>
          <t>최적화 리포트</t>
        </is>
      </c>
      <c r="E24" s="99" t="n"/>
      <c r="F24" s="100" t="inlineStr">
        <is>
          <t>목표 기간</t>
        </is>
      </c>
      <c r="G24" s="100" t="inlineStr">
        <is>
          <t>고객사&amp;MS&amp;Cloocus</t>
        </is>
      </c>
      <c r="H24" s="100" t="inlineStr">
        <is>
          <t>고객사&amp;MS&amp;Cloocus(실무담당자)</t>
        </is>
      </c>
      <c r="I24" s="92">
        <f>중요_시점3323[[#This Row],[시작일2]]</f>
        <v/>
      </c>
      <c r="J24" s="92">
        <f>중요_시점3323[[#This Row],[시작일]]+중요_시점3323[[#This Row],[일 수]]</f>
        <v/>
      </c>
      <c r="K24" s="82" t="inlineStr">
        <is>
          <t>%</t>
        </is>
      </c>
      <c r="L24" s="93">
        <f>J23</f>
        <v/>
      </c>
      <c r="M24" s="382">
        <f>SUM(M25:M26)</f>
        <v/>
      </c>
      <c r="N24" s="123">
        <f>IF(AND($F24="목표",N$6&gt;=$L24,N$6&lt;=$L24+$M24-1),2,IF(AND($F24="중요 시점",N$6&gt;=$L24,N$6&lt;=$L24+$M24-1),1,""))</f>
        <v/>
      </c>
      <c r="O24" s="123">
        <f>IF(AND($F24="목표",O$6&gt;=$L24,O$6&lt;=$L24+$M24-1),2,IF(AND($F24="중요 시점",O$6&gt;=$L24,O$6&lt;=$L24+$M24-1),1,""))</f>
        <v/>
      </c>
      <c r="P24" s="123">
        <f>IF(AND($F24="목표",P$6&gt;=$L24,P$6&lt;=$L24+$M24-1),2,IF(AND($F24="중요 시점",P$6&gt;=$L24,P$6&lt;=$L24+$M24-1),1,""))</f>
        <v/>
      </c>
      <c r="Q24" s="123">
        <f>IF(AND($F24="목표",Q$6&gt;=$L24,Q$6&lt;=$L24+$M24-1),2,IF(AND($F24="중요 시점",Q$6&gt;=$L24,Q$6&lt;=$L24+$M24-1),1,""))</f>
        <v/>
      </c>
      <c r="R24" s="123">
        <f>IF(AND($F24="목표",R$6&gt;=$L24,R$6&lt;=$L24+$M24-1),2,IF(AND($F24="중요 시점",R$6&gt;=$L24,R$6&lt;=$L24+$M24-1),1,""))</f>
        <v/>
      </c>
      <c r="S24" s="123">
        <f>IF(AND($F24="목표",S$6&gt;=$L24,S$6&lt;=$L24+$M24-1),2,IF(AND($F24="중요 시점",S$6&gt;=$L24,S$6&lt;=$L24+$M24-1),1,""))</f>
        <v/>
      </c>
      <c r="T24" s="123">
        <f>IF(AND($F24="목표",T$6&gt;=$L24,T$6&lt;=$L24+$M24-1),2,IF(AND($F24="중요 시점",T$6&gt;=$L24,T$6&lt;=$L24+$M24-1),1,""))</f>
        <v/>
      </c>
      <c r="U24" s="123">
        <f>IF(AND($F24="목표",U$6&gt;=$L24,U$6&lt;=$L24+$M24-1),2,IF(AND($F24="중요 시점",U$6&gt;=$L24,U$6&lt;=$L24+$M24-1),1,""))</f>
        <v/>
      </c>
      <c r="V24" s="123">
        <f>IF(AND($F24="목표",V$6&gt;=$L24,V$6&lt;=$L24+$M24-1),2,IF(AND($F24="중요 시점",V$6&gt;=$L24,V$6&lt;=$L24+$M24-1),1,""))</f>
        <v/>
      </c>
      <c r="W24" s="123">
        <f>IF(AND($F24="목표",W$6&gt;=$L24,W$6&lt;=$L24+$M24-1),2,IF(AND($F24="중요 시점",W$6&gt;=$L24,W$6&lt;=$L24+$M24-1),1,""))</f>
        <v/>
      </c>
      <c r="X24" s="123">
        <f>IF(AND($F24="목표",X$6&gt;=$L24,X$6&lt;=$L24+$M24-1),2,IF(AND($F24="중요 시점",X$6&gt;=$L24,X$6&lt;=$L24+$M24-1),1,""))</f>
        <v/>
      </c>
      <c r="Y24" s="123">
        <f>IF(AND($F24="목표",Y$6&gt;=$L24,Y$6&lt;=$L24+$M24-1),2,IF(AND($F24="중요 시점",Y$6&gt;=$L24,Y$6&lt;=$L24+$M24-1),1,""))</f>
        <v/>
      </c>
      <c r="Z24" s="123">
        <f>IF(AND($F24="목표",Z$6&gt;=$L24,Z$6&lt;=$L24+$M24-1),2,IF(AND($F24="중요 시점",Z$6&gt;=$L24,Z$6&lt;=$L24+$M24-1),1,""))</f>
        <v/>
      </c>
      <c r="AA24" s="123">
        <f>IF(AND($F24="목표",AA$6&gt;=$L24,AA$6&lt;=$L24+$M24-1),2,IF(AND($F24="중요 시점",AA$6&gt;=$L24,AA$6&lt;=$L24+$M24-1),1,""))</f>
        <v/>
      </c>
      <c r="AB24" s="123">
        <f>IF(AND($F24="목표",AB$6&gt;=$L24,AB$6&lt;=$L24+$M24-1),2,IF(AND($F24="중요 시점",AB$6&gt;=$L24,AB$6&lt;=$L24+$M24-1),1,""))</f>
        <v/>
      </c>
      <c r="AC24" s="123">
        <f>IF(AND($F24="목표",AC$6&gt;=$L24,AC$6&lt;=$L24+$M24-1),2,IF(AND($F24="중요 시점",AC$6&gt;=$L24,AC$6&lt;=$L24+$M24-1),1,""))</f>
        <v/>
      </c>
      <c r="AD24" s="123">
        <f>IF(AND($F24="목표",AD$6&gt;=$L24,AD$6&lt;=$L24+$M24-1),2,IF(AND($F24="중요 시점",AD$6&gt;=$L24,AD$6&lt;=$L24+$M24-1),1,""))</f>
        <v/>
      </c>
      <c r="AE24" s="123">
        <f>IF(AND($F24="목표",AE$6&gt;=$L24,AE$6&lt;=$L24+$M24-1),2,IF(AND($F24="중요 시점",AE$6&gt;=$L24,AE$6&lt;=$L24+$M24-1),1,""))</f>
        <v/>
      </c>
      <c r="AF24" s="123">
        <f>IF(AND($F24="목표",AF$6&gt;=$L24,AF$6&lt;=$L24+$M24-1),2,IF(AND($F24="중요 시점",AF$6&gt;=$L24,AF$6&lt;=$L24+$M24-1),1,""))</f>
        <v/>
      </c>
      <c r="AG24" s="123">
        <f>IF(AND($F24="목표",AG$6&gt;=$L24,AG$6&lt;=$L24+$M24-1),2,IF(AND($F24="중요 시점",AG$6&gt;=$L24,AG$6&lt;=$L24+$M24-1),1,""))</f>
        <v/>
      </c>
      <c r="AH24" s="123">
        <f>IF(AND($F24="목표",AH$6&gt;=$L24,AH$6&lt;=$L24+$M24-1),2,IF(AND($F24="중요 시점",AH$6&gt;=$L24,AH$6&lt;=$L24+$M24-1),1,""))</f>
        <v/>
      </c>
      <c r="AI24" s="123">
        <f>IF(AND($F24="목표",AI$6&gt;=$L24,AI$6&lt;=$L24+$M24-1),2,IF(AND($F24="중요 시점",AI$6&gt;=$L24,AI$6&lt;=$L24+$M24-1),1,""))</f>
        <v/>
      </c>
      <c r="AJ24" s="123">
        <f>IF(AND($F24="목표",AJ$6&gt;=$L24,AJ$6&lt;=$L24+$M24-1),2,IF(AND($F24="중요 시점",AJ$6&gt;=$L24,AJ$6&lt;=$L24+$M24-1),1,""))</f>
        <v/>
      </c>
      <c r="AK24" s="123">
        <f>IF(AND($F24="목표",AK$6&gt;=$L24,AK$6&lt;=$L24+$M24-1),2,IF(AND($F24="중요 시점",AK$6&gt;=$L24,AK$6&lt;=$L24+$M24-1),1,""))</f>
        <v/>
      </c>
      <c r="AL24" s="123">
        <f>IF(AND($F24="목표",AL$6&gt;=$L24,AL$6&lt;=$L24+$M24-1),2,IF(AND($F24="중요 시점",AL$6&gt;=$L24,AL$6&lt;=$L24+$M24-1),1,""))</f>
        <v/>
      </c>
      <c r="AM24" s="123">
        <f>IF(AND($F24="목표",AM$6&gt;=$L24,AM$6&lt;=$L24+$M24-1),2,IF(AND($F24="중요 시점",AM$6&gt;=$L24,AM$6&lt;=$L24+$M24-1),1,""))</f>
        <v/>
      </c>
      <c r="AN24" s="123">
        <f>IF(AND($F24="목표",AN$6&gt;=$L24,AN$6&lt;=$L24+$M24-1),2,IF(AND($F24="중요 시점",AN$6&gt;=$L24,AN$6&lt;=$L24+$M24-1),1,""))</f>
        <v/>
      </c>
      <c r="AO24" s="123">
        <f>IF(AND($F24="목표",AO$6&gt;=$L24,AO$6&lt;=$L24+$M24-1),2,IF(AND($F24="중요 시점",AO$6&gt;=$L24,AO$6&lt;=$L24+$M24-1),1,""))</f>
        <v/>
      </c>
      <c r="AP24" s="123">
        <f>IF(AND($F24="목표",AP$6&gt;=$L24,AP$6&lt;=$L24+$M24-1),2,IF(AND($F24="중요 시점",AP$6&gt;=$L24,AP$6&lt;=$L24+$M24-1),1,""))</f>
        <v/>
      </c>
      <c r="AQ24" s="123">
        <f>IF(AND($F24="목표",AQ$6&gt;=$L24,AQ$6&lt;=$L24+$M24-1),2,IF(AND($F24="중요 시점",AQ$6&gt;=$L24,AQ$6&lt;=$L24+$M24-1),1,""))</f>
        <v/>
      </c>
      <c r="AR24" s="123">
        <f>IF(AND($F24="목표",AR$6&gt;=$L24,AR$6&lt;=$L24+$M24-1),2,IF(AND($F24="중요 시점",AR$6&gt;=$L24,AR$6&lt;=$L24+$M24-1),1,""))</f>
        <v/>
      </c>
      <c r="AS24" s="123">
        <f>IF(AND($F24="목표",AS$6&gt;=$L24,AS$6&lt;=$L24+$M24-1),2,IF(AND($F24="중요 시점",AS$6&gt;=$L24,AS$6&lt;=$L24+$M24-1),1,""))</f>
        <v/>
      </c>
      <c r="AT24" s="123">
        <f>IF(AND($F24="목표",AT$6&gt;=$L24,AT$6&lt;=$L24+$M24-1),2,IF(AND($F24="중요 시점",AT$6&gt;=$L24,AT$6&lt;=$L24+$M24-1),1,""))</f>
        <v/>
      </c>
      <c r="AU24" s="123">
        <f>IF(AND($F24="목표",AU$6&gt;=$L24,AU$6&lt;=$L24+$M24-1),2,IF(AND($F24="중요 시점",AU$6&gt;=$L24,AU$6&lt;=$L24+$M24-1),1,""))</f>
        <v/>
      </c>
      <c r="AV24" s="123">
        <f>IF(AND($F24="목표",AV$6&gt;=$L24,AV$6&lt;=$L24+$M24-1),2,IF(AND($F24="중요 시점",AV$6&gt;=$L24,AV$6&lt;=$L24+$M24-1),1,""))</f>
        <v/>
      </c>
      <c r="AW24" s="123">
        <f>IF(AND($F24="목표",AW$6&gt;=$L24,AW$6&lt;=$L24+$M24-1),2,IF(AND($F24="중요 시점",AW$6&gt;=$L24,AW$6&lt;=$L24+$M24-1),1,""))</f>
        <v/>
      </c>
      <c r="AX24" s="123">
        <f>IF(AND($F24="목표",AX$6&gt;=$L24,AX$6&lt;=$L24+$M24-1),2,IF(AND($F24="중요 시점",AX$6&gt;=$L24,AX$6&lt;=$L24+$M24-1),1,""))</f>
        <v/>
      </c>
      <c r="AY24" s="123">
        <f>IF(AND($F24="목표",AY$6&gt;=$L24,AY$6&lt;=$L24+$M24-1),2,IF(AND($F24="중요 시점",AY$6&gt;=$L24,AY$6&lt;=$L24+$M24-1),1,""))</f>
        <v/>
      </c>
      <c r="AZ24" s="123">
        <f>IF(AND($F24="목표",AZ$6&gt;=$L24,AZ$6&lt;=$L24+$M24-1),2,IF(AND($F24="중요 시점",AZ$6&gt;=$L24,AZ$6&lt;=$L24+$M24-1),1,""))</f>
        <v/>
      </c>
      <c r="BA24" s="123">
        <f>IF(AND($F24="목표",BA$6&gt;=$L24,BA$6&lt;=$L24+$M24-1),2,IF(AND($F24="중요 시점",BA$6&gt;=$L24,BA$6&lt;=$L24+$M24-1),1,""))</f>
        <v/>
      </c>
      <c r="BB24" s="123">
        <f>IF(AND($F24="목표",BB$6&gt;=$L24,BB$6&lt;=$L24+$M24-1),2,IF(AND($F24="중요 시점",BB$6&gt;=$L24,BB$6&lt;=$L24+$M24-1),1,""))</f>
        <v/>
      </c>
      <c r="BC24" s="123">
        <f>IF(AND($F24="목표",BC$6&gt;=$L24,BC$6&lt;=$L24+$M24-1),2,IF(AND($F24="중요 시점",BC$6&gt;=$L24,BC$6&lt;=$L24+$M24-1),1,""))</f>
        <v/>
      </c>
      <c r="BD24" s="123">
        <f>IF(AND($F24="목표",BD$6&gt;=$L24,BD$6&lt;=$L24+$M24-1),2,IF(AND($F24="중요 시점",BD$6&gt;=$L24,BD$6&lt;=$L24+$M24-1),1,""))</f>
        <v/>
      </c>
      <c r="BE24" s="123">
        <f>IF(AND($F24="목표",BE$6&gt;=$L24,BE$6&lt;=$L24+$M24-1),2,IF(AND($F24="중요 시점",BE$6&gt;=$L24,BE$6&lt;=$L24+$M24-1),1,""))</f>
        <v/>
      </c>
      <c r="BF24" s="123">
        <f>IF(AND($F24="목표",BF$6&gt;=$L24,BF$6&lt;=$L24+$M24-1),2,IF(AND($F24="중요 시점",BF$6&gt;=$L24,BF$6&lt;=$L24+$M24-1),1,""))</f>
        <v/>
      </c>
      <c r="BG24" s="123">
        <f>IF(AND($F24="목표",BG$6&gt;=$L24,BG$6&lt;=$L24+$M24-1),2,IF(AND($F24="중요 시점",BG$6&gt;=$L24,BG$6&lt;=$L24+$M24-1),1,""))</f>
        <v/>
      </c>
      <c r="BH24" s="123">
        <f>IF(AND($F24="목표",BH$6&gt;=$L24,BH$6&lt;=$L24+$M24-1),2,IF(AND($F24="중요 시점",BH$6&gt;=$L24,BH$6&lt;=$L24+$M24-1),1,""))</f>
        <v/>
      </c>
      <c r="BI24" s="123">
        <f>IF(AND($F24="목표",BI$6&gt;=$L24,BI$6&lt;=$L24+$M24-1),2,IF(AND($F24="중요 시점",BI$6&gt;=$L24,BI$6&lt;=$L24+$M24-1),1,""))</f>
        <v/>
      </c>
      <c r="BJ24" s="123">
        <f>IF(AND($F24="목표",BJ$6&gt;=$L24,BJ$6&lt;=$L24+$M24-1),2,IF(AND($F24="중요 시점",BJ$6&gt;=$L24,BJ$6&lt;=$L24+$M24-1),1,""))</f>
        <v/>
      </c>
      <c r="BK24" s="123">
        <f>IF(AND($F24="목표",BK$6&gt;=$L24,BK$6&lt;=$L24+$M24-1),2,IF(AND($F24="중요 시점",BK$6&gt;=$L24,BK$6&lt;=$L24+$M24-1),1,""))</f>
        <v/>
      </c>
      <c r="BL24" s="123">
        <f>IF(AND($F24="목표",BL$6&gt;=$L24,BL$6&lt;=$L24+$M24-1),2,IF(AND($F24="중요 시점",BL$6&gt;=$L24,BL$6&lt;=$L24+$M24-1),1,""))</f>
        <v/>
      </c>
      <c r="BM24" s="123">
        <f>IF(AND($F24="목표",BM$6&gt;=$L24,BM$6&lt;=$L24+$M24-1),2,IF(AND($F24="중요 시점",BM$6&gt;=$L24,BM$6&lt;=$L24+$M24-1),1,""))</f>
        <v/>
      </c>
      <c r="BN24" s="123">
        <f>IF(AND($F24="목표",BN$6&gt;=$L24,BN$6&lt;=$L24+$M24-1),2,IF(AND($F24="중요 시점",BN$6&gt;=$L24,BN$6&lt;=$L24+$M24-1),1,""))</f>
        <v/>
      </c>
      <c r="BO24" s="123">
        <f>IF(AND($F24="목표",BO$6&gt;=$L24,BO$6&lt;=$L24+$M24-1),2,IF(AND($F24="중요 시점",BO$6&gt;=$L24,BO$6&lt;=$L24+$M24-1),1,""))</f>
        <v/>
      </c>
      <c r="BP24" s="123">
        <f>IF(AND($F24="목표",BP$6&gt;=$L24,BP$6&lt;=$L24+$M24-1),2,IF(AND($F24="중요 시점",BP$6&gt;=$L24,BP$6&lt;=$L24+$M24-1),1,""))</f>
        <v/>
      </c>
      <c r="BQ24" s="123">
        <f>IF(AND($F24="목표",BQ$6&gt;=$L24,BQ$6&lt;=$L24+$M24-1),2,IF(AND($F24="중요 시점",BQ$6&gt;=$L24,BQ$6&lt;=$L24+$M24-1),1,""))</f>
        <v/>
      </c>
      <c r="BR24" s="123">
        <f>IF(AND($F24="목표",BR$6&gt;=$L24,BR$6&lt;=$L24+$M24-1),2,IF(AND($F24="중요 시점",BR$6&gt;=$L24,BR$6&lt;=$L24+$M24-1),1,""))</f>
        <v/>
      </c>
      <c r="BS24" s="123">
        <f>IF(AND($F24="목표",BS$6&gt;=$L24,BS$6&lt;=$L24+$M24-1),2,IF(AND($F24="중요 시점",BS$6&gt;=$L24,BS$6&lt;=$L24+$M24-1),1,""))</f>
        <v/>
      </c>
      <c r="BT24" s="123">
        <f>IF(AND($F24="목표",BT$6&gt;=$L24,BT$6&lt;=$L24+$M24-1),2,IF(AND($F24="중요 시점",BT$6&gt;=$L24,BT$6&lt;=$L24+$M24-1),1,""))</f>
        <v/>
      </c>
      <c r="BU24" s="123">
        <f>IF(AND($F24="목표",BU$6&gt;=$L24,BU$6&lt;=$L24+$M24-1),2,IF(AND($F24="중요 시점",BU$6&gt;=$L24,BU$6&lt;=$L24+$M24-1),1,""))</f>
        <v/>
      </c>
      <c r="BV24" s="123">
        <f>IF(AND($F24="목표",BV$6&gt;=$L24,BV$6&lt;=$L24+$M24-1),2,IF(AND($F24="중요 시점",BV$6&gt;=$L24,BV$6&lt;=$L24+$M24-1),1,""))</f>
        <v/>
      </c>
    </row>
    <row r="25" outlineLevel="1" customFormat="1" s="75">
      <c r="C25" s="72" t="n">
        <v>5.1</v>
      </c>
      <c r="D25" s="73" t="n"/>
      <c r="E25" s="73" t="inlineStr">
        <is>
          <t>최적화 리포트 작성</t>
        </is>
      </c>
      <c r="F25" s="74" t="inlineStr">
        <is>
          <t>예정 기간</t>
        </is>
      </c>
      <c r="G25" s="74" t="inlineStr">
        <is>
          <t>고객사&amp;MS&amp;Cloocus</t>
        </is>
      </c>
      <c r="H25" s="74" t="inlineStr">
        <is>
          <t>고객사&amp;MS&amp;Cloocus(실무담당자)</t>
        </is>
      </c>
      <c r="I25" s="86">
        <f>중요_시점3323[[#This Row],[시작일2]]</f>
        <v/>
      </c>
      <c r="J25" s="86">
        <f>중요_시점3323[[#This Row],[시작일]]+중요_시점3323[[#This Row],[일 수]]</f>
        <v/>
      </c>
      <c r="K25" s="82" t="inlineStr">
        <is>
          <t>%</t>
        </is>
      </c>
      <c r="L25" s="95">
        <f>L24</f>
        <v/>
      </c>
      <c r="M25" s="384" t="n">
        <v>1</v>
      </c>
      <c r="N25" s="48">
        <f>IF(AND($F25="목표",N$6&gt;=$L25,N$6&lt;=$L25+$M25-1),2,IF(AND($F25="중요 시점",N$6&gt;=$L25,N$6&lt;=$L25+$M25-1),1,""))</f>
        <v/>
      </c>
      <c r="O25" s="48">
        <f>IF(AND($F25="목표",O$6&gt;=$L25,O$6&lt;=$L25+$M25-1),2,IF(AND($F25="중요 시점",O$6&gt;=$L25,O$6&lt;=$L25+$M25-1),1,""))</f>
        <v/>
      </c>
      <c r="P25" s="48">
        <f>IF(AND($F25="목표",P$6&gt;=$L25,P$6&lt;=$L25+$M25-1),2,IF(AND($F25="중요 시점",P$6&gt;=$L25,P$6&lt;=$L25+$M25-1),1,""))</f>
        <v/>
      </c>
      <c r="Q25" s="48">
        <f>IF(AND($F25="목표",Q$6&gt;=$L25,Q$6&lt;=$L25+$M25-1),2,IF(AND($F25="중요 시점",Q$6&gt;=$L25,Q$6&lt;=$L25+$M25-1),1,""))</f>
        <v/>
      </c>
      <c r="R25" s="48">
        <f>IF(AND($F25="목표",R$6&gt;=$L25,R$6&lt;=$L25+$M25-1),2,IF(AND($F25="중요 시점",R$6&gt;=$L25,R$6&lt;=$L25+$M25-1),1,""))</f>
        <v/>
      </c>
      <c r="S25" s="48">
        <f>IF(AND($F25="목표",S$6&gt;=$L25,S$6&lt;=$L25+$M25-1),2,IF(AND($F25="중요 시점",S$6&gt;=$L25,S$6&lt;=$L25+$M25-1),1,""))</f>
        <v/>
      </c>
      <c r="T25" s="48">
        <f>IF(AND($F25="목표",T$6&gt;=$L25,T$6&lt;=$L25+$M25-1),2,IF(AND($F25="중요 시점",T$6&gt;=$L25,T$6&lt;=$L25+$M25-1),1,""))</f>
        <v/>
      </c>
      <c r="U25" s="48">
        <f>IF(AND($F25="목표",U$6&gt;=$L25,U$6&lt;=$L25+$M25-1),2,IF(AND($F25="중요 시점",U$6&gt;=$L25,U$6&lt;=$L25+$M25-1),1,""))</f>
        <v/>
      </c>
      <c r="V25" s="48">
        <f>IF(AND($F25="목표",V$6&gt;=$L25,V$6&lt;=$L25+$M25-1),2,IF(AND($F25="중요 시점",V$6&gt;=$L25,V$6&lt;=$L25+$M25-1),1,""))</f>
        <v/>
      </c>
      <c r="W25" s="48">
        <f>IF(AND($F25="목표",W$6&gt;=$L25,W$6&lt;=$L25+$M25-1),2,IF(AND($F25="중요 시점",W$6&gt;=$L25,W$6&lt;=$L25+$M25-1),1,""))</f>
        <v/>
      </c>
      <c r="X25" s="48">
        <f>IF(AND($F25="목표",X$6&gt;=$L25,X$6&lt;=$L25+$M25-1),2,IF(AND($F25="중요 시점",X$6&gt;=$L25,X$6&lt;=$L25+$M25-1),1,""))</f>
        <v/>
      </c>
      <c r="Y25" s="48">
        <f>IF(AND($F25="목표",Y$6&gt;=$L25,Y$6&lt;=$L25+$M25-1),2,IF(AND($F25="중요 시점",Y$6&gt;=$L25,Y$6&lt;=$L25+$M25-1),1,""))</f>
        <v/>
      </c>
      <c r="Z25" s="48">
        <f>IF(AND($F25="목표",Z$6&gt;=$L25,Z$6&lt;=$L25+$M25-1),2,IF(AND($F25="중요 시점",Z$6&gt;=$L25,Z$6&lt;=$L25+$M25-1),1,""))</f>
        <v/>
      </c>
      <c r="AA25" s="48">
        <f>IF(AND($F25="목표",AA$6&gt;=$L25,AA$6&lt;=$L25+$M25-1),2,IF(AND($F25="중요 시점",AA$6&gt;=$L25,AA$6&lt;=$L25+$M25-1),1,""))</f>
        <v/>
      </c>
      <c r="AB25" s="48">
        <f>IF(AND($F25="목표",AB$6&gt;=$L25,AB$6&lt;=$L25+$M25-1),2,IF(AND($F25="중요 시점",AB$6&gt;=$L25,AB$6&lt;=$L25+$M25-1),1,""))</f>
        <v/>
      </c>
      <c r="AC25" s="48">
        <f>IF(AND($F25="목표",AC$6&gt;=$L25,AC$6&lt;=$L25+$M25-1),2,IF(AND($F25="중요 시점",AC$6&gt;=$L25,AC$6&lt;=$L25+$M25-1),1,""))</f>
        <v/>
      </c>
      <c r="AD25" s="48">
        <f>IF(AND($F25="목표",AD$6&gt;=$L25,AD$6&lt;=$L25+$M25-1),2,IF(AND($F25="중요 시점",AD$6&gt;=$L25,AD$6&lt;=$L25+$M25-1),1,""))</f>
        <v/>
      </c>
      <c r="AE25" s="48">
        <f>IF(AND($F25="목표",AE$6&gt;=$L25,AE$6&lt;=$L25+$M25-1),2,IF(AND($F25="중요 시점",AE$6&gt;=$L25,AE$6&lt;=$L25+$M25-1),1,""))</f>
        <v/>
      </c>
      <c r="AF25" s="48">
        <f>IF(AND($F25="목표",AF$6&gt;=$L25,AF$6&lt;=$L25+$M25-1),2,IF(AND($F25="중요 시점",AF$6&gt;=$L25,AF$6&lt;=$L25+$M25-1),1,""))</f>
        <v/>
      </c>
      <c r="AG25" s="48">
        <f>IF(AND($F25="목표",AG$6&gt;=$L25,AG$6&lt;=$L25+$M25-1),2,IF(AND($F25="중요 시점",AG$6&gt;=$L25,AG$6&lt;=$L25+$M25-1),1,""))</f>
        <v/>
      </c>
      <c r="AH25" s="48">
        <f>IF(AND($F25="목표",AH$6&gt;=$L25,AH$6&lt;=$L25+$M25-1),2,IF(AND($F25="중요 시점",AH$6&gt;=$L25,AH$6&lt;=$L25+$M25-1),1,""))</f>
        <v/>
      </c>
      <c r="AI25" s="48">
        <f>IF(AND($F25="목표",AI$6&gt;=$L25,AI$6&lt;=$L25+$M25-1),2,IF(AND($F25="중요 시점",AI$6&gt;=$L25,AI$6&lt;=$L25+$M25-1),1,""))</f>
        <v/>
      </c>
      <c r="AJ25" s="48">
        <f>IF(AND($F25="목표",AJ$6&gt;=$L25,AJ$6&lt;=$L25+$M25-1),2,IF(AND($F25="중요 시점",AJ$6&gt;=$L25,AJ$6&lt;=$L25+$M25-1),1,""))</f>
        <v/>
      </c>
      <c r="AK25" s="48">
        <f>IF(AND($F25="목표",AK$6&gt;=$L25,AK$6&lt;=$L25+$M25-1),2,IF(AND($F25="중요 시점",AK$6&gt;=$L25,AK$6&lt;=$L25+$M25-1),1,""))</f>
        <v/>
      </c>
      <c r="AL25" s="48">
        <f>IF(AND($F25="목표",AL$6&gt;=$L25,AL$6&lt;=$L25+$M25-1),2,IF(AND($F25="중요 시점",AL$6&gt;=$L25,AL$6&lt;=$L25+$M25-1),1,""))</f>
        <v/>
      </c>
      <c r="AM25" s="48">
        <f>IF(AND($F25="목표",AM$6&gt;=$L25,AM$6&lt;=$L25+$M25-1),2,IF(AND($F25="중요 시점",AM$6&gt;=$L25,AM$6&lt;=$L25+$M25-1),1,""))</f>
        <v/>
      </c>
      <c r="AN25" s="48">
        <f>IF(AND($F25="목표",AN$6&gt;=$L25,AN$6&lt;=$L25+$M25-1),2,IF(AND($F25="중요 시점",AN$6&gt;=$L25,AN$6&lt;=$L25+$M25-1),1,""))</f>
        <v/>
      </c>
      <c r="AO25" s="48">
        <f>IF(AND($F25="목표",AO$6&gt;=$L25,AO$6&lt;=$L25+$M25-1),2,IF(AND($F25="중요 시점",AO$6&gt;=$L25,AO$6&lt;=$L25+$M25-1),1,""))</f>
        <v/>
      </c>
      <c r="AP25" s="48">
        <f>IF(AND($F25="목표",AP$6&gt;=$L25,AP$6&lt;=$L25+$M25-1),2,IF(AND($F25="중요 시점",AP$6&gt;=$L25,AP$6&lt;=$L25+$M25-1),1,""))</f>
        <v/>
      </c>
      <c r="AQ25" s="48">
        <f>IF(AND($F25="목표",AQ$6&gt;=$L25,AQ$6&lt;=$L25+$M25-1),2,IF(AND($F25="중요 시점",AQ$6&gt;=$L25,AQ$6&lt;=$L25+$M25-1),1,""))</f>
        <v/>
      </c>
      <c r="AR25" s="48">
        <f>IF(AND($F25="목표",AR$6&gt;=$L25,AR$6&lt;=$L25+$M25-1),2,IF(AND($F25="중요 시점",AR$6&gt;=$L25,AR$6&lt;=$L25+$M25-1),1,""))</f>
        <v/>
      </c>
      <c r="AS25" s="48">
        <f>IF(AND($F25="목표",AS$6&gt;=$L25,AS$6&lt;=$L25+$M25-1),2,IF(AND($F25="중요 시점",AS$6&gt;=$L25,AS$6&lt;=$L25+$M25-1),1,""))</f>
        <v/>
      </c>
      <c r="AT25" s="48">
        <f>IF(AND($F25="목표",AT$6&gt;=$L25,AT$6&lt;=$L25+$M25-1),2,IF(AND($F25="중요 시점",AT$6&gt;=$L25,AT$6&lt;=$L25+$M25-1),1,""))</f>
        <v/>
      </c>
      <c r="AU25" s="48">
        <f>IF(AND($F25="목표",AU$6&gt;=$L25,AU$6&lt;=$L25+$M25-1),2,IF(AND($F25="중요 시점",AU$6&gt;=$L25,AU$6&lt;=$L25+$M25-1),1,""))</f>
        <v/>
      </c>
      <c r="AV25" s="48">
        <f>IF(AND($F25="목표",AV$6&gt;=$L25,AV$6&lt;=$L25+$M25-1),2,IF(AND($F25="중요 시점",AV$6&gt;=$L25,AV$6&lt;=$L25+$M25-1),1,""))</f>
        <v/>
      </c>
      <c r="AW25" s="48">
        <f>IF(AND($F25="목표",AW$6&gt;=$L25,AW$6&lt;=$L25+$M25-1),2,IF(AND($F25="중요 시점",AW$6&gt;=$L25,AW$6&lt;=$L25+$M25-1),1,""))</f>
        <v/>
      </c>
      <c r="AX25" s="48">
        <f>IF(AND($F25="목표",AX$6&gt;=$L25,AX$6&lt;=$L25+$M25-1),2,IF(AND($F25="중요 시점",AX$6&gt;=$L25,AX$6&lt;=$L25+$M25-1),1,""))</f>
        <v/>
      </c>
      <c r="AY25" s="48">
        <f>IF(AND($F25="목표",AY$6&gt;=$L25,AY$6&lt;=$L25+$M25-1),2,IF(AND($F25="중요 시점",AY$6&gt;=$L25,AY$6&lt;=$L25+$M25-1),1,""))</f>
        <v/>
      </c>
      <c r="AZ25" s="48">
        <f>IF(AND($F25="목표",AZ$6&gt;=$L25,AZ$6&lt;=$L25+$M25-1),2,IF(AND($F25="중요 시점",AZ$6&gt;=$L25,AZ$6&lt;=$L25+$M25-1),1,""))</f>
        <v/>
      </c>
      <c r="BA25" s="48">
        <f>IF(AND($F25="목표",BA$6&gt;=$L25,BA$6&lt;=$L25+$M25-1),2,IF(AND($F25="중요 시점",BA$6&gt;=$L25,BA$6&lt;=$L25+$M25-1),1,""))</f>
        <v/>
      </c>
      <c r="BB25" s="48">
        <f>IF(AND($F25="목표",BB$6&gt;=$L25,BB$6&lt;=$L25+$M25-1),2,IF(AND($F25="중요 시점",BB$6&gt;=$L25,BB$6&lt;=$L25+$M25-1),1,""))</f>
        <v/>
      </c>
      <c r="BC25" s="48">
        <f>IF(AND($F25="목표",BC$6&gt;=$L25,BC$6&lt;=$L25+$M25-1),2,IF(AND($F25="중요 시점",BC$6&gt;=$L25,BC$6&lt;=$L25+$M25-1),1,""))</f>
        <v/>
      </c>
      <c r="BD25" s="48">
        <f>IF(AND($F25="목표",BD$6&gt;=$L25,BD$6&lt;=$L25+$M25-1),2,IF(AND($F25="중요 시점",BD$6&gt;=$L25,BD$6&lt;=$L25+$M25-1),1,""))</f>
        <v/>
      </c>
      <c r="BE25" s="48">
        <f>IF(AND($F25="목표",BE$6&gt;=$L25,BE$6&lt;=$L25+$M25-1),2,IF(AND($F25="중요 시점",BE$6&gt;=$L25,BE$6&lt;=$L25+$M25-1),1,""))</f>
        <v/>
      </c>
      <c r="BF25" s="48">
        <f>IF(AND($F25="목표",BF$6&gt;=$L25,BF$6&lt;=$L25+$M25-1),2,IF(AND($F25="중요 시점",BF$6&gt;=$L25,BF$6&lt;=$L25+$M25-1),1,""))</f>
        <v/>
      </c>
      <c r="BG25" s="48">
        <f>IF(AND($F25="목표",BG$6&gt;=$L25,BG$6&lt;=$L25+$M25-1),2,IF(AND($F25="중요 시점",BG$6&gt;=$L25,BG$6&lt;=$L25+$M25-1),1,""))</f>
        <v/>
      </c>
      <c r="BH25" s="48">
        <f>IF(AND($F25="목표",BH$6&gt;=$L25,BH$6&lt;=$L25+$M25-1),2,IF(AND($F25="중요 시점",BH$6&gt;=$L25,BH$6&lt;=$L25+$M25-1),1,""))</f>
        <v/>
      </c>
      <c r="BI25" s="48">
        <f>IF(AND($F25="목표",BI$6&gt;=$L25,BI$6&lt;=$L25+$M25-1),2,IF(AND($F25="중요 시점",BI$6&gt;=$L25,BI$6&lt;=$L25+$M25-1),1,""))</f>
        <v/>
      </c>
      <c r="BJ25" s="48">
        <f>IF(AND($F25="목표",BJ$6&gt;=$L25,BJ$6&lt;=$L25+$M25-1),2,IF(AND($F25="중요 시점",BJ$6&gt;=$L25,BJ$6&lt;=$L25+$M25-1),1,""))</f>
        <v/>
      </c>
      <c r="BK25" s="48">
        <f>IF(AND($F25="목표",BK$6&gt;=$L25,BK$6&lt;=$L25+$M25-1),2,IF(AND($F25="중요 시점",BK$6&gt;=$L25,BK$6&lt;=$L25+$M25-1),1,""))</f>
        <v/>
      </c>
      <c r="BL25" s="48">
        <f>IF(AND($F25="목표",BL$6&gt;=$L25,BL$6&lt;=$L25+$M25-1),2,IF(AND($F25="중요 시점",BL$6&gt;=$L25,BL$6&lt;=$L25+$M25-1),1,""))</f>
        <v/>
      </c>
      <c r="BM25" s="48">
        <f>IF(AND($F25="목표",BM$6&gt;=$L25,BM$6&lt;=$L25+$M25-1),2,IF(AND($F25="중요 시점",BM$6&gt;=$L25,BM$6&lt;=$L25+$M25-1),1,""))</f>
        <v/>
      </c>
      <c r="BN25" s="48">
        <f>IF(AND($F25="목표",BN$6&gt;=$L25,BN$6&lt;=$L25+$M25-1),2,IF(AND($F25="중요 시점",BN$6&gt;=$L25,BN$6&lt;=$L25+$M25-1),1,""))</f>
        <v/>
      </c>
      <c r="BO25" s="48">
        <f>IF(AND($F25="목표",BO$6&gt;=$L25,BO$6&lt;=$L25+$M25-1),2,IF(AND($F25="중요 시점",BO$6&gt;=$L25,BO$6&lt;=$L25+$M25-1),1,""))</f>
        <v/>
      </c>
      <c r="BP25" s="48">
        <f>IF(AND($F25="목표",BP$6&gt;=$L25,BP$6&lt;=$L25+$M25-1),2,IF(AND($F25="중요 시점",BP$6&gt;=$L25,BP$6&lt;=$L25+$M25-1),1,""))</f>
        <v/>
      </c>
      <c r="BQ25" s="48">
        <f>IF(AND($F25="목표",BQ$6&gt;=$L25,BQ$6&lt;=$L25+$M25-1),2,IF(AND($F25="중요 시점",BQ$6&gt;=$L25,BQ$6&lt;=$L25+$M25-1),1,""))</f>
        <v/>
      </c>
      <c r="BR25" s="48">
        <f>IF(AND($F25="목표",BR$6&gt;=$L25,BR$6&lt;=$L25+$M25-1),2,IF(AND($F25="중요 시점",BR$6&gt;=$L25,BR$6&lt;=$L25+$M25-1),1,""))</f>
        <v/>
      </c>
      <c r="BS25" s="48">
        <f>IF(AND($F25="목표",BS$6&gt;=$L25,BS$6&lt;=$L25+$M25-1),2,IF(AND($F25="중요 시점",BS$6&gt;=$L25,BS$6&lt;=$L25+$M25-1),1,""))</f>
        <v/>
      </c>
      <c r="BT25" s="48">
        <f>IF(AND($F25="목표",BT$6&gt;=$L25,BT$6&lt;=$L25+$M25-1),2,IF(AND($F25="중요 시점",BT$6&gt;=$L25,BT$6&lt;=$L25+$M25-1),1,""))</f>
        <v/>
      </c>
      <c r="BU25" s="48">
        <f>IF(AND($F25="목표",BU$6&gt;=$L25,BU$6&lt;=$L25+$M25-1),2,IF(AND($F25="중요 시점",BU$6&gt;=$L25,BU$6&lt;=$L25+$M25-1),1,""))</f>
        <v/>
      </c>
      <c r="BV25" s="48">
        <f>IF(AND($F25="목표",BV$6&gt;=$L25,BV$6&lt;=$L25+$M25-1),2,IF(AND($F25="중요 시점",BV$6&gt;=$L25,BV$6&lt;=$L25+$M25-1),1,""))</f>
        <v/>
      </c>
    </row>
    <row r="26" outlineLevel="1" customFormat="1" s="75">
      <c r="C26" s="72" t="n">
        <v>5.2</v>
      </c>
      <c r="D26" s="73" t="n"/>
      <c r="E26" s="73" t="inlineStr">
        <is>
          <t>최적화 리포트 보고</t>
        </is>
      </c>
      <c r="F26" s="74" t="inlineStr">
        <is>
          <t>예정 기간</t>
        </is>
      </c>
      <c r="G26" s="74" t="inlineStr">
        <is>
          <t>고객사&amp;MS&amp;Cloocus</t>
        </is>
      </c>
      <c r="H26" s="74" t="inlineStr">
        <is>
          <t>고객사&amp;MS&amp;Cloocus(실무담당자)</t>
        </is>
      </c>
      <c r="I26" s="86">
        <f>중요_시점3323[[#This Row],[시작일2]]</f>
        <v/>
      </c>
      <c r="J26" s="86">
        <f>중요_시점3323[[#This Row],[시작일]]+중요_시점3323[[#This Row],[일 수]]</f>
        <v/>
      </c>
      <c r="K26" s="82" t="inlineStr">
        <is>
          <t>%</t>
        </is>
      </c>
      <c r="L26" s="95">
        <f>J25</f>
        <v/>
      </c>
      <c r="M26" s="384" t="n">
        <v>1</v>
      </c>
      <c r="N26" s="48">
        <f>IF(AND($F26="목표",N$6&gt;=$L26,N$6&lt;=$L26+$M26-1),2,IF(AND($F26="중요 시점",N$6&gt;=$L26,N$6&lt;=$L26+$M26-1),1,""))</f>
        <v/>
      </c>
      <c r="O26" s="48">
        <f>IF(AND($F26="목표",O$6&gt;=$L26,O$6&lt;=$L26+$M26-1),2,IF(AND($F26="중요 시점",O$6&gt;=$L26,O$6&lt;=$L26+$M26-1),1,""))</f>
        <v/>
      </c>
      <c r="P26" s="48">
        <f>IF(AND($F26="목표",P$6&gt;=$L26,P$6&lt;=$L26+$M26-1),2,IF(AND($F26="중요 시점",P$6&gt;=$L26,P$6&lt;=$L26+$M26-1),1,""))</f>
        <v/>
      </c>
      <c r="Q26" s="48">
        <f>IF(AND($F26="목표",Q$6&gt;=$L26,Q$6&lt;=$L26+$M26-1),2,IF(AND($F26="중요 시점",Q$6&gt;=$L26,Q$6&lt;=$L26+$M26-1),1,""))</f>
        <v/>
      </c>
      <c r="R26" s="48">
        <f>IF(AND($F26="목표",R$6&gt;=$L26,R$6&lt;=$L26+$M26-1),2,IF(AND($F26="중요 시점",R$6&gt;=$L26,R$6&lt;=$L26+$M26-1),1,""))</f>
        <v/>
      </c>
      <c r="S26" s="48">
        <f>IF(AND($F26="목표",S$6&gt;=$L26,S$6&lt;=$L26+$M26-1),2,IF(AND($F26="중요 시점",S$6&gt;=$L26,S$6&lt;=$L26+$M26-1),1,""))</f>
        <v/>
      </c>
      <c r="T26" s="48">
        <f>IF(AND($F26="목표",T$6&gt;=$L26,T$6&lt;=$L26+$M26-1),2,IF(AND($F26="중요 시점",T$6&gt;=$L26,T$6&lt;=$L26+$M26-1),1,""))</f>
        <v/>
      </c>
      <c r="U26" s="48">
        <f>IF(AND($F26="목표",U$6&gt;=$L26,U$6&lt;=$L26+$M26-1),2,IF(AND($F26="중요 시점",U$6&gt;=$L26,U$6&lt;=$L26+$M26-1),1,""))</f>
        <v/>
      </c>
      <c r="V26" s="48">
        <f>IF(AND($F26="목표",V$6&gt;=$L26,V$6&lt;=$L26+$M26-1),2,IF(AND($F26="중요 시점",V$6&gt;=$L26,V$6&lt;=$L26+$M26-1),1,""))</f>
        <v/>
      </c>
      <c r="W26" s="48">
        <f>IF(AND($F26="목표",W$6&gt;=$L26,W$6&lt;=$L26+$M26-1),2,IF(AND($F26="중요 시점",W$6&gt;=$L26,W$6&lt;=$L26+$M26-1),1,""))</f>
        <v/>
      </c>
      <c r="X26" s="48">
        <f>IF(AND($F26="목표",X$6&gt;=$L26,X$6&lt;=$L26+$M26-1),2,IF(AND($F26="중요 시점",X$6&gt;=$L26,X$6&lt;=$L26+$M26-1),1,""))</f>
        <v/>
      </c>
      <c r="Y26" s="48">
        <f>IF(AND($F26="목표",Y$6&gt;=$L26,Y$6&lt;=$L26+$M26-1),2,IF(AND($F26="중요 시점",Y$6&gt;=$L26,Y$6&lt;=$L26+$M26-1),1,""))</f>
        <v/>
      </c>
      <c r="Z26" s="48">
        <f>IF(AND($F26="목표",Z$6&gt;=$L26,Z$6&lt;=$L26+$M26-1),2,IF(AND($F26="중요 시점",Z$6&gt;=$L26,Z$6&lt;=$L26+$M26-1),1,""))</f>
        <v/>
      </c>
      <c r="AA26" s="48">
        <f>IF(AND($F26="목표",AA$6&gt;=$L26,AA$6&lt;=$L26+$M26-1),2,IF(AND($F26="중요 시점",AA$6&gt;=$L26,AA$6&lt;=$L26+$M26-1),1,""))</f>
        <v/>
      </c>
      <c r="AB26" s="48">
        <f>IF(AND($F26="목표",AB$6&gt;=$L26,AB$6&lt;=$L26+$M26-1),2,IF(AND($F26="중요 시점",AB$6&gt;=$L26,AB$6&lt;=$L26+$M26-1),1,""))</f>
        <v/>
      </c>
      <c r="AC26" s="48">
        <f>IF(AND($F26="목표",AC$6&gt;=$L26,AC$6&lt;=$L26+$M26-1),2,IF(AND($F26="중요 시점",AC$6&gt;=$L26,AC$6&lt;=$L26+$M26-1),1,""))</f>
        <v/>
      </c>
      <c r="AD26" s="48">
        <f>IF(AND($F26="목표",AD$6&gt;=$L26,AD$6&lt;=$L26+$M26-1),2,IF(AND($F26="중요 시점",AD$6&gt;=$L26,AD$6&lt;=$L26+$M26-1),1,""))</f>
        <v/>
      </c>
      <c r="AE26" s="48">
        <f>IF(AND($F26="목표",AE$6&gt;=$L26,AE$6&lt;=$L26+$M26-1),2,IF(AND($F26="중요 시점",AE$6&gt;=$L26,AE$6&lt;=$L26+$M26-1),1,""))</f>
        <v/>
      </c>
      <c r="AF26" s="48">
        <f>IF(AND($F26="목표",AF$6&gt;=$L26,AF$6&lt;=$L26+$M26-1),2,IF(AND($F26="중요 시점",AF$6&gt;=$L26,AF$6&lt;=$L26+$M26-1),1,""))</f>
        <v/>
      </c>
      <c r="AG26" s="48">
        <f>IF(AND($F26="목표",AG$6&gt;=$L26,AG$6&lt;=$L26+$M26-1),2,IF(AND($F26="중요 시점",AG$6&gt;=$L26,AG$6&lt;=$L26+$M26-1),1,""))</f>
        <v/>
      </c>
      <c r="AH26" s="48">
        <f>IF(AND($F26="목표",AH$6&gt;=$L26,AH$6&lt;=$L26+$M26-1),2,IF(AND($F26="중요 시점",AH$6&gt;=$L26,AH$6&lt;=$L26+$M26-1),1,""))</f>
        <v/>
      </c>
      <c r="AI26" s="48">
        <f>IF(AND($F26="목표",AI$6&gt;=$L26,AI$6&lt;=$L26+$M26-1),2,IF(AND($F26="중요 시점",AI$6&gt;=$L26,AI$6&lt;=$L26+$M26-1),1,""))</f>
        <v/>
      </c>
      <c r="AJ26" s="48">
        <f>IF(AND($F26="목표",AJ$6&gt;=$L26,AJ$6&lt;=$L26+$M26-1),2,IF(AND($F26="중요 시점",AJ$6&gt;=$L26,AJ$6&lt;=$L26+$M26-1),1,""))</f>
        <v/>
      </c>
      <c r="AK26" s="48">
        <f>IF(AND($F26="목표",AK$6&gt;=$L26,AK$6&lt;=$L26+$M26-1),2,IF(AND($F26="중요 시점",AK$6&gt;=$L26,AK$6&lt;=$L26+$M26-1),1,""))</f>
        <v/>
      </c>
      <c r="AL26" s="48">
        <f>IF(AND($F26="목표",AL$6&gt;=$L26,AL$6&lt;=$L26+$M26-1),2,IF(AND($F26="중요 시점",AL$6&gt;=$L26,AL$6&lt;=$L26+$M26-1),1,""))</f>
        <v/>
      </c>
      <c r="AM26" s="48">
        <f>IF(AND($F26="목표",AM$6&gt;=$L26,AM$6&lt;=$L26+$M26-1),2,IF(AND($F26="중요 시점",AM$6&gt;=$L26,AM$6&lt;=$L26+$M26-1),1,""))</f>
        <v/>
      </c>
      <c r="AN26" s="48">
        <f>IF(AND($F26="목표",AN$6&gt;=$L26,AN$6&lt;=$L26+$M26-1),2,IF(AND($F26="중요 시점",AN$6&gt;=$L26,AN$6&lt;=$L26+$M26-1),1,""))</f>
        <v/>
      </c>
      <c r="AO26" s="48">
        <f>IF(AND($F26="목표",AO$6&gt;=$L26,AO$6&lt;=$L26+$M26-1),2,IF(AND($F26="중요 시점",AO$6&gt;=$L26,AO$6&lt;=$L26+$M26-1),1,""))</f>
        <v/>
      </c>
      <c r="AP26" s="48">
        <f>IF(AND($F26="목표",AP$6&gt;=$L26,AP$6&lt;=$L26+$M26-1),2,IF(AND($F26="중요 시점",AP$6&gt;=$L26,AP$6&lt;=$L26+$M26-1),1,""))</f>
        <v/>
      </c>
      <c r="AQ26" s="48">
        <f>IF(AND($F26="목표",AQ$6&gt;=$L26,AQ$6&lt;=$L26+$M26-1),2,IF(AND($F26="중요 시점",AQ$6&gt;=$L26,AQ$6&lt;=$L26+$M26-1),1,""))</f>
        <v/>
      </c>
      <c r="AR26" s="48">
        <f>IF(AND($F26="목표",AR$6&gt;=$L26,AR$6&lt;=$L26+$M26-1),2,IF(AND($F26="중요 시점",AR$6&gt;=$L26,AR$6&lt;=$L26+$M26-1),1,""))</f>
        <v/>
      </c>
      <c r="AS26" s="48">
        <f>IF(AND($F26="목표",AS$6&gt;=$L26,AS$6&lt;=$L26+$M26-1),2,IF(AND($F26="중요 시점",AS$6&gt;=$L26,AS$6&lt;=$L26+$M26-1),1,""))</f>
        <v/>
      </c>
      <c r="AT26" s="48">
        <f>IF(AND($F26="목표",AT$6&gt;=$L26,AT$6&lt;=$L26+$M26-1),2,IF(AND($F26="중요 시점",AT$6&gt;=$L26,AT$6&lt;=$L26+$M26-1),1,""))</f>
        <v/>
      </c>
      <c r="AU26" s="48">
        <f>IF(AND($F26="목표",AU$6&gt;=$L26,AU$6&lt;=$L26+$M26-1),2,IF(AND($F26="중요 시점",AU$6&gt;=$L26,AU$6&lt;=$L26+$M26-1),1,""))</f>
        <v/>
      </c>
      <c r="AV26" s="48">
        <f>IF(AND($F26="목표",AV$6&gt;=$L26,AV$6&lt;=$L26+$M26-1),2,IF(AND($F26="중요 시점",AV$6&gt;=$L26,AV$6&lt;=$L26+$M26-1),1,""))</f>
        <v/>
      </c>
      <c r="AW26" s="48">
        <f>IF(AND($F26="목표",AW$6&gt;=$L26,AW$6&lt;=$L26+$M26-1),2,IF(AND($F26="중요 시점",AW$6&gt;=$L26,AW$6&lt;=$L26+$M26-1),1,""))</f>
        <v/>
      </c>
      <c r="AX26" s="48">
        <f>IF(AND($F26="목표",AX$6&gt;=$L26,AX$6&lt;=$L26+$M26-1),2,IF(AND($F26="중요 시점",AX$6&gt;=$L26,AX$6&lt;=$L26+$M26-1),1,""))</f>
        <v/>
      </c>
      <c r="AY26" s="48">
        <f>IF(AND($F26="목표",AY$6&gt;=$L26,AY$6&lt;=$L26+$M26-1),2,IF(AND($F26="중요 시점",AY$6&gt;=$L26,AY$6&lt;=$L26+$M26-1),1,""))</f>
        <v/>
      </c>
      <c r="AZ26" s="48">
        <f>IF(AND($F26="목표",AZ$6&gt;=$L26,AZ$6&lt;=$L26+$M26-1),2,IF(AND($F26="중요 시점",AZ$6&gt;=$L26,AZ$6&lt;=$L26+$M26-1),1,""))</f>
        <v/>
      </c>
      <c r="BA26" s="48">
        <f>IF(AND($F26="목표",BA$6&gt;=$L26,BA$6&lt;=$L26+$M26-1),2,IF(AND($F26="중요 시점",BA$6&gt;=$L26,BA$6&lt;=$L26+$M26-1),1,""))</f>
        <v/>
      </c>
      <c r="BB26" s="48">
        <f>IF(AND($F26="목표",BB$6&gt;=$L26,BB$6&lt;=$L26+$M26-1),2,IF(AND($F26="중요 시점",BB$6&gt;=$L26,BB$6&lt;=$L26+$M26-1),1,""))</f>
        <v/>
      </c>
      <c r="BC26" s="48">
        <f>IF(AND($F26="목표",BC$6&gt;=$L26,BC$6&lt;=$L26+$M26-1),2,IF(AND($F26="중요 시점",BC$6&gt;=$L26,BC$6&lt;=$L26+$M26-1),1,""))</f>
        <v/>
      </c>
      <c r="BD26" s="48">
        <f>IF(AND($F26="목표",BD$6&gt;=$L26,BD$6&lt;=$L26+$M26-1),2,IF(AND($F26="중요 시점",BD$6&gt;=$L26,BD$6&lt;=$L26+$M26-1),1,""))</f>
        <v/>
      </c>
      <c r="BE26" s="48">
        <f>IF(AND($F26="목표",BE$6&gt;=$L26,BE$6&lt;=$L26+$M26-1),2,IF(AND($F26="중요 시점",BE$6&gt;=$L26,BE$6&lt;=$L26+$M26-1),1,""))</f>
        <v/>
      </c>
      <c r="BF26" s="48">
        <f>IF(AND($F26="목표",BF$6&gt;=$L26,BF$6&lt;=$L26+$M26-1),2,IF(AND($F26="중요 시점",BF$6&gt;=$L26,BF$6&lt;=$L26+$M26-1),1,""))</f>
        <v/>
      </c>
      <c r="BG26" s="48">
        <f>IF(AND($F26="목표",BG$6&gt;=$L26,BG$6&lt;=$L26+$M26-1),2,IF(AND($F26="중요 시점",BG$6&gt;=$L26,BG$6&lt;=$L26+$M26-1),1,""))</f>
        <v/>
      </c>
      <c r="BH26" s="48">
        <f>IF(AND($F26="목표",BH$6&gt;=$L26,BH$6&lt;=$L26+$M26-1),2,IF(AND($F26="중요 시점",BH$6&gt;=$L26,BH$6&lt;=$L26+$M26-1),1,""))</f>
        <v/>
      </c>
      <c r="BI26" s="48">
        <f>IF(AND($F26="목표",BI$6&gt;=$L26,BI$6&lt;=$L26+$M26-1),2,IF(AND($F26="중요 시점",BI$6&gt;=$L26,BI$6&lt;=$L26+$M26-1),1,""))</f>
        <v/>
      </c>
      <c r="BJ26" s="48">
        <f>IF(AND($F26="목표",BJ$6&gt;=$L26,BJ$6&lt;=$L26+$M26-1),2,IF(AND($F26="중요 시점",BJ$6&gt;=$L26,BJ$6&lt;=$L26+$M26-1),1,""))</f>
        <v/>
      </c>
      <c r="BK26" s="48">
        <f>IF(AND($F26="목표",BK$6&gt;=$L26,BK$6&lt;=$L26+$M26-1),2,IF(AND($F26="중요 시점",BK$6&gt;=$L26,BK$6&lt;=$L26+$M26-1),1,""))</f>
        <v/>
      </c>
      <c r="BL26" s="48">
        <f>IF(AND($F26="목표",BL$6&gt;=$L26,BL$6&lt;=$L26+$M26-1),2,IF(AND($F26="중요 시점",BL$6&gt;=$L26,BL$6&lt;=$L26+$M26-1),1,""))</f>
        <v/>
      </c>
      <c r="BM26" s="48">
        <f>IF(AND($F26="목표",BM$6&gt;=$L26,BM$6&lt;=$L26+$M26-1),2,IF(AND($F26="중요 시점",BM$6&gt;=$L26,BM$6&lt;=$L26+$M26-1),1,""))</f>
        <v/>
      </c>
      <c r="BN26" s="48">
        <f>IF(AND($F26="목표",BN$6&gt;=$L26,BN$6&lt;=$L26+$M26-1),2,IF(AND($F26="중요 시점",BN$6&gt;=$L26,BN$6&lt;=$L26+$M26-1),1,""))</f>
        <v/>
      </c>
      <c r="BO26" s="48">
        <f>IF(AND($F26="목표",BO$6&gt;=$L26,BO$6&lt;=$L26+$M26-1),2,IF(AND($F26="중요 시점",BO$6&gt;=$L26,BO$6&lt;=$L26+$M26-1),1,""))</f>
        <v/>
      </c>
      <c r="BP26" s="48">
        <f>IF(AND($F26="목표",BP$6&gt;=$L26,BP$6&lt;=$L26+$M26-1),2,IF(AND($F26="중요 시점",BP$6&gt;=$L26,BP$6&lt;=$L26+$M26-1),1,""))</f>
        <v/>
      </c>
      <c r="BQ26" s="48">
        <f>IF(AND($F26="목표",BQ$6&gt;=$L26,BQ$6&lt;=$L26+$M26-1),2,IF(AND($F26="중요 시점",BQ$6&gt;=$L26,BQ$6&lt;=$L26+$M26-1),1,""))</f>
        <v/>
      </c>
      <c r="BR26" s="48">
        <f>IF(AND($F26="목표",BR$6&gt;=$L26,BR$6&lt;=$L26+$M26-1),2,IF(AND($F26="중요 시점",BR$6&gt;=$L26,BR$6&lt;=$L26+$M26-1),1,""))</f>
        <v/>
      </c>
      <c r="BS26" s="48">
        <f>IF(AND($F26="목표",BS$6&gt;=$L26,BS$6&lt;=$L26+$M26-1),2,IF(AND($F26="중요 시점",BS$6&gt;=$L26,BS$6&lt;=$L26+$M26-1),1,""))</f>
        <v/>
      </c>
      <c r="BT26" s="48">
        <f>IF(AND($F26="목표",BT$6&gt;=$L26,BT$6&lt;=$L26+$M26-1),2,IF(AND($F26="중요 시점",BT$6&gt;=$L26,BT$6&lt;=$L26+$M26-1),1,""))</f>
        <v/>
      </c>
      <c r="BU26" s="48">
        <f>IF(AND($F26="목표",BU$6&gt;=$L26,BU$6&lt;=$L26+$M26-1),2,IF(AND($F26="중요 시점",BU$6&gt;=$L26,BU$6&lt;=$L26+$M26-1),1,""))</f>
        <v/>
      </c>
      <c r="BV26" s="48">
        <f>IF(AND($F26="목표",BV$6&gt;=$L26,BV$6&lt;=$L26+$M26-1),2,IF(AND($F26="중요 시점",BV$6&gt;=$L26,BV$6&lt;=$L26+$M26-1),1,""))</f>
        <v/>
      </c>
    </row>
    <row r="27" outlineLevel="1" customFormat="1" s="102">
      <c r="A27" s="124" t="n"/>
      <c r="C27" s="97" t="n">
        <v>6</v>
      </c>
      <c r="D27" s="98" t="inlineStr">
        <is>
          <t>지속성관리(선택)</t>
        </is>
      </c>
      <c r="E27" s="99" t="n"/>
      <c r="F27" s="100" t="inlineStr">
        <is>
          <t>목표 기간</t>
        </is>
      </c>
      <c r="G27" s="100" t="inlineStr">
        <is>
          <t>고객사&amp;MS&amp;Cloocus</t>
        </is>
      </c>
      <c r="H27" s="100" t="inlineStr">
        <is>
          <t>고객사&amp;MS&amp;Cloocus(실무담당자)</t>
        </is>
      </c>
      <c r="I27" s="92">
        <f>중요_시점3323[[#This Row],[시작일2]]</f>
        <v/>
      </c>
      <c r="J27" s="92">
        <f>중요_시점3323[[#This Row],[시작일]]+중요_시점3323[[#This Row],[일 수]]</f>
        <v/>
      </c>
      <c r="K27" s="82" t="inlineStr">
        <is>
          <t>%</t>
        </is>
      </c>
      <c r="L27" s="93">
        <f>J26+2</f>
        <v/>
      </c>
      <c r="M27" s="385" t="n">
        <v>12</v>
      </c>
      <c r="N27" s="123">
        <f>IF(AND($F27="목표",N$6&gt;=$L27,N$6&lt;=$L27+$M27-1),2,IF(AND($F27="중요 시점",N$6&gt;=$L27,N$6&lt;=$L27+$M27-1),1,""))</f>
        <v/>
      </c>
      <c r="O27" s="123">
        <f>IF(AND($F27="목표",O$6&gt;=$L27,O$6&lt;=$L27+$M27-1),2,IF(AND($F27="중요 시점",O$6&gt;=$L27,O$6&lt;=$L27+$M27-1),1,""))</f>
        <v/>
      </c>
      <c r="P27" s="123">
        <f>IF(AND($F27="목표",P$6&gt;=$L27,P$6&lt;=$L27+$M27-1),2,IF(AND($F27="중요 시점",P$6&gt;=$L27,P$6&lt;=$L27+$M27-1),1,""))</f>
        <v/>
      </c>
      <c r="Q27" s="123">
        <f>IF(AND($F27="목표",Q$6&gt;=$L27,Q$6&lt;=$L27+$M27-1),2,IF(AND($F27="중요 시점",Q$6&gt;=$L27,Q$6&lt;=$L27+$M27-1),1,""))</f>
        <v/>
      </c>
      <c r="R27" s="123">
        <f>IF(AND($F27="목표",R$6&gt;=$L27,R$6&lt;=$L27+$M27-1),2,IF(AND($F27="중요 시점",R$6&gt;=$L27,R$6&lt;=$L27+$M27-1),1,""))</f>
        <v/>
      </c>
      <c r="S27" s="123">
        <f>IF(AND($F27="목표",S$6&gt;=$L27,S$6&lt;=$L27+$M27-1),2,IF(AND($F27="중요 시점",S$6&gt;=$L27,S$6&lt;=$L27+$M27-1),1,""))</f>
        <v/>
      </c>
      <c r="T27" s="123">
        <f>IF(AND($F27="목표",T$6&gt;=$L27,T$6&lt;=$L27+$M27-1),2,IF(AND($F27="중요 시점",T$6&gt;=$L27,T$6&lt;=$L27+$M27-1),1,""))</f>
        <v/>
      </c>
      <c r="U27" s="123">
        <f>IF(AND($F27="목표",U$6&gt;=$L27,U$6&lt;=$L27+$M27-1),2,IF(AND($F27="중요 시점",U$6&gt;=$L27,U$6&lt;=$L27+$M27-1),1,""))</f>
        <v/>
      </c>
      <c r="V27" s="123">
        <f>IF(AND($F27="목표",V$6&gt;=$L27,V$6&lt;=$L27+$M27-1),2,IF(AND($F27="중요 시점",V$6&gt;=$L27,V$6&lt;=$L27+$M27-1),1,""))</f>
        <v/>
      </c>
      <c r="W27" s="123">
        <f>IF(AND($F27="목표",W$6&gt;=$L27,W$6&lt;=$L27+$M27-1),2,IF(AND($F27="중요 시점",W$6&gt;=$L27,W$6&lt;=$L27+$M27-1),1,""))</f>
        <v/>
      </c>
      <c r="X27" s="123">
        <f>IF(AND($F27="목표",X$6&gt;=$L27,X$6&lt;=$L27+$M27-1),2,IF(AND($F27="중요 시점",X$6&gt;=$L27,X$6&lt;=$L27+$M27-1),1,""))</f>
        <v/>
      </c>
      <c r="Y27" s="123">
        <f>IF(AND($F27="목표",Y$6&gt;=$L27,Y$6&lt;=$L27+$M27-1),2,IF(AND($F27="중요 시점",Y$6&gt;=$L27,Y$6&lt;=$L27+$M27-1),1,""))</f>
        <v/>
      </c>
      <c r="Z27" s="123">
        <f>IF(AND($F27="목표",Z$6&gt;=$L27,Z$6&lt;=$L27+$M27-1),2,IF(AND($F27="중요 시점",Z$6&gt;=$L27,Z$6&lt;=$L27+$M27-1),1,""))</f>
        <v/>
      </c>
      <c r="AA27" s="123">
        <f>IF(AND($F27="목표",AA$6&gt;=$L27,AA$6&lt;=$L27+$M27-1),2,IF(AND($F27="중요 시점",AA$6&gt;=$L27,AA$6&lt;=$L27+$M27-1),1,""))</f>
        <v/>
      </c>
      <c r="AB27" s="123">
        <f>IF(AND($F27="목표",AB$6&gt;=$L27,AB$6&lt;=$L27+$M27-1),2,IF(AND($F27="중요 시점",AB$6&gt;=$L27,AB$6&lt;=$L27+$M27-1),1,""))</f>
        <v/>
      </c>
      <c r="AC27" s="123">
        <f>IF(AND($F27="목표",AC$6&gt;=$L27,AC$6&lt;=$L27+$M27-1),2,IF(AND($F27="중요 시점",AC$6&gt;=$L27,AC$6&lt;=$L27+$M27-1),1,""))</f>
        <v/>
      </c>
      <c r="AD27" s="123">
        <f>IF(AND($F27="목표",AD$6&gt;=$L27,AD$6&lt;=$L27+$M27-1),2,IF(AND($F27="중요 시점",AD$6&gt;=$L27,AD$6&lt;=$L27+$M27-1),1,""))</f>
        <v/>
      </c>
      <c r="AE27" s="123">
        <f>IF(AND($F27="목표",AE$6&gt;=$L27,AE$6&lt;=$L27+$M27-1),2,IF(AND($F27="중요 시점",AE$6&gt;=$L27,AE$6&lt;=$L27+$M27-1),1,""))</f>
        <v/>
      </c>
      <c r="AF27" s="123">
        <f>IF(AND($F27="목표",AF$6&gt;=$L27,AF$6&lt;=$L27+$M27-1),2,IF(AND($F27="중요 시점",AF$6&gt;=$L27,AF$6&lt;=$L27+$M27-1),1,""))</f>
        <v/>
      </c>
      <c r="AG27" s="123">
        <f>IF(AND($F27="목표",AG$6&gt;=$L27,AG$6&lt;=$L27+$M27-1),2,IF(AND($F27="중요 시점",AG$6&gt;=$L27,AG$6&lt;=$L27+$M27-1),1,""))</f>
        <v/>
      </c>
      <c r="AH27" s="123">
        <f>IF(AND($F27="목표",AH$6&gt;=$L27,AH$6&lt;=$L27+$M27-1),2,IF(AND($F27="중요 시점",AH$6&gt;=$L27,AH$6&lt;=$L27+$M27-1),1,""))</f>
        <v/>
      </c>
      <c r="AI27" s="123">
        <f>IF(AND($F27="목표",AI$6&gt;=$L27,AI$6&lt;=$L27+$M27-1),2,IF(AND($F27="중요 시점",AI$6&gt;=$L27,AI$6&lt;=$L27+$M27-1),1,""))</f>
        <v/>
      </c>
      <c r="AJ27" s="123">
        <f>IF(AND($F27="목표",AJ$6&gt;=$L27,AJ$6&lt;=$L27+$M27-1),2,IF(AND($F27="중요 시점",AJ$6&gt;=$L27,AJ$6&lt;=$L27+$M27-1),1,""))</f>
        <v/>
      </c>
      <c r="AK27" s="123">
        <f>IF(AND($F27="목표",AK$6&gt;=$L27,AK$6&lt;=$L27+$M27-1),2,IF(AND($F27="중요 시점",AK$6&gt;=$L27,AK$6&lt;=$L27+$M27-1),1,""))</f>
        <v/>
      </c>
      <c r="AL27" s="123">
        <f>IF(AND($F27="목표",AL$6&gt;=$L27,AL$6&lt;=$L27+$M27-1),2,IF(AND($F27="중요 시점",AL$6&gt;=$L27,AL$6&lt;=$L27+$M27-1),1,""))</f>
        <v/>
      </c>
      <c r="AM27" s="123">
        <f>IF(AND($F27="목표",AM$6&gt;=$L27,AM$6&lt;=$L27+$M27-1),2,IF(AND($F27="중요 시점",AM$6&gt;=$L27,AM$6&lt;=$L27+$M27-1),1,""))</f>
        <v/>
      </c>
      <c r="AN27" s="123">
        <f>IF(AND($F27="목표",AN$6&gt;=$L27,AN$6&lt;=$L27+$M27-1),2,IF(AND($F27="중요 시점",AN$6&gt;=$L27,AN$6&lt;=$L27+$M27-1),1,""))</f>
        <v/>
      </c>
      <c r="AO27" s="123">
        <f>IF(AND($F27="목표",AO$6&gt;=$L27,AO$6&lt;=$L27+$M27-1),2,IF(AND($F27="중요 시점",AO$6&gt;=$L27,AO$6&lt;=$L27+$M27-1),1,""))</f>
        <v/>
      </c>
      <c r="AP27" s="123">
        <f>IF(AND($F27="목표",AP$6&gt;=$L27,AP$6&lt;=$L27+$M27-1),2,IF(AND($F27="중요 시점",AP$6&gt;=$L27,AP$6&lt;=$L27+$M27-1),1,""))</f>
        <v/>
      </c>
      <c r="AQ27" s="123">
        <f>IF(AND($F27="목표",AQ$6&gt;=$L27,AQ$6&lt;=$L27+$M27-1),2,IF(AND($F27="중요 시점",AQ$6&gt;=$L27,AQ$6&lt;=$L27+$M27-1),1,""))</f>
        <v/>
      </c>
      <c r="AR27" s="123">
        <f>IF(AND($F27="목표",AR$6&gt;=$L27,AR$6&lt;=$L27+$M27-1),2,IF(AND($F27="중요 시점",AR$6&gt;=$L27,AR$6&lt;=$L27+$M27-1),1,""))</f>
        <v/>
      </c>
      <c r="AS27" s="123">
        <f>IF(AND($F27="목표",AS$6&gt;=$L27,AS$6&lt;=$L27+$M27-1),2,IF(AND($F27="중요 시점",AS$6&gt;=$L27,AS$6&lt;=$L27+$M27-1),1,""))</f>
        <v/>
      </c>
      <c r="AT27" s="123">
        <f>IF(AND($F27="목표",AT$6&gt;=$L27,AT$6&lt;=$L27+$M27-1),2,IF(AND($F27="중요 시점",AT$6&gt;=$L27,AT$6&lt;=$L27+$M27-1),1,""))</f>
        <v/>
      </c>
      <c r="AU27" s="123">
        <f>IF(AND($F27="목표",AU$6&gt;=$L27,AU$6&lt;=$L27+$M27-1),2,IF(AND($F27="중요 시점",AU$6&gt;=$L27,AU$6&lt;=$L27+$M27-1),1,""))</f>
        <v/>
      </c>
      <c r="AV27" s="123">
        <f>IF(AND($F27="목표",AV$6&gt;=$L27,AV$6&lt;=$L27+$M27-1),2,IF(AND($F27="중요 시점",AV$6&gt;=$L27,AV$6&lt;=$L27+$M27-1),1,""))</f>
        <v/>
      </c>
      <c r="AW27" s="123">
        <f>IF(AND($F27="목표",AW$6&gt;=$L27,AW$6&lt;=$L27+$M27-1),2,IF(AND($F27="중요 시점",AW$6&gt;=$L27,AW$6&lt;=$L27+$M27-1),1,""))</f>
        <v/>
      </c>
      <c r="AX27" s="123">
        <f>IF(AND($F27="목표",AX$6&gt;=$L27,AX$6&lt;=$L27+$M27-1),2,IF(AND($F27="중요 시점",AX$6&gt;=$L27,AX$6&lt;=$L27+$M27-1),1,""))</f>
        <v/>
      </c>
      <c r="AY27" s="123">
        <f>IF(AND($F27="목표",AY$6&gt;=$L27,AY$6&lt;=$L27+$M27-1),2,IF(AND($F27="중요 시점",AY$6&gt;=$L27,AY$6&lt;=$L27+$M27-1),1,""))</f>
        <v/>
      </c>
      <c r="AZ27" s="123">
        <f>IF(AND($F27="목표",AZ$6&gt;=$L27,AZ$6&lt;=$L27+$M27-1),2,IF(AND($F27="중요 시점",AZ$6&gt;=$L27,AZ$6&lt;=$L27+$M27-1),1,""))</f>
        <v/>
      </c>
      <c r="BA27" s="123">
        <f>IF(AND($F27="목표",BA$6&gt;=$L27,BA$6&lt;=$L27+$M27-1),2,IF(AND($F27="중요 시점",BA$6&gt;=$L27,BA$6&lt;=$L27+$M27-1),1,""))</f>
        <v/>
      </c>
      <c r="BB27" s="123">
        <f>IF(AND($F27="목표",BB$6&gt;=$L27,BB$6&lt;=$L27+$M27-1),2,IF(AND($F27="중요 시점",BB$6&gt;=$L27,BB$6&lt;=$L27+$M27-1),1,""))</f>
        <v/>
      </c>
      <c r="BC27" s="123">
        <f>IF(AND($F27="목표",BC$6&gt;=$L27,BC$6&lt;=$L27+$M27-1),2,IF(AND($F27="중요 시점",BC$6&gt;=$L27,BC$6&lt;=$L27+$M27-1),1,""))</f>
        <v/>
      </c>
      <c r="BD27" s="123">
        <f>IF(AND($F27="목표",BD$6&gt;=$L27,BD$6&lt;=$L27+$M27-1),2,IF(AND($F27="중요 시점",BD$6&gt;=$L27,BD$6&lt;=$L27+$M27-1),1,""))</f>
        <v/>
      </c>
      <c r="BE27" s="123">
        <f>IF(AND($F27="목표",BE$6&gt;=$L27,BE$6&lt;=$L27+$M27-1),2,IF(AND($F27="중요 시점",BE$6&gt;=$L27,BE$6&lt;=$L27+$M27-1),1,""))</f>
        <v/>
      </c>
      <c r="BF27" s="123">
        <f>IF(AND($F27="목표",BF$6&gt;=$L27,BF$6&lt;=$L27+$M27-1),2,IF(AND($F27="중요 시점",BF$6&gt;=$L27,BF$6&lt;=$L27+$M27-1),1,""))</f>
        <v/>
      </c>
      <c r="BG27" s="123">
        <f>IF(AND($F27="목표",BG$6&gt;=$L27,BG$6&lt;=$L27+$M27-1),2,IF(AND($F27="중요 시점",BG$6&gt;=$L27,BG$6&lt;=$L27+$M27-1),1,""))</f>
        <v/>
      </c>
      <c r="BH27" s="123">
        <f>IF(AND($F27="목표",BH$6&gt;=$L27,BH$6&lt;=$L27+$M27-1),2,IF(AND($F27="중요 시점",BH$6&gt;=$L27,BH$6&lt;=$L27+$M27-1),1,""))</f>
        <v/>
      </c>
      <c r="BI27" s="123">
        <f>IF(AND($F27="목표",BI$6&gt;=$L27,BI$6&lt;=$L27+$M27-1),2,IF(AND($F27="중요 시점",BI$6&gt;=$L27,BI$6&lt;=$L27+$M27-1),1,""))</f>
        <v/>
      </c>
      <c r="BJ27" s="123">
        <f>IF(AND($F27="목표",BJ$6&gt;=$L27,BJ$6&lt;=$L27+$M27-1),2,IF(AND($F27="중요 시점",BJ$6&gt;=$L27,BJ$6&lt;=$L27+$M27-1),1,""))</f>
        <v/>
      </c>
      <c r="BK27" s="123">
        <f>IF(AND($F27="목표",BK$6&gt;=$L27,BK$6&lt;=$L27+$M27-1),2,IF(AND($F27="중요 시점",BK$6&gt;=$L27,BK$6&lt;=$L27+$M27-1),1,""))</f>
        <v/>
      </c>
      <c r="BL27" s="123">
        <f>IF(AND($F27="목표",BL$6&gt;=$L27,BL$6&lt;=$L27+$M27-1),2,IF(AND($F27="중요 시점",BL$6&gt;=$L27,BL$6&lt;=$L27+$M27-1),1,""))</f>
        <v/>
      </c>
      <c r="BM27" s="123">
        <f>IF(AND($F27="목표",BM$6&gt;=$L27,BM$6&lt;=$L27+$M27-1),2,IF(AND($F27="중요 시점",BM$6&gt;=$L27,BM$6&lt;=$L27+$M27-1),1,""))</f>
        <v/>
      </c>
      <c r="BN27" s="123">
        <f>IF(AND($F27="목표",BN$6&gt;=$L27,BN$6&lt;=$L27+$M27-1),2,IF(AND($F27="중요 시점",BN$6&gt;=$L27,BN$6&lt;=$L27+$M27-1),1,""))</f>
        <v/>
      </c>
      <c r="BO27" s="123">
        <f>IF(AND($F27="목표",BO$6&gt;=$L27,BO$6&lt;=$L27+$M27-1),2,IF(AND($F27="중요 시점",BO$6&gt;=$L27,BO$6&lt;=$L27+$M27-1),1,""))</f>
        <v/>
      </c>
      <c r="BP27" s="123">
        <f>IF(AND($F27="목표",BP$6&gt;=$L27,BP$6&lt;=$L27+$M27-1),2,IF(AND($F27="중요 시점",BP$6&gt;=$L27,BP$6&lt;=$L27+$M27-1),1,""))</f>
        <v/>
      </c>
      <c r="BQ27" s="123">
        <f>IF(AND($F27="목표",BQ$6&gt;=$L27,BQ$6&lt;=$L27+$M27-1),2,IF(AND($F27="중요 시점",BQ$6&gt;=$L27,BQ$6&lt;=$L27+$M27-1),1,""))</f>
        <v/>
      </c>
      <c r="BR27" s="123">
        <f>IF(AND($F27="목표",BR$6&gt;=$L27,BR$6&lt;=$L27+$M27-1),2,IF(AND($F27="중요 시점",BR$6&gt;=$L27,BR$6&lt;=$L27+$M27-1),1,""))</f>
        <v/>
      </c>
      <c r="BS27" s="123">
        <f>IF(AND($F27="목표",BS$6&gt;=$L27,BS$6&lt;=$L27+$M27-1),2,IF(AND($F27="중요 시점",BS$6&gt;=$L27,BS$6&lt;=$L27+$M27-1),1,""))</f>
        <v/>
      </c>
      <c r="BT27" s="123">
        <f>IF(AND($F27="목표",BT$6&gt;=$L27,BT$6&lt;=$L27+$M27-1),2,IF(AND($F27="중요 시점",BT$6&gt;=$L27,BT$6&lt;=$L27+$M27-1),1,""))</f>
        <v/>
      </c>
      <c r="BU27" s="123">
        <f>IF(AND($F27="목표",BU$6&gt;=$L27,BU$6&lt;=$L27+$M27-1),2,IF(AND($F27="중요 시점",BU$6&gt;=$L27,BU$6&lt;=$L27+$M27-1),1,""))</f>
        <v/>
      </c>
      <c r="BV27" s="123">
        <f>IF(AND($F27="목표",BV$6&gt;=$L27,BV$6&lt;=$L27+$M27-1),2,IF(AND($F27="중요 시점",BV$6&gt;=$L27,BV$6&lt;=$L27+$M27-1),1,""))</f>
        <v/>
      </c>
    </row>
    <row r="28" outlineLevel="1" customFormat="1" s="75">
      <c r="C28" s="72" t="n">
        <v>6.1</v>
      </c>
      <c r="D28" s="73" t="n"/>
      <c r="E28" s="73" t="inlineStr">
        <is>
          <t>최적화 작업 수행</t>
        </is>
      </c>
      <c r="F28" s="74" t="inlineStr">
        <is>
          <t>예정 기간</t>
        </is>
      </c>
      <c r="G28" s="74" t="inlineStr">
        <is>
          <t>고객사&amp;MS&amp;Cloocus</t>
        </is>
      </c>
      <c r="H28" s="74" t="inlineStr">
        <is>
          <t>고객사&amp;MS&amp;Cloocus(실무담당자)</t>
        </is>
      </c>
      <c r="I28" s="86">
        <f>중요_시점3323[[#This Row],[시작일2]]</f>
        <v/>
      </c>
      <c r="J28" s="86">
        <f>중요_시점3323[[#This Row],[시작일]]+중요_시점3323[[#This Row],[일 수]]</f>
        <v/>
      </c>
      <c r="K28" s="82" t="inlineStr">
        <is>
          <t>%</t>
        </is>
      </c>
      <c r="L28" s="95">
        <f>L27</f>
        <v/>
      </c>
      <c r="M28" s="384" t="n">
        <v>5</v>
      </c>
      <c r="N28" s="48">
        <f>IF(AND($F28="목표",N$6&gt;=$L28,N$6&lt;=$L28+$M28-1),2,IF(AND($F28="중요 시점",N$6&gt;=$L28,N$6&lt;=$L28+$M28-1),1,""))</f>
        <v/>
      </c>
      <c r="O28" s="48">
        <f>IF(AND($F28="목표",O$6&gt;=$L28,O$6&lt;=$L28+$M28-1),2,IF(AND($F28="중요 시점",O$6&gt;=$L28,O$6&lt;=$L28+$M28-1),1,""))</f>
        <v/>
      </c>
      <c r="P28" s="48">
        <f>IF(AND($F28="목표",P$6&gt;=$L28,P$6&lt;=$L28+$M28-1),2,IF(AND($F28="중요 시점",P$6&gt;=$L28,P$6&lt;=$L28+$M28-1),1,""))</f>
        <v/>
      </c>
      <c r="Q28" s="48">
        <f>IF(AND($F28="목표",Q$6&gt;=$L28,Q$6&lt;=$L28+$M28-1),2,IF(AND($F28="중요 시점",Q$6&gt;=$L28,Q$6&lt;=$L28+$M28-1),1,""))</f>
        <v/>
      </c>
      <c r="R28" s="48">
        <f>IF(AND($F28="목표",R$6&gt;=$L28,R$6&lt;=$L28+$M28-1),2,IF(AND($F28="중요 시점",R$6&gt;=$L28,R$6&lt;=$L28+$M28-1),1,""))</f>
        <v/>
      </c>
      <c r="S28" s="48">
        <f>IF(AND($F28="목표",S$6&gt;=$L28,S$6&lt;=$L28+$M28-1),2,IF(AND($F28="중요 시점",S$6&gt;=$L28,S$6&lt;=$L28+$M28-1),1,""))</f>
        <v/>
      </c>
      <c r="T28" s="48">
        <f>IF(AND($F28="목표",T$6&gt;=$L28,T$6&lt;=$L28+$M28-1),2,IF(AND($F28="중요 시점",T$6&gt;=$L28,T$6&lt;=$L28+$M28-1),1,""))</f>
        <v/>
      </c>
      <c r="U28" s="48">
        <f>IF(AND($F28="목표",U$6&gt;=$L28,U$6&lt;=$L28+$M28-1),2,IF(AND($F28="중요 시점",U$6&gt;=$L28,U$6&lt;=$L28+$M28-1),1,""))</f>
        <v/>
      </c>
      <c r="V28" s="48">
        <f>IF(AND($F28="목표",V$6&gt;=$L28,V$6&lt;=$L28+$M28-1),2,IF(AND($F28="중요 시점",V$6&gt;=$L28,V$6&lt;=$L28+$M28-1),1,""))</f>
        <v/>
      </c>
      <c r="W28" s="48">
        <f>IF(AND($F28="목표",W$6&gt;=$L28,W$6&lt;=$L28+$M28-1),2,IF(AND($F28="중요 시점",W$6&gt;=$L28,W$6&lt;=$L28+$M28-1),1,""))</f>
        <v/>
      </c>
      <c r="X28" s="48">
        <f>IF(AND($F28="목표",X$6&gt;=$L28,X$6&lt;=$L28+$M28-1),2,IF(AND($F28="중요 시점",X$6&gt;=$L28,X$6&lt;=$L28+$M28-1),1,""))</f>
        <v/>
      </c>
      <c r="Y28" s="48">
        <f>IF(AND($F28="목표",Y$6&gt;=$L28,Y$6&lt;=$L28+$M28-1),2,IF(AND($F28="중요 시점",Y$6&gt;=$L28,Y$6&lt;=$L28+$M28-1),1,""))</f>
        <v/>
      </c>
      <c r="Z28" s="48">
        <f>IF(AND($F28="목표",Z$6&gt;=$L28,Z$6&lt;=$L28+$M28-1),2,IF(AND($F28="중요 시점",Z$6&gt;=$L28,Z$6&lt;=$L28+$M28-1),1,""))</f>
        <v/>
      </c>
      <c r="AA28" s="48">
        <f>IF(AND($F28="목표",AA$6&gt;=$L28,AA$6&lt;=$L28+$M28-1),2,IF(AND($F28="중요 시점",AA$6&gt;=$L28,AA$6&lt;=$L28+$M28-1),1,""))</f>
        <v/>
      </c>
      <c r="AB28" s="48">
        <f>IF(AND($F28="목표",AB$6&gt;=$L28,AB$6&lt;=$L28+$M28-1),2,IF(AND($F28="중요 시점",AB$6&gt;=$L28,AB$6&lt;=$L28+$M28-1),1,""))</f>
        <v/>
      </c>
      <c r="AC28" s="48">
        <f>IF(AND($F28="목표",AC$6&gt;=$L28,AC$6&lt;=$L28+$M28-1),2,IF(AND($F28="중요 시점",AC$6&gt;=$L28,AC$6&lt;=$L28+$M28-1),1,""))</f>
        <v/>
      </c>
      <c r="AD28" s="48">
        <f>IF(AND($F28="목표",AD$6&gt;=$L28,AD$6&lt;=$L28+$M28-1),2,IF(AND($F28="중요 시점",AD$6&gt;=$L28,AD$6&lt;=$L28+$M28-1),1,""))</f>
        <v/>
      </c>
      <c r="AE28" s="48">
        <f>IF(AND($F28="목표",AE$6&gt;=$L28,AE$6&lt;=$L28+$M28-1),2,IF(AND($F28="중요 시점",AE$6&gt;=$L28,AE$6&lt;=$L28+$M28-1),1,""))</f>
        <v/>
      </c>
      <c r="AF28" s="48">
        <f>IF(AND($F28="목표",AF$6&gt;=$L28,AF$6&lt;=$L28+$M28-1),2,IF(AND($F28="중요 시점",AF$6&gt;=$L28,AF$6&lt;=$L28+$M28-1),1,""))</f>
        <v/>
      </c>
      <c r="AG28" s="48">
        <f>IF(AND($F28="목표",AG$6&gt;=$L28,AG$6&lt;=$L28+$M28-1),2,IF(AND($F28="중요 시점",AG$6&gt;=$L28,AG$6&lt;=$L28+$M28-1),1,""))</f>
        <v/>
      </c>
      <c r="AH28" s="48">
        <f>IF(AND($F28="목표",AH$6&gt;=$L28,AH$6&lt;=$L28+$M28-1),2,IF(AND($F28="중요 시점",AH$6&gt;=$L28,AH$6&lt;=$L28+$M28-1),1,""))</f>
        <v/>
      </c>
      <c r="AI28" s="48">
        <f>IF(AND($F28="목표",AI$6&gt;=$L28,AI$6&lt;=$L28+$M28-1),2,IF(AND($F28="중요 시점",AI$6&gt;=$L28,AI$6&lt;=$L28+$M28-1),1,""))</f>
        <v/>
      </c>
      <c r="AJ28" s="48">
        <f>IF(AND($F28="목표",AJ$6&gt;=$L28,AJ$6&lt;=$L28+$M28-1),2,IF(AND($F28="중요 시점",AJ$6&gt;=$L28,AJ$6&lt;=$L28+$M28-1),1,""))</f>
        <v/>
      </c>
      <c r="AK28" s="48">
        <f>IF(AND($F28="목표",AK$6&gt;=$L28,AK$6&lt;=$L28+$M28-1),2,IF(AND($F28="중요 시점",AK$6&gt;=$L28,AK$6&lt;=$L28+$M28-1),1,""))</f>
        <v/>
      </c>
      <c r="AL28" s="48">
        <f>IF(AND($F28="목표",AL$6&gt;=$L28,AL$6&lt;=$L28+$M28-1),2,IF(AND($F28="중요 시점",AL$6&gt;=$L28,AL$6&lt;=$L28+$M28-1),1,""))</f>
        <v/>
      </c>
      <c r="AM28" s="48">
        <f>IF(AND($F28="목표",AM$6&gt;=$L28,AM$6&lt;=$L28+$M28-1),2,IF(AND($F28="중요 시점",AM$6&gt;=$L28,AM$6&lt;=$L28+$M28-1),1,""))</f>
        <v/>
      </c>
      <c r="AN28" s="48">
        <f>IF(AND($F28="목표",AN$6&gt;=$L28,AN$6&lt;=$L28+$M28-1),2,IF(AND($F28="중요 시점",AN$6&gt;=$L28,AN$6&lt;=$L28+$M28-1),1,""))</f>
        <v/>
      </c>
      <c r="AO28" s="48">
        <f>IF(AND($F28="목표",AO$6&gt;=$L28,AO$6&lt;=$L28+$M28-1),2,IF(AND($F28="중요 시점",AO$6&gt;=$L28,AO$6&lt;=$L28+$M28-1),1,""))</f>
        <v/>
      </c>
      <c r="AP28" s="48">
        <f>IF(AND($F28="목표",AP$6&gt;=$L28,AP$6&lt;=$L28+$M28-1),2,IF(AND($F28="중요 시점",AP$6&gt;=$L28,AP$6&lt;=$L28+$M28-1),1,""))</f>
        <v/>
      </c>
      <c r="AQ28" s="48">
        <f>IF(AND($F28="목표",AQ$6&gt;=$L28,AQ$6&lt;=$L28+$M28-1),2,IF(AND($F28="중요 시점",AQ$6&gt;=$L28,AQ$6&lt;=$L28+$M28-1),1,""))</f>
        <v/>
      </c>
      <c r="AR28" s="48">
        <f>IF(AND($F28="목표",AR$6&gt;=$L28,AR$6&lt;=$L28+$M28-1),2,IF(AND($F28="중요 시점",AR$6&gt;=$L28,AR$6&lt;=$L28+$M28-1),1,""))</f>
        <v/>
      </c>
      <c r="AS28" s="48">
        <f>IF(AND($F28="목표",AS$6&gt;=$L28,AS$6&lt;=$L28+$M28-1),2,IF(AND($F28="중요 시점",AS$6&gt;=$L28,AS$6&lt;=$L28+$M28-1),1,""))</f>
        <v/>
      </c>
      <c r="AT28" s="48">
        <f>IF(AND($F28="목표",AT$6&gt;=$L28,AT$6&lt;=$L28+$M28-1),2,IF(AND($F28="중요 시점",AT$6&gt;=$L28,AT$6&lt;=$L28+$M28-1),1,""))</f>
        <v/>
      </c>
      <c r="AU28" s="48">
        <f>IF(AND($F28="목표",AU$6&gt;=$L28,AU$6&lt;=$L28+$M28-1),2,IF(AND($F28="중요 시점",AU$6&gt;=$L28,AU$6&lt;=$L28+$M28-1),1,""))</f>
        <v/>
      </c>
      <c r="AV28" s="48">
        <f>IF(AND($F28="목표",AV$6&gt;=$L28,AV$6&lt;=$L28+$M28-1),2,IF(AND($F28="중요 시점",AV$6&gt;=$L28,AV$6&lt;=$L28+$M28-1),1,""))</f>
        <v/>
      </c>
      <c r="AW28" s="48">
        <f>IF(AND($F28="목표",AW$6&gt;=$L28,AW$6&lt;=$L28+$M28-1),2,IF(AND($F28="중요 시점",AW$6&gt;=$L28,AW$6&lt;=$L28+$M28-1),1,""))</f>
        <v/>
      </c>
      <c r="AX28" s="48">
        <f>IF(AND($F28="목표",AX$6&gt;=$L28,AX$6&lt;=$L28+$M28-1),2,IF(AND($F28="중요 시점",AX$6&gt;=$L28,AX$6&lt;=$L28+$M28-1),1,""))</f>
        <v/>
      </c>
      <c r="AY28" s="48">
        <f>IF(AND($F28="목표",AY$6&gt;=$L28,AY$6&lt;=$L28+$M28-1),2,IF(AND($F28="중요 시점",AY$6&gt;=$L28,AY$6&lt;=$L28+$M28-1),1,""))</f>
        <v/>
      </c>
      <c r="AZ28" s="48">
        <f>IF(AND($F28="목표",AZ$6&gt;=$L28,AZ$6&lt;=$L28+$M28-1),2,IF(AND($F28="중요 시점",AZ$6&gt;=$L28,AZ$6&lt;=$L28+$M28-1),1,""))</f>
        <v/>
      </c>
      <c r="BA28" s="48">
        <f>IF(AND($F28="목표",BA$6&gt;=$L28,BA$6&lt;=$L28+$M28-1),2,IF(AND($F28="중요 시점",BA$6&gt;=$L28,BA$6&lt;=$L28+$M28-1),1,""))</f>
        <v/>
      </c>
      <c r="BB28" s="48">
        <f>IF(AND($F28="목표",BB$6&gt;=$L28,BB$6&lt;=$L28+$M28-1),2,IF(AND($F28="중요 시점",BB$6&gt;=$L28,BB$6&lt;=$L28+$M28-1),1,""))</f>
        <v/>
      </c>
      <c r="BC28" s="48">
        <f>IF(AND($F28="목표",BC$6&gt;=$L28,BC$6&lt;=$L28+$M28-1),2,IF(AND($F28="중요 시점",BC$6&gt;=$L28,BC$6&lt;=$L28+$M28-1),1,""))</f>
        <v/>
      </c>
      <c r="BD28" s="48">
        <f>IF(AND($F28="목표",BD$6&gt;=$L28,BD$6&lt;=$L28+$M28-1),2,IF(AND($F28="중요 시점",BD$6&gt;=$L28,BD$6&lt;=$L28+$M28-1),1,""))</f>
        <v/>
      </c>
      <c r="BE28" s="48">
        <f>IF(AND($F28="목표",BE$6&gt;=$L28,BE$6&lt;=$L28+$M28-1),2,IF(AND($F28="중요 시점",BE$6&gt;=$L28,BE$6&lt;=$L28+$M28-1),1,""))</f>
        <v/>
      </c>
      <c r="BF28" s="48">
        <f>IF(AND($F28="목표",BF$6&gt;=$L28,BF$6&lt;=$L28+$M28-1),2,IF(AND($F28="중요 시점",BF$6&gt;=$L28,BF$6&lt;=$L28+$M28-1),1,""))</f>
        <v/>
      </c>
      <c r="BG28" s="48">
        <f>IF(AND($F28="목표",BG$6&gt;=$L28,BG$6&lt;=$L28+$M28-1),2,IF(AND($F28="중요 시점",BG$6&gt;=$L28,BG$6&lt;=$L28+$M28-1),1,""))</f>
        <v/>
      </c>
      <c r="BH28" s="48">
        <f>IF(AND($F28="목표",BH$6&gt;=$L28,BH$6&lt;=$L28+$M28-1),2,IF(AND($F28="중요 시점",BH$6&gt;=$L28,BH$6&lt;=$L28+$M28-1),1,""))</f>
        <v/>
      </c>
      <c r="BI28" s="48">
        <f>IF(AND($F28="목표",BI$6&gt;=$L28,BI$6&lt;=$L28+$M28-1),2,IF(AND($F28="중요 시점",BI$6&gt;=$L28,BI$6&lt;=$L28+$M28-1),1,""))</f>
        <v/>
      </c>
      <c r="BJ28" s="48">
        <f>IF(AND($F28="목표",BJ$6&gt;=$L28,BJ$6&lt;=$L28+$M28-1),2,IF(AND($F28="중요 시점",BJ$6&gt;=$L28,BJ$6&lt;=$L28+$M28-1),1,""))</f>
        <v/>
      </c>
      <c r="BK28" s="48">
        <f>IF(AND($F28="목표",BK$6&gt;=$L28,BK$6&lt;=$L28+$M28-1),2,IF(AND($F28="중요 시점",BK$6&gt;=$L28,BK$6&lt;=$L28+$M28-1),1,""))</f>
        <v/>
      </c>
      <c r="BL28" s="48">
        <f>IF(AND($F28="목표",BL$6&gt;=$L28,BL$6&lt;=$L28+$M28-1),2,IF(AND($F28="중요 시점",BL$6&gt;=$L28,BL$6&lt;=$L28+$M28-1),1,""))</f>
        <v/>
      </c>
      <c r="BM28" s="48">
        <f>IF(AND($F28="목표",BM$6&gt;=$L28,BM$6&lt;=$L28+$M28-1),2,IF(AND($F28="중요 시점",BM$6&gt;=$L28,BM$6&lt;=$L28+$M28-1),1,""))</f>
        <v/>
      </c>
      <c r="BN28" s="48">
        <f>IF(AND($F28="목표",BN$6&gt;=$L28,BN$6&lt;=$L28+$M28-1),2,IF(AND($F28="중요 시점",BN$6&gt;=$L28,BN$6&lt;=$L28+$M28-1),1,""))</f>
        <v/>
      </c>
      <c r="BO28" s="48">
        <f>IF(AND($F28="목표",BO$6&gt;=$L28,BO$6&lt;=$L28+$M28-1),2,IF(AND($F28="중요 시점",BO$6&gt;=$L28,BO$6&lt;=$L28+$M28-1),1,""))</f>
        <v/>
      </c>
      <c r="BP28" s="48">
        <f>IF(AND($F28="목표",BP$6&gt;=$L28,BP$6&lt;=$L28+$M28-1),2,IF(AND($F28="중요 시점",BP$6&gt;=$L28,BP$6&lt;=$L28+$M28-1),1,""))</f>
        <v/>
      </c>
      <c r="BQ28" s="48">
        <f>IF(AND($F28="목표",BQ$6&gt;=$L28,BQ$6&lt;=$L28+$M28-1),2,IF(AND($F28="중요 시점",BQ$6&gt;=$L28,BQ$6&lt;=$L28+$M28-1),1,""))</f>
        <v/>
      </c>
      <c r="BR28" s="48">
        <f>IF(AND($F28="목표",BR$6&gt;=$L28,BR$6&lt;=$L28+$M28-1),2,IF(AND($F28="중요 시점",BR$6&gt;=$L28,BR$6&lt;=$L28+$M28-1),1,""))</f>
        <v/>
      </c>
      <c r="BS28" s="48">
        <f>IF(AND($F28="목표",BS$6&gt;=$L28,BS$6&lt;=$L28+$M28-1),2,IF(AND($F28="중요 시점",BS$6&gt;=$L28,BS$6&lt;=$L28+$M28-1),1,""))</f>
        <v/>
      </c>
      <c r="BT28" s="48">
        <f>IF(AND($F28="목표",BT$6&gt;=$L28,BT$6&lt;=$L28+$M28-1),2,IF(AND($F28="중요 시점",BT$6&gt;=$L28,BT$6&lt;=$L28+$M28-1),1,""))</f>
        <v/>
      </c>
      <c r="BU28" s="48">
        <f>IF(AND($F28="목표",BU$6&gt;=$L28,BU$6&lt;=$L28+$M28-1),2,IF(AND($F28="중요 시점",BU$6&gt;=$L28,BU$6&lt;=$L28+$M28-1),1,""))</f>
        <v/>
      </c>
      <c r="BV28" s="48">
        <f>IF(AND($F28="목표",BV$6&gt;=$L28,BV$6&lt;=$L28+$M28-1),2,IF(AND($F28="중요 시점",BV$6&gt;=$L28,BV$6&lt;=$L28+$M28-1),1,""))</f>
        <v/>
      </c>
    </row>
    <row r="29" outlineLevel="1" customFormat="1" s="75">
      <c r="C29" s="72" t="n">
        <v>6.2</v>
      </c>
      <c r="D29" s="73" t="n"/>
      <c r="E29" s="73" t="inlineStr">
        <is>
          <t>최적화 서비스 평가</t>
        </is>
      </c>
      <c r="F29" s="74" t="inlineStr">
        <is>
          <t>예정 기간</t>
        </is>
      </c>
      <c r="G29" s="74" t="n"/>
      <c r="H29" s="74" t="n"/>
      <c r="I29" s="86">
        <f>중요_시점3323[[#This Row],[시작일2]]</f>
        <v/>
      </c>
      <c r="J29" s="86">
        <f>중요_시점3323[[#This Row],[시작일]]+중요_시점3323[[#This Row],[일 수]]</f>
        <v/>
      </c>
      <c r="K29" s="82" t="inlineStr">
        <is>
          <t>%</t>
        </is>
      </c>
      <c r="L29" s="95">
        <f>J28+3</f>
        <v/>
      </c>
      <c r="M29" s="386" t="n">
        <v>4</v>
      </c>
      <c r="N29" s="48" t="n"/>
      <c r="O29" s="48" t="n"/>
      <c r="P29" s="48" t="n"/>
      <c r="Q29" s="48" t="n"/>
      <c r="R29" s="48" t="n"/>
      <c r="S29" s="48" t="n"/>
      <c r="T29" s="48" t="n"/>
      <c r="U29" s="48" t="n"/>
      <c r="V29" s="48" t="n"/>
      <c r="W29" s="48" t="n"/>
      <c r="X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  <c r="AW29" s="48" t="n"/>
      <c r="AX29" s="48" t="n"/>
      <c r="AY29" s="48" t="n"/>
      <c r="AZ29" s="48" t="n"/>
      <c r="BA29" s="48" t="n"/>
      <c r="BB29" s="48" t="n"/>
      <c r="BC29" s="48" t="n"/>
      <c r="BD29" s="48" t="n"/>
      <c r="BE29" s="48" t="n"/>
      <c r="BF29" s="48" t="n"/>
      <c r="BG29" s="48" t="n"/>
      <c r="BH29" s="48" t="n"/>
      <c r="BI29" s="48" t="n"/>
      <c r="BJ29" s="48" t="n"/>
      <c r="BK29" s="48" t="n"/>
      <c r="BL29" s="48" t="n"/>
      <c r="BM29" s="48" t="n"/>
      <c r="BN29" s="48" t="n"/>
      <c r="BO29" s="48" t="n"/>
      <c r="BP29" s="48" t="n"/>
      <c r="BQ29" s="48" t="n"/>
      <c r="BR29" s="48" t="n"/>
      <c r="BS29" s="48" t="n"/>
      <c r="BT29" s="48" t="n"/>
      <c r="BU29" s="48" t="n"/>
      <c r="BV29" s="48" t="n"/>
    </row>
    <row r="30" customFormat="1" s="75">
      <c r="B30" s="141" t="n"/>
      <c r="C30" s="107" t="n"/>
      <c r="D30" s="108" t="n"/>
      <c r="E30" s="109" t="n"/>
      <c r="F30" s="110" t="n"/>
      <c r="G30" s="110" t="n"/>
      <c r="H30" s="110" t="n"/>
      <c r="I30" s="110" t="n"/>
      <c r="J30" s="110" t="n"/>
      <c r="K30" s="110" t="n"/>
      <c r="L30" s="111" t="n"/>
      <c r="M30" s="110" t="n"/>
      <c r="N30" s="112" t="n"/>
      <c r="O30" s="112" t="n"/>
      <c r="P30" s="112" t="n"/>
      <c r="Q30" s="112" t="n"/>
      <c r="R30" s="112" t="n"/>
      <c r="S30" s="112" t="n"/>
      <c r="T30" s="112" t="n"/>
      <c r="U30" s="112" t="n"/>
      <c r="V30" s="112" t="n"/>
      <c r="W30" s="112" t="n"/>
      <c r="X30" s="112" t="n"/>
      <c r="Y30" s="112" t="n"/>
      <c r="Z30" s="112" t="n"/>
      <c r="AA30" s="112" t="n"/>
      <c r="AB30" s="112" t="n"/>
      <c r="AC30" s="112" t="n"/>
      <c r="AD30" s="112" t="n"/>
      <c r="AE30" s="112" t="n"/>
      <c r="AF30" s="112" t="n"/>
      <c r="AG30" s="112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</row>
  </sheetData>
  <mergeCells count="8">
    <mergeCell ref="H1:K1"/>
    <mergeCell ref="L1:M1"/>
    <mergeCell ref="H2:K2"/>
    <mergeCell ref="AS5:BV5"/>
    <mergeCell ref="N4:BV4"/>
    <mergeCell ref="B9:B29"/>
    <mergeCell ref="B4:M5"/>
    <mergeCell ref="N5:AR5"/>
  </mergeCells>
  <conditionalFormatting sqref="K8:K14 K22:K29 K16:K20">
    <cfRule type="dataBar" priority="63">
      <dataBar>
        <cfvo type="num" val="0"/>
        <cfvo type="num" val="1"/>
        <color theme="0" tint="-0.249977111117893"/>
      </dataBar>
    </cfRule>
  </conditionalFormatting>
  <conditionalFormatting sqref="AO6 AO8:AO30">
    <cfRule type="expression" priority="65" dxfId="27">
      <formula>AND(TODAY()&gt;=AO$6,TODAY()&lt;AP$5)</formula>
    </cfRule>
  </conditionalFormatting>
  <conditionalFormatting sqref="N6:AF30 AP6:AQ6 AP8:AQ30 AI7:AQ7 AI8:AN30 AI6:AN6 BU8:BU30 BN7:BU7 BE6:BU6">
    <cfRule type="expression" priority="66" dxfId="27">
      <formula>AND(TODAY()&gt;=N$6,TODAY()&lt;O$6)</formula>
    </cfRule>
  </conditionalFormatting>
  <conditionalFormatting sqref="N9:AF29 AI9:AR29 BN9:BV29">
    <cfRule type="expression" priority="67" dxfId="26" stopIfTrue="1">
      <formula>AND($F9="진행 중",N$6&gt;=$L9,N$6&lt;=$L9+$M9-1)</formula>
    </cfRule>
    <cfRule type="expression" priority="68" dxfId="25" stopIfTrue="1">
      <formula>AND($F9="목표 기간",N$6&gt;=$L9,N$6&lt;=$L9+$M9-1)</formula>
    </cfRule>
    <cfRule type="expression" priority="69" dxfId="24" stopIfTrue="1">
      <formula>AND($F9="예정 기간",N$6&gt;=$L9,N$6&lt;=$L9+$M9-1)</formula>
    </cfRule>
    <cfRule type="expression" priority="70" dxfId="23" stopIfTrue="1">
      <formula>AND($F9="완료",N$6&gt;=$L9,N$6&lt;=$L9+$M9-1)</formula>
    </cfRule>
    <cfRule type="expression" priority="71" dxfId="22" stopIfTrue="1">
      <formula>AND(LEN($F9)=0,N$6&gt;=$L9,N$6&lt;=$L9+$M9-1)</formula>
    </cfRule>
  </conditionalFormatting>
  <conditionalFormatting sqref="K6">
    <cfRule type="dataBar" priority="60">
      <dataBar>
        <cfvo type="num" val="0"/>
        <cfvo type="num" val="1"/>
        <color theme="0" tint="-0.249977111117893"/>
      </dataBar>
    </cfRule>
  </conditionalFormatting>
  <conditionalFormatting sqref="K7">
    <cfRule type="dataBar" priority="59">
      <dataBar>
        <cfvo type="num" val="0"/>
        <cfvo type="num" val="1"/>
        <color theme="0" tint="-0.249977111117893"/>
      </dataBar>
    </cfRule>
  </conditionalFormatting>
  <conditionalFormatting sqref="K21">
    <cfRule type="dataBar" priority="57">
      <dataBar>
        <cfvo type="num" val="0"/>
        <cfvo type="num" val="1"/>
        <color theme="0" tint="-0.249977111117893"/>
      </dataBar>
    </cfRule>
  </conditionalFormatting>
  <conditionalFormatting sqref="K15">
    <cfRule type="dataBar" priority="56">
      <dataBar>
        <cfvo type="num" val="0"/>
        <cfvo type="num" val="1"/>
        <color theme="0" tint="-0.249977111117893"/>
      </dataBar>
    </cfRule>
  </conditionalFormatting>
  <conditionalFormatting sqref="AR6:AR30 BV6:BV30">
    <cfRule type="expression" priority="291" dxfId="27">
      <formula>AND(TODAY()&gt;=AR$6,TODAY()&lt;#REF!)</formula>
    </cfRule>
  </conditionalFormatting>
  <conditionalFormatting sqref="N5">
    <cfRule type="expression" priority="318" dxfId="35">
      <formula>N$6&lt;=EOMONTH(#REF!,0)</formula>
    </cfRule>
    <cfRule type="expression" priority="319" dxfId="34">
      <formula>AND(N$6&lt;=EOMONTH(#REF!,1),N$6&gt;EOMONTH(#REF!,0))</formula>
    </cfRule>
  </conditionalFormatting>
  <conditionalFormatting sqref="AH6:AH30">
    <cfRule type="expression" priority="40" dxfId="27">
      <formula>AND(TODAY()&gt;=AH$6,TODAY()&lt;AI$6)</formula>
    </cfRule>
  </conditionalFormatting>
  <conditionalFormatting sqref="AH9:AH29">
    <cfRule type="expression" priority="41" dxfId="26" stopIfTrue="1">
      <formula>AND($F9="진행 중",AH$6&gt;=$L9,AH$6&lt;=$L9+$M9-1)</formula>
    </cfRule>
    <cfRule type="expression" priority="42" dxfId="25" stopIfTrue="1">
      <formula>AND($F9="목표 기간",AH$6&gt;=$L9,AH$6&lt;=$L9+$M9-1)</formula>
    </cfRule>
    <cfRule type="expression" priority="43" dxfId="24" stopIfTrue="1">
      <formula>AND($F9="예정 기간",AH$6&gt;=$L9,AH$6&lt;=$L9+$M9-1)</formula>
    </cfRule>
    <cfRule type="expression" priority="44" dxfId="23" stopIfTrue="1">
      <formula>AND($F9="완료",AH$6&gt;=$L9,AH$6&lt;=$L9+$M9-1)</formula>
    </cfRule>
    <cfRule type="expression" priority="45" dxfId="22" stopIfTrue="1">
      <formula>AND(LEN($F9)=0,AH$6&gt;=$L9,AH$6&lt;=$L9+$M9-1)</formula>
    </cfRule>
  </conditionalFormatting>
  <conditionalFormatting sqref="AG6:AG30">
    <cfRule type="expression" priority="32" dxfId="27">
      <formula>AND(TODAY()&gt;=AG$6,TODAY()&lt;AH$6)</formula>
    </cfRule>
  </conditionalFormatting>
  <conditionalFormatting sqref="AG9:AG29">
    <cfRule type="expression" priority="33" dxfId="26" stopIfTrue="1">
      <formula>AND($F9="진행 중",AG$6&gt;=$L9,AG$6&lt;=$L9+$M9-1)</formula>
    </cfRule>
    <cfRule type="expression" priority="34" dxfId="25" stopIfTrue="1">
      <formula>AND($F9="목표 기간",AG$6&gt;=$L9,AG$6&lt;=$L9+$M9-1)</formula>
    </cfRule>
    <cfRule type="expression" priority="35" dxfId="24" stopIfTrue="1">
      <formula>AND($F9="예정 기간",AG$6&gt;=$L9,AG$6&lt;=$L9+$M9-1)</formula>
    </cfRule>
    <cfRule type="expression" priority="36" dxfId="23" stopIfTrue="1">
      <formula>AND($F9="완료",AG$6&gt;=$L9,AG$6&lt;=$L9+$M9-1)</formula>
    </cfRule>
    <cfRule type="expression" priority="37" dxfId="22" stopIfTrue="1">
      <formula>AND(LEN($F9)=0,AG$6&gt;=$L9,AG$6&lt;=$L9+$M9-1)</formula>
    </cfRule>
  </conditionalFormatting>
  <conditionalFormatting sqref="BT8:BT30">
    <cfRule type="expression" priority="18" dxfId="27">
      <formula>AND(TODAY()&gt;=BT$6,TODAY()&lt;BU$5)</formula>
    </cfRule>
  </conditionalFormatting>
  <conditionalFormatting sqref="BN8:BS30 AS7:BK30 AS6:BD6">
    <cfRule type="expression" priority="19" dxfId="27">
      <formula>AND(TODAY()&gt;=AS$6,TODAY()&lt;AT$6)</formula>
    </cfRule>
  </conditionalFormatting>
  <conditionalFormatting sqref="AS9:BK29">
    <cfRule type="expression" priority="20" dxfId="26" stopIfTrue="1">
      <formula>AND($F9="진행 중",AS$6&gt;=$L9,AS$6&lt;=$L9+$M9-1)</formula>
    </cfRule>
    <cfRule type="expression" priority="21" dxfId="25" stopIfTrue="1">
      <formula>AND($F9="목표 기간",AS$6&gt;=$L9,AS$6&lt;=$L9+$M9-1)</formula>
    </cfRule>
    <cfRule type="expression" priority="22" dxfId="24" stopIfTrue="1">
      <formula>AND($F9="예정 기간",AS$6&gt;=$L9,AS$6&lt;=$L9+$M9-1)</formula>
    </cfRule>
    <cfRule type="expression" priority="23" dxfId="23" stopIfTrue="1">
      <formula>AND($F9="완료",AS$6&gt;=$L9,AS$6&lt;=$L9+$M9-1)</formula>
    </cfRule>
    <cfRule type="expression" priority="24" dxfId="22" stopIfTrue="1">
      <formula>AND(LEN($F9)=0,AS$6&gt;=$L9,AS$6&lt;=$L9+$M9-1)</formula>
    </cfRule>
  </conditionalFormatting>
  <conditionalFormatting sqref="AS5">
    <cfRule type="expression" priority="28" dxfId="35">
      <formula>AS$6&lt;=EOMONTH(#REF!,0)</formula>
    </cfRule>
    <cfRule type="expression" priority="29" dxfId="34">
      <formula>AND(AS$6&lt;=EOMONTH(#REF!,1),AS$6&gt;EOMONTH(#REF!,0))</formula>
    </cfRule>
  </conditionalFormatting>
  <conditionalFormatting sqref="BM7:BM30">
    <cfRule type="expression" priority="10" dxfId="27">
      <formula>AND(TODAY()&gt;=BM$6,TODAY()&lt;BN$6)</formula>
    </cfRule>
  </conditionalFormatting>
  <conditionalFormatting sqref="BM9:BM29">
    <cfRule type="expression" priority="11" dxfId="26" stopIfTrue="1">
      <formula>AND($F9="진행 중",BM$6&gt;=$L9,BM$6&lt;=$L9+$M9-1)</formula>
    </cfRule>
    <cfRule type="expression" priority="12" dxfId="25" stopIfTrue="1">
      <formula>AND($F9="목표 기간",BM$6&gt;=$L9,BM$6&lt;=$L9+$M9-1)</formula>
    </cfRule>
    <cfRule type="expression" priority="13" dxfId="24" stopIfTrue="1">
      <formula>AND($F9="예정 기간",BM$6&gt;=$L9,BM$6&lt;=$L9+$M9-1)</formula>
    </cfRule>
    <cfRule type="expression" priority="14" dxfId="23" stopIfTrue="1">
      <formula>AND($F9="완료",BM$6&gt;=$L9,BM$6&lt;=$L9+$M9-1)</formula>
    </cfRule>
    <cfRule type="expression" priority="15" dxfId="22" stopIfTrue="1">
      <formula>AND(LEN($F9)=0,BM$6&gt;=$L9,BM$6&lt;=$L9+$M9-1)</formula>
    </cfRule>
  </conditionalFormatting>
  <conditionalFormatting sqref="BL7:BL30">
    <cfRule type="expression" priority="2" dxfId="27">
      <formula>AND(TODAY()&gt;=BL$6,TODAY()&lt;BM$6)</formula>
    </cfRule>
  </conditionalFormatting>
  <conditionalFormatting sqref="BL9:BL29">
    <cfRule type="expression" priority="3" dxfId="26" stopIfTrue="1">
      <formula>AND($F9="진행 중",BL$6&gt;=$L9,BL$6&lt;=$L9+$M9-1)</formula>
    </cfRule>
    <cfRule type="expression" priority="4" dxfId="25" stopIfTrue="1">
      <formula>AND($F9="목표 기간",BL$6&gt;=$L9,BL$6&lt;=$L9+$M9-1)</formula>
    </cfRule>
    <cfRule type="expression" priority="5" dxfId="24" stopIfTrue="1">
      <formula>AND($F9="예정 기간",BL$6&gt;=$L9,BL$6&lt;=$L9+$M9-1)</formula>
    </cfRule>
    <cfRule type="expression" priority="6" dxfId="23" stopIfTrue="1">
      <formula>AND($F9="완료",BL$6&gt;=$L9,BL$6&lt;=$L9+$M9-1)</formula>
    </cfRule>
    <cfRule type="expression" priority="7" dxfId="22" stopIfTrue="1">
      <formula>AND(LEN($F9)=0,BL$6&gt;=$L9,BL$6&lt;=$L9+$M9-1)</formula>
    </cfRule>
  </conditionalFormatting>
  <dataValidations count="5">
    <dataValidation sqref="G9" showErrorMessage="1" showInputMessage="1" allowBlank="0" type="list">
      <formula1>"　,고객사, MS, Cloocus, 고객사&amp;MS, 고객사&amp;Cloocus, MS&amp;Cloocus, 고객사&amp;MS&amp;Cloocus"</formula1>
    </dataValidation>
    <dataValidation sqref="L2:L3" showErrorMessage="1" showInputMessage="1" allowBlank="0" promptTitle="스크롤 증가값" prompt="이 숫자를 변경하면 Gantt 차트 보기가 스크롤됩니다." type="whole" operator="greaterThanOrEqual">
      <formula1>0</formula1>
    </dataValidation>
    <dataValidation sqref="F9:F29" showErrorMessage="1" showInputMessage="1" allowBlank="0" type="list">
      <formula1>"목표 기간, 예정 기간, 진행 중, 완료"</formula1>
    </dataValidation>
    <dataValidation sqref="G10:G29" showErrorMessage="1" showInputMessage="1" allowBlank="0" type="list">
      <formula1>"고객사, MS, Cloocus, 고객사&amp;MS, 고객사&amp;Cloocus, MS&amp;Cloocus, 고객사&amp;MS&amp;Cloocus"</formula1>
    </dataValidation>
    <dataValidation sqref="H9:H29" showErrorMessage="1" showInputMessage="1" allowBlank="0" type="list">
      <formula1>"　,고객사(실무담당자), 고객사(IT담당자), MS(실무담당자), Cloocus(영업 1인&amp;DP담당자 1인&amp;DS담당자 2인), Cloocus(DP담당자 1인&amp;DS담당자 2인),Cloocus(DP담당자 1인),Cloocus(DS담당자 2인),고객사&amp;MS(실무담당자),고객사&amp;Cloocus(실무담당자),MS&amp;Cloocus(실무담당자),고객사&amp;MS&amp;Cloocus(실무담당자)"</formula1>
    </dataValidation>
  </dataValidations>
  <pageMargins left="0.7" right="0.7" top="0.75" bottom="0.75" header="0.3" footer="0.3"/>
  <pageSetup orientation="portrait" paperSize="9" horizontalDpi="200" verticalDpi="20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B1:P176"/>
  <sheetViews>
    <sheetView topLeftCell="B1" zoomScale="70" zoomScaleNormal="70" workbookViewId="0">
      <pane ySplit="1" topLeftCell="A98" activePane="bottomLeft" state="frozen"/>
      <selection activeCell="J9" sqref="J9"/>
      <selection pane="bottomLeft" activeCell="F103" sqref="F103"/>
    </sheetView>
  </sheetViews>
  <sheetFormatPr baseColWidth="10" defaultColWidth="6.5" defaultRowHeight="17"/>
  <cols>
    <col width="6.5" customWidth="1" style="5" min="1" max="1"/>
    <col width="15.1640625" bestFit="1" customWidth="1" style="5" min="2" max="2"/>
    <col width="27.5" bestFit="1" customWidth="1" style="5" min="3" max="3"/>
    <col width="58.6640625" customWidth="1" style="5" min="4" max="4"/>
    <col width="9" bestFit="1" customWidth="1" style="30" min="5" max="6"/>
    <col width="18" customWidth="1" style="5" min="7" max="7"/>
    <col width="19.6640625" customWidth="1" style="5" min="8" max="8"/>
    <col width="64.1640625" bestFit="1" customWidth="1" style="5" min="9" max="9"/>
    <col width="53.1640625" customWidth="1" style="5" min="10" max="10"/>
    <col width="8.1640625" bestFit="1" customWidth="1" style="5" min="11" max="11"/>
    <col hidden="1" width="61.6640625" customWidth="1" style="5" min="12" max="12"/>
    <col width="42.6640625" customWidth="1" style="5" min="13" max="13"/>
    <col width="6.5" customWidth="1" style="5" min="14" max="14"/>
    <col width="9.1640625" bestFit="1" customWidth="1" style="5" min="15" max="15"/>
    <col width="49.1640625" customWidth="1" style="5" min="16" max="16"/>
    <col width="6.5" customWidth="1" style="5" min="17" max="16384"/>
  </cols>
  <sheetData>
    <row r="1">
      <c r="I1" s="143" t="inlineStr">
        <is>
          <t>SLA 기준은 서비스 제안</t>
        </is>
      </c>
    </row>
    <row r="2" ht="35" customFormat="1" customHeight="1" s="144" thickBot="1">
      <c r="B2" s="145" t="inlineStr">
        <is>
          <t>분류</t>
        </is>
      </c>
      <c r="C2" s="145" t="inlineStr">
        <is>
          <t>리소스</t>
        </is>
      </c>
      <c r="D2" s="145" t="inlineStr">
        <is>
          <t>설명</t>
        </is>
      </c>
      <c r="E2" s="355" t="inlineStr">
        <is>
          <t>MS 기준 목표</t>
        </is>
      </c>
      <c r="F2" s="438" t="n"/>
      <c r="G2" s="146" t="inlineStr">
        <is>
          <t>최대중지시간</t>
        </is>
      </c>
      <c r="H2" s="145" t="inlineStr">
        <is>
          <t>산출식</t>
        </is>
      </c>
      <c r="I2" s="145" t="inlineStr">
        <is>
          <t>SLA 기준</t>
        </is>
      </c>
      <c r="J2" s="145" t="inlineStr">
        <is>
          <t>SLA 적용 조건</t>
        </is>
      </c>
      <c r="K2" s="145" t="inlineStr">
        <is>
          <t>적용여부</t>
        </is>
      </c>
      <c r="L2" s="147" t="inlineStr">
        <is>
          <t>참고</t>
        </is>
      </c>
      <c r="M2" s="146" t="inlineStr">
        <is>
          <t>경로</t>
        </is>
      </c>
    </row>
    <row r="3" ht="49" customHeight="1" s="372" thickBot="1">
      <c r="B3" s="348" t="inlineStr">
        <is>
          <t>IaaS</t>
        </is>
      </c>
      <c r="C3" s="345" t="inlineStr">
        <is>
          <t>Virtual Machine</t>
        </is>
      </c>
      <c r="D3" s="348" t="inlineStr">
        <is>
          <t>단일 가상머신 가용성 확인</t>
        </is>
      </c>
      <c r="E3" s="1" t="inlineStr">
        <is>
          <t>SLA 충족</t>
        </is>
      </c>
      <c r="F3" s="1" t="n">
        <v>0.995</v>
      </c>
      <c r="G3" s="148" t="n"/>
      <c r="H3" s="149" t="inlineStr">
        <is>
          <t>-</t>
        </is>
      </c>
      <c r="I3" s="2" t="inlineStr">
        <is>
          <t>단일 인스턴스 구성시
- 표준SSD 사용</t>
        </is>
      </c>
      <c r="J3" s="3" t="inlineStr">
        <is>
          <t>단일 인스턴스 구성시
- 표준SSD 이상 사용
- Managed Disk 사용</t>
        </is>
      </c>
      <c r="K3" s="4" t="n"/>
      <c r="L3" s="150" t="inlineStr">
        <is>
          <t>월간 작동 시간 비율(%) = (최대 사용 가능한 시간(분) - 작동 중지 시간) / 최대 사용 가능한 시간(분) X 100</t>
        </is>
      </c>
      <c r="M3" s="151" t="inlineStr">
        <is>
          <t>* VM Template
StorageProfile.OsDisk.ManagedDisk.StorageAccountType
가 Standard SSD 또는 Premium_LRS일때</t>
        </is>
      </c>
      <c r="O3" s="353" t="inlineStr">
        <is>
          <t>기준목표</t>
        </is>
      </c>
      <c r="P3" s="439" t="n"/>
    </row>
    <row r="4" ht="44" customHeight="1" s="372">
      <c r="B4" s="440" t="n"/>
      <c r="C4" s="440" t="n"/>
      <c r="D4" s="440" t="n"/>
      <c r="E4" s="1" t="inlineStr">
        <is>
          <t>SLA 미달</t>
        </is>
      </c>
      <c r="F4" s="152" t="n">
        <v>0.95</v>
      </c>
      <c r="G4" s="148" t="n"/>
      <c r="H4" s="149" t="inlineStr">
        <is>
          <t>-</t>
        </is>
      </c>
      <c r="I4" s="2" t="n"/>
      <c r="J4" s="3" t="inlineStr">
        <is>
          <t>단일 인스턴스 구성시
- 표준HDD 사용</t>
        </is>
      </c>
      <c r="K4" s="4" t="n"/>
      <c r="L4" s="150" t="n"/>
      <c r="M4" s="151" t="inlineStr">
        <is>
          <t>* VM Template
StorageProfile.OsDisk.ManagedDisk.StorageAccountType
가 Standard LRS일때</t>
        </is>
      </c>
      <c r="O4" s="25" t="inlineStr">
        <is>
          <t>SLA 충족</t>
        </is>
      </c>
      <c r="P4" s="26" t="inlineStr">
        <is>
          <t>해당 리소스에 대한 SLA 기준 목표
(MS, 클루커스 기준 목표 충족)</t>
        </is>
      </c>
    </row>
    <row r="5" ht="54" customHeight="1" s="372">
      <c r="B5" s="440" t="n"/>
      <c r="C5" s="440" t="n"/>
      <c r="D5" s="440" t="n"/>
      <c r="E5" s="1" t="inlineStr">
        <is>
          <t>SLA 미적용</t>
        </is>
      </c>
      <c r="F5" s="30" t="inlineStr">
        <is>
          <t>-</t>
        </is>
      </c>
      <c r="G5" s="148" t="n"/>
      <c r="H5" s="149" t="inlineStr">
        <is>
          <t>-</t>
        </is>
      </c>
      <c r="J5" s="6" t="inlineStr">
        <is>
          <t>Managed Disk가 아닐 경우</t>
        </is>
      </c>
      <c r="K5" s="4" t="n"/>
      <c r="L5" s="150" t="n"/>
      <c r="M5" s="148" t="inlineStr">
        <is>
          <t>* VM Template
StorageProfile.OsDisk가 "vhd" 일 경우
Managed Disk일 경우 "managedDisk"로 출력됨</t>
        </is>
      </c>
      <c r="O5" s="153" t="inlineStr">
        <is>
          <t>SLA 미달</t>
        </is>
      </c>
      <c r="P5" s="154" t="inlineStr">
        <is>
          <t>해당 리소스에 대해 MS에서 제공하는 SLA 기준은 존재하나,
클루커스의 기준 목표에 부합하지 않을때</t>
        </is>
      </c>
    </row>
    <row r="6" ht="109" customHeight="1" s="372" thickBot="1">
      <c r="B6" s="440" t="n"/>
      <c r="C6" s="440" t="n"/>
      <c r="D6" s="348" t="inlineStr">
        <is>
          <t>다중 가상머신 가용성 확인</t>
        </is>
      </c>
      <c r="E6" s="1" t="inlineStr">
        <is>
          <t>SLA 충족</t>
        </is>
      </c>
      <c r="F6" s="1" t="n">
        <v>0.9995000000000001</v>
      </c>
      <c r="G6" s="148" t="n"/>
      <c r="H6" s="149" t="inlineStr">
        <is>
          <t>-</t>
        </is>
      </c>
      <c r="I6" s="2" t="inlineStr">
        <is>
          <t xml:space="preserve">다중 가상머신 구성시
- 가용성 집합 사용
</t>
        </is>
      </c>
      <c r="J6" s="3" t="inlineStr">
        <is>
          <t>다중 인스턴스 구성시
- 가용성 집합 사용
- HDD 이상 사용</t>
        </is>
      </c>
      <c r="K6" s="4" t="n"/>
      <c r="L6" s="150" t="n"/>
      <c r="M6" s="148" t="inlineStr">
        <is>
          <t xml:space="preserve">* VM Template
가용성 집합
-AvailabilitySetReference의 id 값이 존재 하고,
StorageProfile.OsDisk.ManagedDisk.StorageAccountType 이 Standard LRS일때
</t>
        </is>
      </c>
      <c r="O6" s="27" t="inlineStr">
        <is>
          <t>SLA 미적용</t>
        </is>
      </c>
      <c r="P6" s="28" t="inlineStr">
        <is>
          <t>해당 리소스에 대해 MS에서 제공하는 SLA 기준이 없거나,
SLA를 지원하지 않는 경우</t>
        </is>
      </c>
    </row>
    <row r="7" ht="72" customHeight="1" s="372">
      <c r="B7" s="440" t="n"/>
      <c r="C7" s="440" t="n"/>
      <c r="D7" s="440" t="n"/>
      <c r="E7" s="1" t="inlineStr">
        <is>
          <t>SLA 미달</t>
        </is>
      </c>
      <c r="F7" s="1" t="n"/>
      <c r="G7" s="148" t="n"/>
      <c r="H7" s="2" t="n"/>
      <c r="I7" s="2" t="n"/>
      <c r="J7" s="3" t="n"/>
      <c r="K7" s="4" t="n"/>
      <c r="L7" s="150" t="n"/>
      <c r="M7" s="148" t="inlineStr">
        <is>
          <t>* VM Template
가용성 집합
-AvailabilitySetReference의 id 값이 존재 하지 않을 때</t>
        </is>
      </c>
    </row>
    <row r="8" ht="54" customHeight="1" s="372">
      <c r="B8" s="440" t="n"/>
      <c r="C8" s="440" t="n"/>
      <c r="D8" s="440" t="n"/>
      <c r="E8" s="1" t="inlineStr">
        <is>
          <t>SLA 미적용</t>
        </is>
      </c>
      <c r="F8" s="149" t="inlineStr">
        <is>
          <t>-</t>
        </is>
      </c>
      <c r="G8" s="148" t="n"/>
      <c r="H8" s="149" t="inlineStr">
        <is>
          <t>-</t>
        </is>
      </c>
      <c r="I8" s="2" t="inlineStr">
        <is>
          <t xml:space="preserve">다중 가상머신 구성시
- 가용성 집합 사용
</t>
        </is>
      </c>
      <c r="J8" s="6" t="inlineStr">
        <is>
          <t>Managed Disk가 아닐 경우</t>
        </is>
      </c>
      <c r="K8" s="4" t="n"/>
      <c r="L8" s="150" t="n"/>
      <c r="M8" s="148" t="inlineStr">
        <is>
          <t>* VM Template
StorageProfile.OsDisk가 "vhd" 일 경우
Managed Disk일 경우 "managedDisk"로 출력됨</t>
        </is>
      </c>
    </row>
    <row r="9" ht="72" customHeight="1" s="372">
      <c r="B9" s="440" t="n"/>
      <c r="C9" s="345" t="inlineStr">
        <is>
          <t>Managed Disks</t>
        </is>
      </c>
      <c r="D9" s="348" t="inlineStr">
        <is>
          <t>연결된 Managed Disk 확인</t>
        </is>
      </c>
      <c r="E9" s="1" t="inlineStr">
        <is>
          <t>SLA 충족</t>
        </is>
      </c>
      <c r="F9" s="1" t="n">
        <v>0.995</v>
      </c>
      <c r="G9" s="148" t="n"/>
      <c r="H9" s="149" t="inlineStr">
        <is>
          <t>-</t>
        </is>
      </c>
      <c r="I9" s="2" t="inlineStr">
        <is>
          <t>Managed Disk 연결</t>
        </is>
      </c>
      <c r="J9" s="3" t="inlineStr">
        <is>
          <t>Managed Disk 연결
Virtual Machine의 SLA를 기준으로 합니다.
단일 인스턴스 구성시
- 표준SSD 이상 사용</t>
        </is>
      </c>
      <c r="K9" s="4" t="n"/>
      <c r="L9" s="150" t="n"/>
      <c r="M9" s="148" t="inlineStr">
        <is>
          <t>* Disk Template
properties.diskState 가 "Attached" 이고
resources.sku.name이 "Standard SSD" 또는 "Premium_LRS"일 경우</t>
        </is>
      </c>
    </row>
    <row r="10" ht="54" customHeight="1" s="372">
      <c r="B10" s="440" t="n"/>
      <c r="C10" s="440" t="n"/>
      <c r="D10" s="440" t="n"/>
      <c r="E10" s="1" t="inlineStr">
        <is>
          <t>SLA 미달</t>
        </is>
      </c>
      <c r="F10" s="152" t="n">
        <v>0.95</v>
      </c>
      <c r="G10" s="148" t="n"/>
      <c r="H10" s="149" t="inlineStr">
        <is>
          <t>-</t>
        </is>
      </c>
      <c r="I10" s="2" t="n"/>
      <c r="J10" s="3" t="inlineStr">
        <is>
          <t>단일 인스턴스 구성시
- 표준HDD 사용</t>
        </is>
      </c>
      <c r="K10" s="4" t="n"/>
      <c r="L10" s="150" t="n"/>
      <c r="M10" s="148" t="inlineStr">
        <is>
          <t>* Disk Template
properties.diskState 가 "Attached" 이고
resources.sku.name이 "Standard LRS"일 경우</t>
        </is>
      </c>
    </row>
    <row r="11" ht="54" customHeight="1" s="372">
      <c r="B11" s="440" t="n"/>
      <c r="C11" s="440" t="n"/>
      <c r="D11" s="440" t="n"/>
      <c r="E11" s="1" t="inlineStr">
        <is>
          <t>SLA 미적용</t>
        </is>
      </c>
      <c r="F11" s="149" t="inlineStr">
        <is>
          <t>-</t>
        </is>
      </c>
      <c r="G11" s="148" t="n"/>
      <c r="H11" s="149" t="inlineStr">
        <is>
          <t>-</t>
        </is>
      </c>
      <c r="I11" s="2" t="inlineStr">
        <is>
          <t>Managed Disk 연결</t>
        </is>
      </c>
      <c r="J11" s="3" t="inlineStr">
        <is>
          <t>Managed Disk가 아닐 경우
연결되지 않은 Managed Disk</t>
        </is>
      </c>
      <c r="K11" s="4" t="n"/>
      <c r="L11" s="150" t="n"/>
      <c r="M11" s="148" t="inlineStr">
        <is>
          <t>* Disk Template
properties.diskState 가 "Unattached" 이거나
StorageProfile.OsDisk가 "vhd" 일 경우</t>
        </is>
      </c>
    </row>
    <row r="12" ht="54" customHeight="1" s="372">
      <c r="B12" s="348" t="inlineStr">
        <is>
          <t>PaaS</t>
        </is>
      </c>
      <c r="C12" s="345" t="inlineStr">
        <is>
          <t>Azure Kubernetes Service(AKS)</t>
        </is>
      </c>
      <c r="D12" s="348" t="inlineStr">
        <is>
          <t>Azure Kubernetes Service (AKS) Uptime SLA 구매</t>
        </is>
      </c>
      <c r="E12" s="354" t="inlineStr">
        <is>
          <t>SLA 충족</t>
        </is>
      </c>
      <c r="F12" s="1" t="n">
        <v>0.9995000000000001</v>
      </c>
      <c r="G12" s="148" t="n"/>
      <c r="H12" s="149" t="inlineStr">
        <is>
          <t>-</t>
        </is>
      </c>
      <c r="I12" s="2" t="inlineStr">
        <is>
          <t>AKS Cluster에서 Azure 가용성 영역 사용</t>
        </is>
      </c>
      <c r="J12" s="3" t="inlineStr">
        <is>
          <t>AKS 클러스터에 있는 에이전트 노드의 가용성은 VM의 SLA에 포함
가용성 영역 사용</t>
        </is>
      </c>
      <c r="K12" s="4" t="n"/>
      <c r="L12" s="150" t="n"/>
      <c r="M12" s="148" t="inlineStr">
        <is>
          <t>* AKS Template
resources.properties.availabilityZones 에 값이 존재 할 경우</t>
        </is>
      </c>
    </row>
    <row r="13" ht="54" customHeight="1" s="372">
      <c r="B13" s="440" t="n"/>
      <c r="C13" s="440" t="n"/>
      <c r="D13" s="440" t="n"/>
      <c r="E13" s="440" t="n"/>
      <c r="F13" s="1" t="n">
        <v>0.999</v>
      </c>
      <c r="G13" s="148" t="n"/>
      <c r="H13" s="149" t="inlineStr">
        <is>
          <t>-</t>
        </is>
      </c>
      <c r="I13" s="2" t="n"/>
      <c r="J13" s="3" t="inlineStr">
        <is>
          <t>가용성 영역 미 사용</t>
        </is>
      </c>
      <c r="K13" s="4" t="n"/>
      <c r="L13" s="150" t="n"/>
      <c r="M13" s="148" t="inlineStr">
        <is>
          <t>* AKS Template
resources.properties.availabilityZones 에 값이 존재 하지 않을 경우</t>
        </is>
      </c>
    </row>
    <row r="14">
      <c r="B14" s="440" t="n"/>
      <c r="C14" s="440" t="n"/>
      <c r="D14" s="440" t="n"/>
      <c r="E14" s="1" t="inlineStr">
        <is>
          <t>SLA 미달</t>
        </is>
      </c>
      <c r="F14" s="1" t="n"/>
      <c r="G14" s="148" t="n"/>
      <c r="H14" s="2" t="n"/>
      <c r="I14" s="2" t="n"/>
      <c r="J14" s="3" t="n"/>
      <c r="K14" s="4" t="n"/>
      <c r="L14" s="150" t="n"/>
      <c r="M14" s="155" t="n"/>
    </row>
    <row r="15" ht="32" customHeight="1" s="372">
      <c r="B15" s="440" t="n"/>
      <c r="C15" s="440" t="n"/>
      <c r="D15" s="440" t="n"/>
      <c r="E15" s="1" t="inlineStr">
        <is>
          <t>SLA 미적용</t>
        </is>
      </c>
      <c r="F15" s="149" t="inlineStr">
        <is>
          <t>-</t>
        </is>
      </c>
      <c r="G15" s="148" t="n"/>
      <c r="H15" s="149" t="inlineStr">
        <is>
          <t>-</t>
        </is>
      </c>
      <c r="I15" s="2" t="n"/>
      <c r="J15" s="3" t="n"/>
      <c r="K15" s="4" t="n"/>
      <c r="L15" s="150" t="n"/>
      <c r="M15" s="155" t="n"/>
    </row>
    <row r="16" ht="112" customHeight="1" s="372">
      <c r="B16" s="440" t="n"/>
      <c r="C16" s="345" t="inlineStr">
        <is>
          <t>App Service</t>
        </is>
      </c>
      <c r="D16" s="348" t="inlineStr">
        <is>
          <t>무료 계층 및 공유 계층의 웹 앱을 제외한 앱 서비스 내에서 고객이 배포하는 Web App, Logic App, API App이나 Logic App 사용 확인</t>
        </is>
      </c>
      <c r="E16" s="1" t="inlineStr">
        <is>
          <t>SLA 충족</t>
        </is>
      </c>
      <c r="F16" s="1" t="n">
        <v>0.9995000000000001</v>
      </c>
      <c r="G16" s="148" t="n"/>
      <c r="H16" s="149" t="inlineStr">
        <is>
          <t>-</t>
        </is>
      </c>
      <c r="I16" s="2" t="inlineStr">
        <is>
          <t>응답시간(클라이언트)&lt;=50ms
TPS(초당 응답시간)&lt;=30ms
동시 사용자=3000명
RPO(Recovery Point Objective)=1일
RTO(Recovery Time Objective)=8~10분(최대2시간)
RIO(Recovery Location Objection)=3copy(LRS)
RLO(Recovery Level Objective)=OS, Application, Contents Data</t>
        </is>
      </c>
      <c r="J16" s="3" t="inlineStr">
        <is>
          <t>응답시간(클라이언트)&lt;=50ms
TPS(초당 응답시간)&lt;=30ms
동시 사용자=3000명
RPO(Recovery Point Objective)=1일
RTO(Recovery Time Objective)=8~10분(최대2시간)
RIO(Recovery Location Objection)=3copy(LRS)
RLO(Recovery Level Objective)=OS, Application, Contents Data</t>
        </is>
      </c>
      <c r="K16" s="4" t="n"/>
      <c r="L16" s="150" t="n"/>
      <c r="M16" s="148" t="inlineStr">
        <is>
          <t>* App Service Template
Web app : Resources.kind 가 "app,linux"일 경우 또는
Web app : Resources.kind 가 "app"일 경우</t>
        </is>
      </c>
    </row>
    <row r="17">
      <c r="B17" s="440" t="n"/>
      <c r="C17" s="440" t="n"/>
      <c r="D17" s="440" t="n"/>
      <c r="E17" s="1" t="inlineStr">
        <is>
          <t>SLA 미달</t>
        </is>
      </c>
      <c r="F17" s="1" t="n"/>
      <c r="G17" s="148" t="n"/>
      <c r="H17" s="2" t="n"/>
      <c r="I17" s="2" t="n"/>
      <c r="J17" s="3" t="n"/>
      <c r="K17" s="4" t="n"/>
      <c r="L17" s="150" t="n"/>
      <c r="M17" s="155" t="n"/>
    </row>
    <row r="18" ht="112" customHeight="1" s="372">
      <c r="B18" s="440" t="n"/>
      <c r="C18" s="440" t="n"/>
      <c r="D18" s="440" t="n"/>
      <c r="E18" s="1" t="inlineStr">
        <is>
          <t>SLA 미적용</t>
        </is>
      </c>
      <c r="F18" s="149" t="inlineStr">
        <is>
          <t>-</t>
        </is>
      </c>
      <c r="G18" s="148" t="n"/>
      <c r="H18" s="149" t="inlineStr">
        <is>
          <t>-</t>
        </is>
      </c>
      <c r="I18" s="2" t="inlineStr">
        <is>
          <t>응답시간(클라이언트)&lt;=50ms
TPS(초당 응답시간)&lt;=30ms
동시 사용자=3000명
RPO(Recovery Point Objective)=1일
RTO(Recovery Time Objective)=8~10분(최대2시간)
RIO(Recovery Location Objection)=3copy(LRS)
RLO(Recovery Level Objective)=OS, Application, Contents Data</t>
        </is>
      </c>
      <c r="J18" s="3" t="inlineStr">
        <is>
          <t>App service 에 대해서 사용 중인 App service plan을 무료 계층 및 공유 계층 사용</t>
        </is>
      </c>
      <c r="K18" s="4" t="n"/>
      <c r="L18" s="150" t="n"/>
      <c r="M18" s="148" t="inlineStr">
        <is>
          <t>* App Service plan Template
resources.sku.size 가 "D1" 인 경우 또는
resources.sku.size 가 "F1" 인 경우</t>
        </is>
      </c>
    </row>
    <row r="19" ht="144" customHeight="1" s="372">
      <c r="B19" s="440" t="n"/>
      <c r="C19" s="345" t="inlineStr">
        <is>
          <t>Azure Cosmos DB</t>
        </is>
      </c>
      <c r="D19" s="348" t="inlineStr">
        <is>
          <t>NoSQL 데이터베이스 서비스 사용 확인
데이터베이스 계정, 처리량, 일관성, 가용성, 대기시간 확인</t>
        </is>
      </c>
      <c r="E19" s="1" t="inlineStr">
        <is>
          <t>SLA 충족</t>
        </is>
      </c>
      <c r="F19" s="1" t="n">
        <v>0.9999</v>
      </c>
      <c r="G19" s="148" t="n"/>
      <c r="H19" s="2" t="inlineStr">
        <is>
          <t>판독 가용성 작동 시간 % = 100% - 평균 판독 오류 비율
처리량 % = 100% - 평균 오류 비율
P99 대기 시간 달성 % = 100% - 평균 초과 대기 시간 비율</t>
        </is>
      </c>
      <c r="I19" s="2" t="inlineStr">
        <is>
          <t>판독 가용성 오류 비율: 1% 미만
처리량: 99% 이상
대기시간: 1% 미만
운영
전체 데이터베이스 계정 구성 운영: 2분
새 지역 추가: 60분
수동 페일오버: 5분
리소스 운영: 5초
미디어 운영: 60초</t>
        </is>
      </c>
      <c r="J19" s="3" t="inlineStr">
        <is>
          <t>판독 가용성 오류 비율: 1% 미만
처리량: 99% 이상
대기시간: 1% 미만
운영
전체 데이터베이스 계정 구성 운영: 2분
새 지역 추가: 60분
수동 페일오버: 5분
리소스 운영: 5초
미디어 운영: 60초</t>
        </is>
      </c>
      <c r="K19" s="4" t="n"/>
      <c r="L19" s="150" t="n"/>
      <c r="M19" s="148" t="inlineStr">
        <is>
          <t>* Azure Cosmos DB Template
resources.type 이 "Microsoft.DocumentDB/databaseAccounts" 일 경우</t>
        </is>
      </c>
    </row>
    <row r="20">
      <c r="B20" s="440" t="n"/>
      <c r="C20" s="440" t="n"/>
      <c r="D20" s="440" t="n"/>
      <c r="E20" s="1" t="inlineStr">
        <is>
          <t>SLA 미달</t>
        </is>
      </c>
      <c r="F20" s="1" t="n"/>
      <c r="G20" s="148" t="n"/>
      <c r="H20" s="2" t="n"/>
      <c r="I20" s="2" t="n"/>
      <c r="J20" s="3" t="n"/>
      <c r="K20" s="4" t="n"/>
      <c r="L20" s="150" t="n"/>
      <c r="M20" s="155" t="n"/>
    </row>
    <row r="21" ht="144" customHeight="1" s="372">
      <c r="B21" s="440" t="n"/>
      <c r="C21" s="440" t="n"/>
      <c r="D21" s="440" t="n"/>
      <c r="E21" s="1" t="inlineStr">
        <is>
          <t>SLA 미적용</t>
        </is>
      </c>
      <c r="F21" s="149" t="inlineStr">
        <is>
          <t>-</t>
        </is>
      </c>
      <c r="G21" s="148" t="n"/>
      <c r="H21" s="149" t="inlineStr">
        <is>
          <t>-</t>
        </is>
      </c>
      <c r="I21" s="2" t="inlineStr">
        <is>
          <t>판독 가용성 오류 비율: 1% 미만
처리량: 99% 이상
대기시간: 1% 미만
운영
전체 데이터베이스 계정 구성 운영: 2분
새 지역 추가: 60분
수동 페일오버: 5분
리소스 운영: 5초
미디어 운영: 60초</t>
        </is>
      </c>
      <c r="J21" s="3" t="n"/>
      <c r="K21" s="4" t="n"/>
      <c r="L21" s="150" t="n"/>
      <c r="M21" s="155" t="n"/>
    </row>
    <row r="22" ht="80" customHeight="1" s="372">
      <c r="B22" s="440" t="n"/>
      <c r="C22" s="345" t="inlineStr">
        <is>
          <t>Azure SQL Database</t>
        </is>
      </c>
      <c r="D22" s="348" t="inlineStr">
        <is>
          <t>기본 계층 Azure SQL Database 사용 확인</t>
        </is>
      </c>
      <c r="E22" s="1" t="inlineStr">
        <is>
          <t>SLA 충족</t>
        </is>
      </c>
      <c r="F22" s="1" t="n">
        <v>0.9999</v>
      </c>
      <c r="G22" s="148" t="n"/>
      <c r="H22" s="2" t="inlineStr">
        <is>
          <t>월간 작동 시간 비율(%) = (최대 가용 시간(분) - 작동 중지 시간) / (최대 사용 가능한 시간(분)) * 100</t>
        </is>
      </c>
      <c r="I22" s="2" t="inlineStr">
        <is>
          <t xml:space="preserve">Azure SQL Database 접속 시도 시 1분 내 모든 연속 연결 시도가 실패 할 경우 1분 작동 중지,  </t>
        </is>
      </c>
      <c r="J22" s="3" t="inlineStr">
        <is>
          <t>월 기준, 총 연결 실패 시간을 합산하여 3h 39m를 초과하는 경우</t>
        </is>
      </c>
      <c r="K22" s="4" t="n"/>
      <c r="L22" s="150" t="n"/>
      <c r="M22" s="148" t="inlineStr">
        <is>
          <t>* SQL Database Template
resources.sku가 "Basic" 일 경우</t>
        </is>
      </c>
    </row>
    <row r="23">
      <c r="B23" s="440" t="n"/>
      <c r="C23" s="440" t="n"/>
      <c r="D23" s="440" t="n"/>
      <c r="E23" s="1" t="inlineStr">
        <is>
          <t>SLA 미달</t>
        </is>
      </c>
      <c r="F23" s="1" t="n"/>
      <c r="G23" s="148" t="n"/>
      <c r="H23" s="2" t="n"/>
      <c r="I23" s="2" t="n"/>
      <c r="J23" s="3" t="n"/>
      <c r="K23" s="4" t="n"/>
      <c r="L23" s="150" t="n"/>
      <c r="M23" s="155" t="n"/>
    </row>
    <row r="24" ht="32" customHeight="1" s="372">
      <c r="B24" s="440" t="n"/>
      <c r="C24" s="440" t="n"/>
      <c r="D24" s="440" t="n"/>
      <c r="E24" s="1" t="inlineStr">
        <is>
          <t>SLA 미적용</t>
        </is>
      </c>
      <c r="F24" s="149" t="inlineStr">
        <is>
          <t>-</t>
        </is>
      </c>
      <c r="G24" s="148" t="n"/>
      <c r="H24" s="149" t="inlineStr">
        <is>
          <t>-</t>
        </is>
      </c>
      <c r="I24" s="2" t="inlineStr">
        <is>
          <t xml:space="preserve">Azure SQL Database 접속 시도 시 1분 내 모든 연속 연결 시도가 실패 할 경우 1분 작동 중지,  </t>
        </is>
      </c>
      <c r="J24" s="3" t="n"/>
      <c r="K24" s="4" t="n"/>
      <c r="L24" s="150" t="inlineStr">
        <is>
          <t>접속 시도 시 1분 내 모든 연속 연결 시도가 실패하는 경우 연결 실패시간 1분으로 적용</t>
        </is>
      </c>
      <c r="M24" s="155" t="n"/>
    </row>
    <row r="25" ht="80" customHeight="1" s="372">
      <c r="B25" s="440" t="n"/>
      <c r="C25" s="440" t="n"/>
      <c r="D25" s="348" t="inlineStr">
        <is>
          <t>표준 계층 Azure SQL Database 사용 확인</t>
        </is>
      </c>
      <c r="E25" s="1" t="inlineStr">
        <is>
          <t>SLA 충족</t>
        </is>
      </c>
      <c r="F25" s="1" t="n">
        <v>0.9999</v>
      </c>
      <c r="G25" s="148" t="n"/>
      <c r="H25" s="2" t="inlineStr">
        <is>
          <t>월간 작동 시간 비율(%) = (최대 가용 시간(분) - 작동 중지 시간) / (최대 사용 가능한 시간(분)) * 100</t>
        </is>
      </c>
      <c r="I25" s="2" t="inlineStr">
        <is>
          <t xml:space="preserve">Azure SQL Database 접속 시도 시 1분 내 모든 연속 연결 시도가 실패 할 경우 </t>
        </is>
      </c>
      <c r="J25" s="3" t="inlineStr">
        <is>
          <t>월 기준, 총 연결 실패 시간을 합산하여 3h 39m를 초과하는 경우</t>
        </is>
      </c>
      <c r="K25" s="4" t="n"/>
      <c r="L25" s="150" t="n"/>
      <c r="M25" s="148" t="inlineStr">
        <is>
          <t>* SQL Database Template
resources.sku가 "Standard" 일 경우</t>
        </is>
      </c>
    </row>
    <row r="26">
      <c r="B26" s="440" t="n"/>
      <c r="C26" s="440" t="n"/>
      <c r="D26" s="440" t="n"/>
      <c r="E26" s="1" t="inlineStr">
        <is>
          <t>SLA 미달</t>
        </is>
      </c>
      <c r="F26" s="1" t="n"/>
      <c r="G26" s="148" t="n"/>
      <c r="H26" s="2" t="n"/>
      <c r="I26" s="2" t="n"/>
      <c r="J26" s="3" t="n"/>
      <c r="K26" s="4" t="n"/>
      <c r="L26" s="150" t="n"/>
      <c r="M26" s="155" t="n"/>
    </row>
    <row r="27" ht="32" customHeight="1" s="372">
      <c r="B27" s="440" t="n"/>
      <c r="C27" s="440" t="n"/>
      <c r="D27" s="440" t="n"/>
      <c r="E27" s="1" t="inlineStr">
        <is>
          <t>SLA 미적용</t>
        </is>
      </c>
      <c r="F27" s="149" t="inlineStr">
        <is>
          <t>-</t>
        </is>
      </c>
      <c r="G27" s="148" t="n"/>
      <c r="H27" s="149" t="inlineStr">
        <is>
          <t>-</t>
        </is>
      </c>
      <c r="I27" s="2" t="inlineStr">
        <is>
          <t xml:space="preserve">Azure SQL Database 접속 시도 시 1분 내 모든 연속 연결 시도가 실패 할 경우 </t>
        </is>
      </c>
      <c r="J27" s="3" t="n"/>
      <c r="K27" s="4" t="n"/>
      <c r="L27" s="150" t="inlineStr">
        <is>
          <t>접속 시도 시 1분 내 모든 연속 연결 시도가 실패하는 경우 연결 실패시간 1분으로 적용</t>
        </is>
      </c>
      <c r="M27" s="155" t="n"/>
    </row>
    <row r="28" ht="80" customHeight="1" s="372">
      <c r="B28" s="440" t="n"/>
      <c r="C28" s="440" t="n"/>
      <c r="D28" s="348" t="inlineStr">
        <is>
          <t>프리미엄 계층 Azure SQL Database 사용 확인</t>
        </is>
      </c>
      <c r="E28" s="1" t="inlineStr">
        <is>
          <t>SLA 충족</t>
        </is>
      </c>
      <c r="F28" s="1" t="n">
        <v>0.9999</v>
      </c>
      <c r="G28" s="148" t="n"/>
      <c r="H28" s="2" t="inlineStr">
        <is>
          <t>월간 작동 시간 비율(%) = (최대 가용 시간(분) - 작동 중지 시간) / (최대 사용 가능한 시간(분)) * 100</t>
        </is>
      </c>
      <c r="I28" s="2" t="inlineStr">
        <is>
          <t xml:space="preserve">Azure SQL Database 접속 시도 시 1분 내 모든 연속 연결 시도가 실패 할 경우 </t>
        </is>
      </c>
      <c r="J28" s="3" t="inlineStr">
        <is>
          <t>월 기준, 총 연결 실패 시간을 합산하여 3h 39m를 초과하는 경우</t>
        </is>
      </c>
      <c r="K28" s="4" t="n"/>
      <c r="L28" s="150" t="n"/>
      <c r="M28" s="148" t="inlineStr">
        <is>
          <t>* SQL Database Template
resources.sku가 "Premium" 일 경우</t>
        </is>
      </c>
    </row>
    <row r="29">
      <c r="B29" s="440" t="n"/>
      <c r="C29" s="440" t="n"/>
      <c r="D29" s="440" t="n"/>
      <c r="E29" s="1" t="inlineStr">
        <is>
          <t>SLA 미달</t>
        </is>
      </c>
      <c r="F29" s="1" t="n"/>
      <c r="G29" s="148" t="n"/>
      <c r="H29" s="2" t="n"/>
      <c r="I29" s="2" t="n"/>
      <c r="J29" s="3" t="n"/>
      <c r="K29" s="4" t="n"/>
      <c r="L29" s="150" t="n"/>
      <c r="M29" s="155" t="n"/>
    </row>
    <row r="30" ht="32" customHeight="1" s="372">
      <c r="B30" s="440" t="n"/>
      <c r="C30" s="440" t="n"/>
      <c r="D30" s="440" t="n"/>
      <c r="E30" s="1" t="inlineStr">
        <is>
          <t>SLA 미적용</t>
        </is>
      </c>
      <c r="F30" s="149" t="inlineStr">
        <is>
          <t>-</t>
        </is>
      </c>
      <c r="G30" s="148" t="n"/>
      <c r="H30" s="149" t="inlineStr">
        <is>
          <t>-</t>
        </is>
      </c>
      <c r="I30" s="2" t="inlineStr">
        <is>
          <t xml:space="preserve">Azure SQL Database 접속 시도 시 1분 내 모든 연속 연결 시도가 실패 할 경우 </t>
        </is>
      </c>
      <c r="J30" s="3" t="n"/>
      <c r="K30" s="4" t="n"/>
      <c r="L30" s="150" t="inlineStr">
        <is>
          <t>접속 시도 시 1분 내 모든 연속 연결 시도가 실패하는 경우 연결 실패시간 1분으로 적용</t>
        </is>
      </c>
      <c r="M30" s="155" t="n"/>
    </row>
    <row r="31" ht="80" customHeight="1" s="372">
      <c r="B31" s="440" t="n"/>
      <c r="C31" s="440" t="n"/>
      <c r="D31" s="348" t="inlineStr">
        <is>
          <t>프리미엄 계층 Azure SQL Database 사용 확인 (영역 중복 배포)</t>
        </is>
      </c>
      <c r="E31" s="1" t="inlineStr">
        <is>
          <t>SLA 충족</t>
        </is>
      </c>
      <c r="F31" s="441" t="n">
        <v>0.99995</v>
      </c>
      <c r="G31" s="148" t="n"/>
      <c r="H31" s="2" t="inlineStr">
        <is>
          <t>월간 작동 시간 비율(%) = (최대 가용 시간(분) - 작동 중지 시간) / (최대 사용 가능한 시간(분)) * 100</t>
        </is>
      </c>
      <c r="I31" s="2" t="inlineStr">
        <is>
          <t xml:space="preserve">Azure SQL Database 접속 시도 시 1분 내 모든 연속 연결 시도가 실패 할 경우 </t>
        </is>
      </c>
      <c r="J31" s="3" t="inlineStr">
        <is>
          <t>월 기준, 총 연결 실패 시간을 합산하여 3h 39m를 초과하는 경우</t>
        </is>
      </c>
      <c r="K31" s="4" t="n"/>
      <c r="L31" s="150" t="n"/>
      <c r="M31" s="148" t="inlineStr">
        <is>
          <t>* SQL Database Template
resources.sku가 "Premium" 일 경우 그리고
resources.properties.zoneRedundant 가 "true" 인 경우</t>
        </is>
      </c>
    </row>
    <row r="32">
      <c r="B32" s="440" t="n"/>
      <c r="C32" s="440" t="n"/>
      <c r="D32" s="440" t="n"/>
      <c r="E32" s="1" t="inlineStr">
        <is>
          <t>SLA 미달</t>
        </is>
      </c>
      <c r="F32" s="1" t="n"/>
      <c r="G32" s="148" t="n"/>
      <c r="H32" s="2" t="n"/>
      <c r="I32" s="2" t="n"/>
      <c r="J32" s="3" t="n"/>
      <c r="K32" s="4" t="n"/>
      <c r="L32" s="150" t="n"/>
      <c r="M32" s="155" t="n"/>
    </row>
    <row r="33" ht="32" customHeight="1" s="372">
      <c r="B33" s="440" t="n"/>
      <c r="C33" s="440" t="n"/>
      <c r="D33" s="440" t="n"/>
      <c r="E33" s="1" t="inlineStr">
        <is>
          <t>SLA 미적용</t>
        </is>
      </c>
      <c r="F33" s="149" t="inlineStr">
        <is>
          <t>-</t>
        </is>
      </c>
      <c r="G33" s="148" t="n"/>
      <c r="H33" s="149" t="inlineStr">
        <is>
          <t>-</t>
        </is>
      </c>
      <c r="I33" s="2" t="inlineStr">
        <is>
          <t xml:space="preserve">Azure SQL Database 접속 시도 시 1분 내 모든 연속 연결 시도가 실패 할 경우 </t>
        </is>
      </c>
      <c r="J33" s="3" t="n"/>
      <c r="K33" s="4" t="n"/>
      <c r="L33" s="150" t="inlineStr">
        <is>
          <t>접속 시도 시 1분 내 모든 연속 연결 시도가 실패하는 경우 연결 실패시간 1분으로 적용</t>
        </is>
      </c>
      <c r="M33" s="155" t="n"/>
    </row>
    <row r="34" ht="80" customHeight="1" s="372">
      <c r="B34" s="440" t="n"/>
      <c r="C34" s="440" t="n"/>
      <c r="D34" s="348" t="inlineStr">
        <is>
          <t>범용 계층 Azure SQL Database 사용 확인</t>
        </is>
      </c>
      <c r="E34" s="1" t="inlineStr">
        <is>
          <t>SLA 충족</t>
        </is>
      </c>
      <c r="F34" s="1" t="n">
        <v>0.9999</v>
      </c>
      <c r="G34" s="148" t="n"/>
      <c r="H34" s="2" t="inlineStr">
        <is>
          <t>월간 작동 시간 비율(%) = (최대 가용 시간(분) - 작동 중지 시간) / (최대 사용 가능한 시간(분)) * 100</t>
        </is>
      </c>
      <c r="I34" s="2" t="inlineStr">
        <is>
          <t xml:space="preserve">Azure SQL Database 접속 시도 시 1분 내 모든 연속 연결 시도가 실패 할 경우 </t>
        </is>
      </c>
      <c r="J34" s="3" t="inlineStr">
        <is>
          <t>월 기준, 총 연결 실패 시간을 합산하여 3h 39m를 초과하는 경우</t>
        </is>
      </c>
      <c r="K34" s="4" t="n"/>
      <c r="L34" s="150" t="n"/>
      <c r="M34" s="148" t="inlineStr">
        <is>
          <t>* SQL Database Template
resources.sku가 "GeneralPurpose" 일 경우</t>
        </is>
      </c>
    </row>
    <row r="35">
      <c r="B35" s="440" t="n"/>
      <c r="C35" s="440" t="n"/>
      <c r="D35" s="440" t="n"/>
      <c r="E35" s="1" t="inlineStr">
        <is>
          <t>SLA 미달</t>
        </is>
      </c>
      <c r="F35" s="1" t="n"/>
      <c r="G35" s="148" t="n"/>
      <c r="H35" s="2" t="n"/>
      <c r="I35" s="2" t="n"/>
      <c r="J35" s="3" t="n"/>
      <c r="K35" s="4" t="n"/>
      <c r="L35" s="150" t="n"/>
      <c r="M35" s="155" t="n"/>
    </row>
    <row r="36" ht="32" customHeight="1" s="372">
      <c r="B36" s="440" t="n"/>
      <c r="C36" s="440" t="n"/>
      <c r="D36" s="440" t="n"/>
      <c r="E36" s="1" t="inlineStr">
        <is>
          <t>SLA 미적용</t>
        </is>
      </c>
      <c r="F36" s="149" t="inlineStr">
        <is>
          <t>-</t>
        </is>
      </c>
      <c r="G36" s="148" t="n"/>
      <c r="H36" s="149" t="inlineStr">
        <is>
          <t>-</t>
        </is>
      </c>
      <c r="I36" s="2" t="inlineStr">
        <is>
          <t xml:space="preserve">Azure SQL Database 접속 시도 시 1분 내 모든 연속 연결 시도가 실패 할 경우 </t>
        </is>
      </c>
      <c r="J36" s="3" t="n"/>
      <c r="K36" s="4" t="n"/>
      <c r="L36" s="150" t="inlineStr">
        <is>
          <t>접속 시도 시 1분 내 모든 연속 연결 시도가 실패하는 경우 연결 실패시간 1분으로 적용</t>
        </is>
      </c>
      <c r="M36" s="155" t="n"/>
    </row>
    <row r="37" ht="80" customHeight="1" s="372">
      <c r="B37" s="440" t="n"/>
      <c r="C37" s="440" t="n"/>
      <c r="D37" s="348" t="inlineStr">
        <is>
          <t>하이퍼스케일 계층 Azure SQL Database 사용 확인 (복제본 X)</t>
        </is>
      </c>
      <c r="E37" s="1" t="inlineStr">
        <is>
          <t>SLA 충족</t>
        </is>
      </c>
      <c r="F37" s="1" t="n">
        <v>0.999</v>
      </c>
      <c r="G37" s="148" t="n"/>
      <c r="H37" s="2" t="inlineStr">
        <is>
          <t>월간 작동 시간 비율(%) = (최대 가용 시간(분) - 작동 중지 시간) / (최대 사용 가능한 시간(분)) * 100</t>
        </is>
      </c>
      <c r="I37" s="2" t="inlineStr">
        <is>
          <t xml:space="preserve">Azure SQL Database 접속 시도 시 1분 내 모든 연속 연결 시도가 실패 할 경우 </t>
        </is>
      </c>
      <c r="J37" s="3" t="inlineStr">
        <is>
          <t>월 기준, 총 연결 실패 시간을 합산하여 3h 39m를 초과하는 경우</t>
        </is>
      </c>
      <c r="K37" s="4" t="n"/>
      <c r="L37" s="150" t="n"/>
      <c r="M37" s="148" t="inlineStr">
        <is>
          <t>* SQL Database Template
resources.sku가 "Hyperscale" 일 경우</t>
        </is>
      </c>
    </row>
    <row r="38">
      <c r="B38" s="440" t="n"/>
      <c r="C38" s="440" t="n"/>
      <c r="D38" s="440" t="n"/>
      <c r="E38" s="1" t="inlineStr">
        <is>
          <t>SLA 미달</t>
        </is>
      </c>
      <c r="F38" s="1" t="n"/>
      <c r="G38" s="148" t="n"/>
      <c r="H38" s="2" t="n"/>
      <c r="I38" s="2" t="n"/>
      <c r="J38" s="3" t="n"/>
      <c r="K38" s="4" t="n"/>
      <c r="L38" s="150" t="n"/>
      <c r="M38" s="155" t="n"/>
    </row>
    <row r="39" ht="32" customHeight="1" s="372">
      <c r="B39" s="440" t="n"/>
      <c r="C39" s="440" t="n"/>
      <c r="D39" s="440" t="n"/>
      <c r="E39" s="1" t="inlineStr">
        <is>
          <t>SLA 미적용</t>
        </is>
      </c>
      <c r="F39" s="149" t="inlineStr">
        <is>
          <t>-</t>
        </is>
      </c>
      <c r="G39" s="148" t="n"/>
      <c r="H39" s="149" t="inlineStr">
        <is>
          <t>-</t>
        </is>
      </c>
      <c r="I39" s="2" t="inlineStr">
        <is>
          <t xml:space="preserve">Azure SQL Database 접속 시도 시 1분 내 모든 연속 연결 시도가 실패 할 경우 </t>
        </is>
      </c>
      <c r="J39" s="3" t="n"/>
      <c r="K39" s="4" t="n"/>
      <c r="L39" s="150" t="inlineStr">
        <is>
          <t>접속 시도 시 1분 내 모든 연속 연결 시도가 실패하는 경우 연결 실패시간 1분으로 적용</t>
        </is>
      </c>
      <c r="M39" s="155" t="n"/>
    </row>
    <row r="40" ht="80" customHeight="1" s="372">
      <c r="B40" s="440" t="n"/>
      <c r="C40" s="440" t="n"/>
      <c r="D40" s="348" t="inlineStr">
        <is>
          <t>하이퍼스케일 계층 Azure SQL Database 사용 확인 (복제본 1개)</t>
        </is>
      </c>
      <c r="E40" s="1" t="inlineStr">
        <is>
          <t>SLA 충족</t>
        </is>
      </c>
      <c r="F40" s="1" t="n">
        <v>0.9995000000000001</v>
      </c>
      <c r="G40" s="148" t="n"/>
      <c r="H40" s="2" t="inlineStr">
        <is>
          <t>월간 작동 시간 비율(%) = (최대 가용 시간(분) - 작동 중지 시간) / (최대 사용 가능한 시간(분)) * 100</t>
        </is>
      </c>
      <c r="I40" s="2" t="inlineStr">
        <is>
          <t xml:space="preserve">Azure SQL Database 접속 시도 시 1분 내 모든 연속 연결 시도가 실패 할 경우 </t>
        </is>
      </c>
      <c r="J40" s="3" t="inlineStr">
        <is>
          <t>월 기준, 총 연결 실패 시간을 합산하여 3h 39m를 초과하는 경우</t>
        </is>
      </c>
      <c r="K40" s="4" t="n"/>
      <c r="L40" s="150" t="n"/>
      <c r="M40" s="148" t="inlineStr">
        <is>
          <t>* SQL Database Template
resources.sku가 "Hyperscale" 일 경우 그리고
resources.properties.highAvailabilityReplicaCount기 1인 경우</t>
        </is>
      </c>
    </row>
    <row r="41">
      <c r="B41" s="440" t="n"/>
      <c r="C41" s="440" t="n"/>
      <c r="D41" s="440" t="n"/>
      <c r="E41" s="1" t="inlineStr">
        <is>
          <t>SLA 미달</t>
        </is>
      </c>
      <c r="F41" s="1" t="n"/>
      <c r="G41" s="148" t="n"/>
      <c r="H41" s="2" t="n"/>
      <c r="I41" s="2" t="n"/>
      <c r="J41" s="3" t="n"/>
      <c r="K41" s="4" t="n"/>
      <c r="L41" s="150" t="n"/>
      <c r="M41" s="155" t="n"/>
    </row>
    <row r="42" ht="32" customHeight="1" s="372">
      <c r="B42" s="440" t="n"/>
      <c r="C42" s="440" t="n"/>
      <c r="D42" s="440" t="n"/>
      <c r="E42" s="1" t="inlineStr">
        <is>
          <t>SLA 미적용</t>
        </is>
      </c>
      <c r="F42" s="149" t="inlineStr">
        <is>
          <t>-</t>
        </is>
      </c>
      <c r="G42" s="148" t="n"/>
      <c r="H42" s="149" t="inlineStr">
        <is>
          <t>-</t>
        </is>
      </c>
      <c r="I42" s="2" t="inlineStr">
        <is>
          <t xml:space="preserve">Azure SQL Database 접속 시도 시 1분 내 모든 연속 연결 시도가 실패 할 경우 </t>
        </is>
      </c>
      <c r="J42" s="3" t="n"/>
      <c r="K42" s="4" t="n"/>
      <c r="L42" s="150" t="inlineStr">
        <is>
          <t>접속 시도 시 1분 내 모든 연속 연결 시도가 실패하는 경우 연결 실패시간 1분으로 적용</t>
        </is>
      </c>
      <c r="M42" s="155" t="n"/>
    </row>
    <row r="43" ht="80" customHeight="1" s="372">
      <c r="B43" s="440" t="n"/>
      <c r="C43" s="440" t="n"/>
      <c r="D43" s="348" t="inlineStr">
        <is>
          <t>하이퍼스케일 계층 Azure SQL Database 사용 확인 (복제본 2개 이상)</t>
        </is>
      </c>
      <c r="E43" s="1" t="inlineStr">
        <is>
          <t>SLA 충족</t>
        </is>
      </c>
      <c r="F43" s="1" t="n">
        <v>0.9999</v>
      </c>
      <c r="G43" s="148" t="n"/>
      <c r="H43" s="2" t="inlineStr">
        <is>
          <t>월간 작동 시간 비율(%) = (최대 가용 시간(분) - 작동 중지 시간) / (최대 사용 가능한 시간(분)) * 100</t>
        </is>
      </c>
      <c r="I43" s="2" t="inlineStr">
        <is>
          <t xml:space="preserve">Azure SQL Database 접속 시도 시 1분 내 모든 연속 연결 시도가 실패 할 경우 </t>
        </is>
      </c>
      <c r="J43" s="3" t="inlineStr">
        <is>
          <t>월 기준, 총 연결 실패 시간을 합산하여 3h 39m를 초과하는 경우</t>
        </is>
      </c>
      <c r="K43" s="4" t="n"/>
      <c r="L43" s="150" t="n"/>
      <c r="M43" s="148" t="inlineStr">
        <is>
          <t>* SQL Database Template
resources.sku가 "Hyperscale" 일 경우 그리고
resources.properties.highAvailabilityReplicaCount기 2 이상인 경우</t>
        </is>
      </c>
    </row>
    <row r="44">
      <c r="B44" s="440" t="n"/>
      <c r="C44" s="440" t="n"/>
      <c r="D44" s="440" t="n"/>
      <c r="E44" s="1" t="inlineStr">
        <is>
          <t>SLA 미달</t>
        </is>
      </c>
      <c r="F44" s="1" t="n"/>
      <c r="G44" s="148" t="n"/>
      <c r="H44" s="2" t="n"/>
      <c r="I44" s="2" t="n"/>
      <c r="J44" s="3" t="n"/>
      <c r="K44" s="4" t="n"/>
      <c r="L44" s="150" t="n"/>
      <c r="M44" s="155" t="n"/>
    </row>
    <row r="45" ht="32" customHeight="1" s="372">
      <c r="B45" s="440" t="n"/>
      <c r="C45" s="440" t="n"/>
      <c r="D45" s="440" t="n"/>
      <c r="E45" s="1" t="inlineStr">
        <is>
          <t>SLA 미적용</t>
        </is>
      </c>
      <c r="F45" s="149" t="inlineStr">
        <is>
          <t>-</t>
        </is>
      </c>
      <c r="G45" s="148" t="n"/>
      <c r="H45" s="149" t="inlineStr">
        <is>
          <t>-</t>
        </is>
      </c>
      <c r="I45" s="2" t="inlineStr">
        <is>
          <t xml:space="preserve">Azure SQL Database 접속 시도 시 1분 내 모든 연속 연결 시도가 실패 할 경우 </t>
        </is>
      </c>
      <c r="J45" s="3" t="n"/>
      <c r="K45" s="4" t="n"/>
      <c r="L45" s="150" t="inlineStr">
        <is>
          <t>접속 시도 시 1분 내 모든 연속 연결 시도가 실패하는 경우 연결 실패시간 1분으로 적용</t>
        </is>
      </c>
      <c r="M45" s="155" t="n"/>
    </row>
    <row r="46" ht="80" customHeight="1" s="372">
      <c r="B46" s="440" t="n"/>
      <c r="C46" s="440" t="n"/>
      <c r="D46" s="348" t="inlineStr">
        <is>
          <t>비즈니스 크리티컬 계층 Azure SQL Database 사용 확인</t>
        </is>
      </c>
      <c r="E46" s="1" t="inlineStr">
        <is>
          <t>SLA 충족</t>
        </is>
      </c>
      <c r="F46" s="1" t="n">
        <v>0.9999</v>
      </c>
      <c r="G46" s="148" t="n"/>
      <c r="H46" s="2" t="inlineStr">
        <is>
          <t>월간 작동 시간 비율(%) = (최대 가용 시간(분) - 작동 중지 시간) / (최대 사용 가능한 시간(분)) * 100</t>
        </is>
      </c>
      <c r="I46" s="2" t="inlineStr">
        <is>
          <t>Azure SQL Database 접속 시도 시 1분 내 모든 연속 연결 시도가 실패 할 경우
지역 복제로 구성된 경우 구축된 시간의 100%에 대해
RPO : 5초
RTO : 30초</t>
        </is>
      </c>
      <c r="J46" s="3" t="inlineStr">
        <is>
          <t>월 기준, 총 연결 실패 시간을 합산하여 3h 39m를 초과하는 경우</t>
        </is>
      </c>
      <c r="K46" s="4" t="n"/>
      <c r="L46" s="150" t="n"/>
      <c r="M46" s="148" t="inlineStr">
        <is>
          <t>* SQL Database Template
resources.sku가 "BusinessCritical" 일 경우</t>
        </is>
      </c>
    </row>
    <row r="47">
      <c r="B47" s="440" t="n"/>
      <c r="C47" s="440" t="n"/>
      <c r="D47" s="440" t="n"/>
      <c r="E47" s="1" t="inlineStr">
        <is>
          <t>SLA 미달</t>
        </is>
      </c>
      <c r="F47" s="1" t="n"/>
      <c r="G47" s="148" t="n"/>
      <c r="H47" s="2" t="n"/>
      <c r="I47" s="2" t="n"/>
      <c r="J47" s="3" t="n"/>
      <c r="K47" s="4" t="n"/>
      <c r="L47" s="150" t="n"/>
      <c r="M47" s="155" t="n"/>
    </row>
    <row r="48" ht="64" customHeight="1" s="372">
      <c r="B48" s="440" t="n"/>
      <c r="C48" s="440" t="n"/>
      <c r="D48" s="440" t="n"/>
      <c r="E48" s="1" t="inlineStr">
        <is>
          <t>SLA 미적용</t>
        </is>
      </c>
      <c r="F48" s="149" t="inlineStr">
        <is>
          <t>-</t>
        </is>
      </c>
      <c r="G48" s="148" t="n"/>
      <c r="H48" s="149" t="inlineStr">
        <is>
          <t>-</t>
        </is>
      </c>
      <c r="I48" s="2" t="inlineStr">
        <is>
          <t>Azure SQL Database 접속 시도 시 1분 내 모든 연속 연결 시도가 실패 할 경우
지역 복제로 구성된 경우 구축된 시간의 100%에 대해
RPO : 5초
RTO : 30초</t>
        </is>
      </c>
      <c r="J48" s="3" t="n"/>
      <c r="K48" s="4" t="n"/>
      <c r="L48" s="150" t="inlineStr">
        <is>
          <t>접속 시도 시 1분 내 모든 연속 연결 시도가 실패하는 경우 연결 실패시간 1분으로 적용</t>
        </is>
      </c>
      <c r="M48" s="155" t="n"/>
    </row>
    <row r="49" ht="80" customHeight="1" s="372">
      <c r="B49" s="440" t="n"/>
      <c r="C49" s="440" t="n"/>
      <c r="D49" s="348" t="inlineStr">
        <is>
          <t>비즈니스 크리티컬 계층 Azure SQL Database 사용 확인 (영역 중복 배포)</t>
        </is>
      </c>
      <c r="E49" s="1" t="inlineStr">
        <is>
          <t>SLA 충족</t>
        </is>
      </c>
      <c r="F49" s="441" t="n">
        <v>0.99995</v>
      </c>
      <c r="G49" s="148" t="n"/>
      <c r="H49" s="2" t="inlineStr">
        <is>
          <t>월간 작동 시간 비율(%) = (최대 가용 시간(분) - 작동 중지 시간) / (최대 사용 가능한 시간(분)) * 100</t>
        </is>
      </c>
      <c r="I49" s="2" t="inlineStr">
        <is>
          <t>Azure SQL Database 접속 시도 시 1분 내 모든 연속 연결 시도가 실패 할 경우
지역 복제로 구성된 경우 구축된 시간의 100%에 대해
RPO : 5초
RTO : 30초</t>
        </is>
      </c>
      <c r="J49" s="3" t="inlineStr">
        <is>
          <t>월 기준, 총 연결 실패 시간을 합산하여 3h 39m를 초과하는 경우</t>
        </is>
      </c>
      <c r="K49" s="4" t="n"/>
      <c r="L49" s="150" t="n"/>
      <c r="M49" s="148" t="inlineStr">
        <is>
          <t>* SQL Database Template
resources.sku가 "BusinessCritical" 일 경우 그리고
resources.properties.zoneRedundant 가 "true" 인 경우</t>
        </is>
      </c>
    </row>
    <row r="50">
      <c r="B50" s="440" t="n"/>
      <c r="C50" s="440" t="n"/>
      <c r="D50" s="440" t="n"/>
      <c r="E50" s="1" t="inlineStr">
        <is>
          <t>SLA 미달</t>
        </is>
      </c>
      <c r="F50" s="1" t="n"/>
      <c r="G50" s="148" t="n"/>
      <c r="H50" s="2" t="n"/>
      <c r="I50" s="2" t="n"/>
      <c r="J50" s="3" t="n"/>
      <c r="K50" s="4" t="n"/>
      <c r="L50" s="150" t="n"/>
      <c r="M50" s="155" t="n"/>
    </row>
    <row r="51" ht="64" customHeight="1" s="372">
      <c r="B51" s="440" t="n"/>
      <c r="C51" s="440" t="n"/>
      <c r="D51" s="440" t="n"/>
      <c r="E51" s="1" t="inlineStr">
        <is>
          <t>SLA 미적용</t>
        </is>
      </c>
      <c r="F51" s="149" t="inlineStr">
        <is>
          <t>-</t>
        </is>
      </c>
      <c r="G51" s="148" t="n"/>
      <c r="H51" s="149" t="inlineStr">
        <is>
          <t>-</t>
        </is>
      </c>
      <c r="I51" s="2" t="inlineStr">
        <is>
          <t>Azure SQL Database 접속 시도 시 1분 내 모든 연속 연결 시도가 실패 할 경우
지역 복제로 구성된 경우 구축된 시간의 100%에 대해
RPO : 5초
RTO : 30초</t>
        </is>
      </c>
      <c r="J51" s="3" t="n"/>
      <c r="K51" s="4" t="n"/>
      <c r="L51" s="150" t="inlineStr">
        <is>
          <t>접속 시도 시 1분 내 모든 연속 연결 시도가 실패하는 경우 연결 실패시간 1분으로 적용</t>
        </is>
      </c>
      <c r="M51" s="155" t="n"/>
    </row>
    <row r="52" ht="80" customHeight="1" s="372">
      <c r="B52" s="440" t="n"/>
      <c r="C52" s="345" t="inlineStr">
        <is>
          <t>Azure Database for MySQL</t>
        </is>
      </c>
      <c r="D52" s="348" t="inlineStr">
        <is>
          <t>Azure Database for MySQL 사용 확인
(MySQL 서버와 인터넷 게이트웨이 간 연결 보장)</t>
        </is>
      </c>
      <c r="E52" s="1" t="inlineStr">
        <is>
          <t>SLA 충족</t>
        </is>
      </c>
      <c r="F52" s="1" t="n">
        <v>0.9999</v>
      </c>
      <c r="G52" s="148" t="n"/>
      <c r="H52" s="2" t="inlineStr">
        <is>
          <t>월간 작동 시간 비율(%) = (최대 가용 시간(분) - 작동 중지 시간) / (최대 사용 가능한 시간(분)) * 100</t>
        </is>
      </c>
      <c r="I52" s="2" t="inlineStr">
        <is>
          <t>MySQL 접속 시도 시 1분 내 모든 연속 연결 시도가 실패 할 경우</t>
        </is>
      </c>
      <c r="J52" s="3" t="inlineStr">
        <is>
          <t>월 기준, 총 연결 실패 시간을 합산하여 3h 39m를 초과하는 경우</t>
        </is>
      </c>
      <c r="K52" s="4" t="n"/>
      <c r="L52" s="150" t="n"/>
      <c r="M52" s="148" t="inlineStr">
        <is>
          <t>* Azure Database for MySQL Template
resources.type 이 "Microsoft.DBforMySQL/servers" 일 경우</t>
        </is>
      </c>
    </row>
    <row r="53">
      <c r="B53" s="440" t="n"/>
      <c r="C53" s="440" t="n"/>
      <c r="D53" s="440" t="n"/>
      <c r="E53" s="1" t="inlineStr">
        <is>
          <t>SLA 미달</t>
        </is>
      </c>
      <c r="F53" s="1" t="n"/>
      <c r="G53" s="148" t="n"/>
      <c r="H53" s="2" t="n"/>
      <c r="I53" s="2" t="n"/>
      <c r="J53" s="3" t="n"/>
      <c r="K53" s="4" t="n"/>
      <c r="L53" s="150" t="n"/>
      <c r="M53" s="155" t="n"/>
    </row>
    <row r="54" ht="32" customHeight="1" s="372">
      <c r="B54" s="440" t="n"/>
      <c r="C54" s="440" t="n"/>
      <c r="D54" s="440" t="n"/>
      <c r="E54" s="1" t="inlineStr">
        <is>
          <t>SLA 미적용</t>
        </is>
      </c>
      <c r="F54" s="149" t="inlineStr">
        <is>
          <t>-</t>
        </is>
      </c>
      <c r="G54" s="148" t="n"/>
      <c r="H54" s="149" t="inlineStr">
        <is>
          <t>-</t>
        </is>
      </c>
      <c r="I54" s="2" t="inlineStr">
        <is>
          <t>MySQL 접속 시도 시 1분 내 모든 연속 연결 시도가 실패 할 경우</t>
        </is>
      </c>
      <c r="J54" s="3" t="n"/>
      <c r="K54" s="4" t="n"/>
      <c r="L54" s="150" t="inlineStr">
        <is>
          <t>접속 시도 시 1분 내 모든 연속 연결 시도가 실패하는 경우 연결 실패시간 1분으로 적용</t>
        </is>
      </c>
      <c r="M54" s="155" t="n"/>
    </row>
    <row r="55" ht="80" customHeight="1" s="372">
      <c r="B55" s="440" t="n"/>
      <c r="C55" s="345" t="inlineStr">
        <is>
          <t>Azure Database for MariaDB</t>
        </is>
      </c>
      <c r="D55" s="348" t="inlineStr">
        <is>
          <t>Azure Database for MariaDB 사용 확인
(MariaDB 서버와 인터넷 게이트웨이 간 연결 보장)</t>
        </is>
      </c>
      <c r="E55" s="1" t="inlineStr">
        <is>
          <t>SLA 충족</t>
        </is>
      </c>
      <c r="F55" s="1" t="n">
        <v>0.9999</v>
      </c>
      <c r="G55" s="148" t="n"/>
      <c r="H55" s="2" t="inlineStr">
        <is>
          <t>월간 작동 시간 비율(%) = (최대 가용 시간(분) - 작동 중지 시간) / (최대 사용 가능한 시간(분)) * 100</t>
        </is>
      </c>
      <c r="I55" s="2" t="inlineStr">
        <is>
          <t xml:space="preserve">MariaDB 접속 시도 시 1분 내 모든 연속 연결 시도가 실패 할 경우 </t>
        </is>
      </c>
      <c r="J55" s="3" t="inlineStr">
        <is>
          <t>월 기준, 총 연결 실패 시간을 합산하여 3h 39m를 초과하는 경우</t>
        </is>
      </c>
      <c r="K55" s="4" t="n"/>
      <c r="L55" s="150" t="n"/>
      <c r="M55" s="148" t="inlineStr">
        <is>
          <t>* Azure Database for MariaDB Template
resources.type 이 "Microsoft.DBforMariaDB/servers" 일 경우</t>
        </is>
      </c>
    </row>
    <row r="56">
      <c r="B56" s="440" t="n"/>
      <c r="C56" s="440" t="n"/>
      <c r="D56" s="440" t="n"/>
      <c r="E56" s="1" t="inlineStr">
        <is>
          <t>SLA 미달</t>
        </is>
      </c>
      <c r="F56" s="1" t="n"/>
      <c r="G56" s="148" t="n"/>
      <c r="H56" s="2" t="n"/>
      <c r="I56" s="2" t="n"/>
      <c r="J56" s="3" t="n"/>
      <c r="K56" s="4" t="n"/>
      <c r="L56" s="150" t="n"/>
      <c r="M56" s="155" t="n"/>
    </row>
    <row r="57" ht="32" customHeight="1" s="372">
      <c r="B57" s="440" t="n"/>
      <c r="C57" s="440" t="n"/>
      <c r="D57" s="440" t="n"/>
      <c r="E57" s="1" t="inlineStr">
        <is>
          <t>SLA 미적용</t>
        </is>
      </c>
      <c r="F57" s="149" t="inlineStr">
        <is>
          <t>-</t>
        </is>
      </c>
      <c r="G57" s="148" t="n"/>
      <c r="H57" s="149" t="inlineStr">
        <is>
          <t>-</t>
        </is>
      </c>
      <c r="I57" s="2" t="inlineStr">
        <is>
          <t xml:space="preserve">MariaDB 접속 시도 시 1분 내 모든 연속 연결 시도가 실패 할 경우 </t>
        </is>
      </c>
      <c r="J57" s="3" t="n"/>
      <c r="K57" s="4" t="n"/>
      <c r="L57" s="150" t="inlineStr">
        <is>
          <t>접속 시도 시 1분 내 모든 연속 연결 시도가 실패하는 경우 연결 실패시간 1분으로 적용</t>
        </is>
      </c>
      <c r="M57" s="155" t="n"/>
    </row>
    <row r="58" ht="54" customHeight="1" s="372">
      <c r="B58" s="440" t="n"/>
      <c r="C58" s="345" t="inlineStr">
        <is>
          <t>Azure Cache for Redis</t>
        </is>
      </c>
      <c r="D58" s="348" t="inlineStr">
        <is>
          <t>표준/프리미엄/엔터프라이즈/엔터프라이즈 플래시</t>
        </is>
      </c>
      <c r="E58" s="1" t="inlineStr">
        <is>
          <t>SLA 충족</t>
        </is>
      </c>
      <c r="F58" s="1" t="n">
        <v>0.999</v>
      </c>
      <c r="G58" s="148" t="n"/>
      <c r="H58" s="149" t="inlineStr">
        <is>
          <t>-</t>
        </is>
      </c>
      <c r="I58" s="2" t="inlineStr">
        <is>
          <t xml:space="preserve">퍼블릭 엔드포인트 연결 사용
캐시유형: 표준 C1(1GB) 이상 사용
</t>
        </is>
      </c>
      <c r="J58" s="3" t="n"/>
      <c r="K58" s="4" t="n"/>
      <c r="L58" s="150" t="n"/>
      <c r="M58" s="148" t="inlineStr">
        <is>
          <t>* Azure Cache for Redis Template
resources.properties.sku.name 이 "Basic"이 아닌 경우</t>
        </is>
      </c>
    </row>
    <row r="59" ht="27" customHeight="1" s="372">
      <c r="B59" s="440" t="n"/>
      <c r="C59" s="440" t="n"/>
      <c r="D59" s="440" t="n"/>
      <c r="E59" s="1" t="inlineStr">
        <is>
          <t>SLA 미달</t>
        </is>
      </c>
      <c r="F59" s="1" t="n"/>
      <c r="G59" s="148" t="n"/>
      <c r="H59" s="149" t="n"/>
      <c r="I59" s="2" t="n"/>
      <c r="J59" s="3" t="n"/>
      <c r="K59" s="4" t="n"/>
      <c r="L59" s="150" t="n"/>
      <c r="M59" s="155" t="n"/>
    </row>
    <row r="60" ht="48" customHeight="1" s="372">
      <c r="B60" s="440" t="n"/>
      <c r="C60" s="440" t="n"/>
      <c r="D60" s="440" t="n"/>
      <c r="E60" s="1" t="inlineStr">
        <is>
          <t>SLA 미적용</t>
        </is>
      </c>
      <c r="F60" s="149" t="inlineStr">
        <is>
          <t>-</t>
        </is>
      </c>
      <c r="G60" s="148" t="n"/>
      <c r="H60" s="149" t="inlineStr">
        <is>
          <t>-</t>
        </is>
      </c>
      <c r="I60" s="2" t="inlineStr">
        <is>
          <t xml:space="preserve">퍼블릭 엔드포인트 연결 사용
캐시유형: 표준 C1(1GB) 이상 사용
</t>
        </is>
      </c>
      <c r="J60" s="3" t="inlineStr">
        <is>
          <t>basic 사용</t>
        </is>
      </c>
      <c r="K60" s="4" t="n"/>
      <c r="L60" s="150" t="n"/>
      <c r="M60" s="148" t="inlineStr">
        <is>
          <t>* Azure Cache for Redis Template
resources.properties.sku.name 이 "Basic" 인 경우</t>
        </is>
      </c>
    </row>
    <row r="61" ht="54" customHeight="1" s="372">
      <c r="B61" s="440" t="n"/>
      <c r="C61" s="440" t="n"/>
      <c r="D61" s="348" t="inlineStr">
        <is>
          <t>엔터프라이즈/엔터프라이즈 플래시</t>
        </is>
      </c>
      <c r="E61" s="1" t="inlineStr">
        <is>
          <t>SLA 충족</t>
        </is>
      </c>
      <c r="F61" s="1" t="n">
        <v>0.9999</v>
      </c>
      <c r="G61" s="148" t="n"/>
      <c r="H61" s="149" t="inlineStr">
        <is>
          <t>-</t>
        </is>
      </c>
      <c r="I61" s="2" t="inlineStr">
        <is>
          <t xml:space="preserve">퍼블릭 엔드포인트 연결 사용
캐시유형: 표준 C1(1GB) 이상 사용
</t>
        </is>
      </c>
      <c r="J61" s="3" t="inlineStr">
        <is>
          <t>3개 이상의 Azure 영역과 각 영역에 있는 3개 이상의 가용성 존에 배포 사용 확인</t>
        </is>
      </c>
      <c r="K61" s="4" t="n"/>
      <c r="L61" s="150" t="n"/>
      <c r="M61" s="148" t="inlineStr">
        <is>
          <t>* Azure Cache for Redis Template
resources.properties.sku.name 이 "Basic"이 아닌 경우</t>
        </is>
      </c>
    </row>
    <row r="62" ht="27" customHeight="1" s="372">
      <c r="B62" s="440" t="n"/>
      <c r="C62" s="440" t="n"/>
      <c r="D62" s="440" t="n"/>
      <c r="E62" s="1" t="inlineStr">
        <is>
          <t>SLA 미달</t>
        </is>
      </c>
      <c r="F62" s="1" t="n"/>
      <c r="G62" s="148" t="n"/>
      <c r="H62" s="149" t="n"/>
      <c r="I62" s="2" t="n"/>
      <c r="J62" s="3" t="n"/>
      <c r="K62" s="4" t="n"/>
      <c r="L62" s="150" t="n"/>
      <c r="M62" s="155" t="n"/>
    </row>
    <row r="63" ht="48" customHeight="1" s="372">
      <c r="B63" s="440" t="n"/>
      <c r="C63" s="440" t="n"/>
      <c r="D63" s="440" t="n"/>
      <c r="E63" s="1" t="inlineStr">
        <is>
          <t>SLA 미적용</t>
        </is>
      </c>
      <c r="F63" s="149" t="inlineStr">
        <is>
          <t>-</t>
        </is>
      </c>
      <c r="G63" s="148" t="n"/>
      <c r="H63" s="149" t="inlineStr">
        <is>
          <t>-</t>
        </is>
      </c>
      <c r="I63" s="2" t="inlineStr">
        <is>
          <t xml:space="preserve">퍼블릭 엔드포인트 연결 사용
캐시유형: 표준 C1(1GB) 이상 사용
</t>
        </is>
      </c>
      <c r="J63" s="3" t="inlineStr">
        <is>
          <t>basic 사용</t>
        </is>
      </c>
      <c r="K63" s="4" t="n"/>
      <c r="L63" s="150" t="n"/>
      <c r="M63" s="148" t="inlineStr">
        <is>
          <t>* Azure Cache for Redis Template
resources.properties.sku.name 이 "Basic" 인 경우</t>
        </is>
      </c>
    </row>
    <row r="64" ht="80" customHeight="1" s="372">
      <c r="B64" s="440" t="n"/>
      <c r="C64" s="345" t="inlineStr">
        <is>
          <t>Azure SQL Managed Instance</t>
        </is>
      </c>
      <c r="D64" s="348" t="inlineStr">
        <is>
          <t>범용/ 비즈니스 크리티컬 계층
Azure SQL Managed Instance 사용 확인</t>
        </is>
      </c>
      <c r="E64" s="1" t="inlineStr">
        <is>
          <t>SLA 충족</t>
        </is>
      </c>
      <c r="F64" s="1" t="n">
        <v>0.9999</v>
      </c>
      <c r="G64" s="148" t="n"/>
      <c r="H64" s="2" t="inlineStr">
        <is>
          <t>월간 작동 시간 비율(%) = (최대 가용 시간(분) - 작동 중지 시간) / (최대 사용 가능한 시간(분)) * 100</t>
        </is>
      </c>
      <c r="I64" s="2" t="inlineStr">
        <is>
          <t xml:space="preserve">Azure SQL Managed Instance 접속 시도 시 1분 내 모든 연속 연결 시도가 실패 할 경우 </t>
        </is>
      </c>
      <c r="J64" s="3" t="inlineStr">
        <is>
          <t>SQL Managed Instance 네트워크 요구 사항 여부 확인
월 기준, 총 연결 실패 시간을 합산하여 3h 39m를 초과하는 경우</t>
        </is>
      </c>
      <c r="K64" s="4" t="n"/>
      <c r="L64" s="150" t="n"/>
      <c r="M64" s="148" t="inlineStr">
        <is>
          <t>* Azure SQL Managed Instance Template
resources.sku.tier이 "GeneralPurpose" 또는 "BusinessCritical" 일 경우</t>
        </is>
      </c>
    </row>
    <row r="65">
      <c r="B65" s="440" t="n"/>
      <c r="C65" s="440" t="n"/>
      <c r="D65" s="440" t="n"/>
      <c r="E65" s="1" t="inlineStr">
        <is>
          <t>SLA 미달</t>
        </is>
      </c>
      <c r="F65" s="1" t="n"/>
      <c r="G65" s="148" t="n"/>
      <c r="H65" s="2" t="n"/>
      <c r="I65" s="2" t="n"/>
      <c r="J65" s="3" t="n"/>
      <c r="K65" s="4" t="n"/>
      <c r="L65" s="150" t="n"/>
      <c r="M65" s="155" t="n"/>
    </row>
    <row r="66" ht="96" customHeight="1" s="372">
      <c r="B66" s="440" t="n"/>
      <c r="C66" s="440" t="n"/>
      <c r="D66" s="440" t="n"/>
      <c r="E66" s="1" t="inlineStr">
        <is>
          <t>SLA 미적용</t>
        </is>
      </c>
      <c r="F66" s="149" t="inlineStr">
        <is>
          <t>-</t>
        </is>
      </c>
      <c r="G66" s="148" t="n"/>
      <c r="H66" s="149" t="inlineStr">
        <is>
          <t>-</t>
        </is>
      </c>
      <c r="I66" s="2" t="inlineStr">
        <is>
          <t xml:space="preserve">Azure SQL Managed Instance 접속 시도 시 1분 내 모든 연속 연결 시도가 실패 할 경우 </t>
        </is>
      </c>
      <c r="J66" s="3" t="n"/>
      <c r="K66" s="4" t="n"/>
      <c r="L66" s="150" t="inlineStr">
        <is>
          <t>전용 서브넷, 서브넷 위임, NSG 설정, UDR 테이블, 충분한 서브넷 IP 주소 여부 확인
참조: https://docs.microsoft.com/ko-kr/azure/azure-sql/managed-instance/connectivity-architecture-overview
접속 시도 시 1분 내 모든 연속 연결 시도가 실패하는 경우 연결 실패시간 1분으로 적용</t>
        </is>
      </c>
      <c r="M66" s="148" t="n"/>
    </row>
    <row r="67" ht="90" customHeight="1" s="372">
      <c r="B67" s="440" t="n"/>
      <c r="C67" s="345" t="inlineStr">
        <is>
          <t>Azure Database for PostgreSQL</t>
        </is>
      </c>
      <c r="D67" s="348" t="inlineStr">
        <is>
          <t>기본/범용/메모리 최적화
단일 서버 Azure Database for PostgreSQL 사용 확인</t>
        </is>
      </c>
      <c r="E67" s="1" t="inlineStr">
        <is>
          <t>SLA 충족</t>
        </is>
      </c>
      <c r="F67" s="1" t="n">
        <v>0.9999</v>
      </c>
      <c r="G67" s="148" t="n"/>
      <c r="H67" s="2" t="inlineStr">
        <is>
          <t>월간 작동 시간 비율(%) = (최대 가용 시간(분) - 작동 중지 시간) / (최대 사용 가능한 시간(분)) * 100</t>
        </is>
      </c>
      <c r="I67" s="2" t="inlineStr">
        <is>
          <t>PostgreSQL 접속 시도 시 1분 내 모든 연속 연결 시도가 실패 할 경우</t>
        </is>
      </c>
      <c r="J67" s="7" t="inlineStr">
        <is>
          <t>월 기준, 총 연결 실패 시간을 합산하여 3h 39m를 초과하는 경우</t>
        </is>
      </c>
      <c r="K67" s="4" t="n"/>
      <c r="L67" s="150" t="n"/>
      <c r="M67" s="148" t="inlineStr">
        <is>
          <t xml:space="preserve">* Azure Database for PostgreSQL Template
resources.sku.tier 가 "Basic" 또는 "GeneralPurpose" 또는 "MemoryOptimized" 인 경우
</t>
        </is>
      </c>
    </row>
    <row r="68">
      <c r="B68" s="440" t="n"/>
      <c r="C68" s="440" t="n"/>
      <c r="D68" s="440" t="n"/>
      <c r="E68" s="1" t="inlineStr">
        <is>
          <t>SLA 미달</t>
        </is>
      </c>
      <c r="F68" s="1" t="n"/>
      <c r="G68" s="148" t="n"/>
      <c r="H68" s="2" t="n"/>
      <c r="I68" s="2" t="n"/>
      <c r="J68" s="7" t="n"/>
      <c r="K68" s="4" t="n"/>
      <c r="L68" s="150" t="n"/>
      <c r="M68" s="155" t="n"/>
    </row>
    <row r="69" ht="32" customHeight="1" s="372">
      <c r="B69" s="440" t="n"/>
      <c r="C69" s="440" t="n"/>
      <c r="D69" s="440" t="n"/>
      <c r="E69" s="1" t="inlineStr">
        <is>
          <t>SLA 미적용</t>
        </is>
      </c>
      <c r="F69" s="149" t="inlineStr">
        <is>
          <t>-</t>
        </is>
      </c>
      <c r="G69" s="148" t="n"/>
      <c r="H69" s="149" t="inlineStr">
        <is>
          <t>-</t>
        </is>
      </c>
      <c r="I69" s="2" t="inlineStr">
        <is>
          <t>PostgreSQL 접속 시도 시 1분 내 모든 연속 연결 시도가 실패 할 경우</t>
        </is>
      </c>
      <c r="J69" s="3" t="n"/>
      <c r="K69" s="4" t="n"/>
      <c r="L69" s="150" t="inlineStr">
        <is>
          <t>접속 시도 시 1분 내 모든 연속 연결 시도가 실패하는 경우 연결 실패시간 1분으로 적용</t>
        </is>
      </c>
      <c r="M69" s="155" t="n"/>
    </row>
    <row r="70" ht="80" customHeight="1" s="372">
      <c r="B70" s="440" t="n"/>
      <c r="C70" s="440" t="n"/>
      <c r="D70" s="348" t="inlineStr">
        <is>
          <t>하이퍼스케일(Citus) 서버 그룹-고 가용성 노드 Azure Database for PostgreSQL 사용 확인</t>
        </is>
      </c>
      <c r="E70" s="1" t="inlineStr">
        <is>
          <t>SLA 충족</t>
        </is>
      </c>
      <c r="F70" s="1" t="n">
        <v>0.9995000000000001</v>
      </c>
      <c r="G70" s="148" t="n"/>
      <c r="H70" s="2" t="inlineStr">
        <is>
          <t>월간 작동 시간 비율(%) = (최대 가용 시간(분) - 작동 중지 시간) / (최대 사용 가능한 시간(분)) * 100</t>
        </is>
      </c>
      <c r="I70" s="2" t="inlineStr">
        <is>
          <t xml:space="preserve">PostgreSQL의 노드들에 대한 접속 시도 시 1분 내 모든 연속 연결 시도가 실패 할 경우
</t>
        </is>
      </c>
      <c r="J70" s="3" t="inlineStr">
        <is>
          <t>월 기준, 총 연결 실패 시간을 합산하여 3h 39m를 초과하는 경우</t>
        </is>
      </c>
      <c r="K70" s="4" t="n"/>
      <c r="L70" s="150" t="n"/>
      <c r="M70" s="157" t="inlineStr">
        <is>
          <t>* Azure Database for PostgreSQL Template
- 해당 부분 테스트를 위해 리소스 생성했으나 템플릿이 존재 하지 않음</t>
        </is>
      </c>
    </row>
    <row r="71">
      <c r="B71" s="440" t="n"/>
      <c r="C71" s="440" t="n"/>
      <c r="D71" s="440" t="n"/>
      <c r="E71" s="1" t="inlineStr">
        <is>
          <t>SLA 미달</t>
        </is>
      </c>
      <c r="F71" s="1" t="n"/>
      <c r="G71" s="148" t="n"/>
      <c r="H71" s="2" t="n"/>
      <c r="I71" s="2" t="n"/>
      <c r="J71" s="3" t="n"/>
      <c r="K71" s="4" t="n"/>
      <c r="L71" s="150" t="n"/>
      <c r="M71" s="155" t="n"/>
    </row>
    <row r="72" ht="64" customHeight="1" s="372">
      <c r="B72" s="440" t="n"/>
      <c r="C72" s="440" t="n"/>
      <c r="D72" s="440" t="n"/>
      <c r="E72" s="1" t="inlineStr">
        <is>
          <t>SLA 미적용</t>
        </is>
      </c>
      <c r="F72" s="149" t="inlineStr">
        <is>
          <t>-</t>
        </is>
      </c>
      <c r="G72" s="148" t="n"/>
      <c r="H72" s="149" t="inlineStr">
        <is>
          <t>-</t>
        </is>
      </c>
      <c r="I72" s="2" t="inlineStr">
        <is>
          <t xml:space="preserve">PostgreSQL의 노드들에 대한 접속 시도 시 1분 내 모든 연속 연결 시도가 실패 할 경우
</t>
        </is>
      </c>
      <c r="J72" s="3" t="n"/>
      <c r="K72" s="4" t="n"/>
      <c r="L72" s="150" t="inlineStr">
        <is>
          <t xml:space="preserve">기본 계층(preview)가 아닌, 표준 계층 사용
PostgreSQL의 노드들(작업자 노드, 코디네이터 노드)에 대한 접속 시도 시 1분 내 모든 연속 연결 시도가 실패 할 경우 연결 실패 시간 1분으로 적용
</t>
        </is>
      </c>
      <c r="M72" s="155" t="n"/>
    </row>
    <row r="73" ht="36" customHeight="1" s="372">
      <c r="B73" s="440" t="n"/>
      <c r="C73" s="345" t="inlineStr">
        <is>
          <t>Azure DevOps</t>
        </is>
      </c>
      <c r="D73" s="348" t="inlineStr">
        <is>
          <t>Azure DevOps Services에서 응용 프로그램을 구축하여 배포</t>
        </is>
      </c>
      <c r="E73" s="1" t="inlineStr">
        <is>
          <t>SLA 충족</t>
        </is>
      </c>
      <c r="F73" s="1" t="n">
        <v>0.999</v>
      </c>
      <c r="G73" s="148" t="n"/>
      <c r="H73" s="149" t="inlineStr">
        <is>
          <t>-</t>
        </is>
      </c>
      <c r="I73" s="2" t="inlineStr">
        <is>
          <t xml:space="preserve">Azure Pipelines, Azure DevOps 부하 테스트 서비스 사용시 1분 내 모든 연속 연결 시도가 오류 코드를 반환하는 경우 </t>
        </is>
      </c>
      <c r="J73" s="3" t="inlineStr">
        <is>
          <t xml:space="preserve">Azure Pipelines, Azure DevOps 부하 테스트 서비스 사용시 10분 내 모든 연속 연결 시도가 오류 코드를 반환하는 경우 </t>
        </is>
      </c>
      <c r="K73" s="4" t="n"/>
      <c r="L73" s="150" t="n"/>
      <c r="M73" s="157" t="inlineStr">
        <is>
          <t>* Azure DevOps Template
확인 필요</t>
        </is>
      </c>
    </row>
    <row r="74" ht="27" customHeight="1" s="372">
      <c r="B74" s="440" t="n"/>
      <c r="C74" s="440" t="n"/>
      <c r="D74" s="440" t="n"/>
      <c r="E74" s="1" t="inlineStr">
        <is>
          <t>SLA 미달</t>
        </is>
      </c>
      <c r="F74" s="1" t="n"/>
      <c r="G74" s="148" t="n"/>
      <c r="H74" s="149" t="n"/>
      <c r="I74" s="2" t="n"/>
      <c r="J74" s="3" t="n"/>
      <c r="K74" s="4" t="n"/>
      <c r="L74" s="150" t="n"/>
      <c r="M74" s="155" t="n"/>
    </row>
    <row r="75" ht="32" customHeight="1" s="372">
      <c r="B75" s="440" t="n"/>
      <c r="C75" s="440" t="n"/>
      <c r="D75" s="440" t="n"/>
      <c r="E75" s="1" t="inlineStr">
        <is>
          <t>SLA 미적용</t>
        </is>
      </c>
      <c r="F75" s="149" t="inlineStr">
        <is>
          <t>-</t>
        </is>
      </c>
      <c r="G75" s="148" t="n"/>
      <c r="H75" s="149" t="inlineStr">
        <is>
          <t>-</t>
        </is>
      </c>
      <c r="I75" s="2" t="inlineStr">
        <is>
          <t xml:space="preserve">Azure Pipelines, Azure DevOps 부하 테스트 서비스 사용시 1분 내 모든 연속 연결 시도가 오류 코드를 반환하는 경우 </t>
        </is>
      </c>
      <c r="J75" s="7" t="n"/>
      <c r="K75" s="4" t="n"/>
      <c r="L75" s="150" t="n"/>
      <c r="M75" s="155" t="n"/>
    </row>
    <row r="76" ht="36" customHeight="1" s="372">
      <c r="B76" s="440" t="n"/>
      <c r="C76" s="345" t="inlineStr">
        <is>
          <t>Azure Active Directory</t>
        </is>
      </c>
      <c r="D76" s="348" t="inlineStr">
        <is>
          <t>Azure Active Directory 이중 인증 사용 확인</t>
        </is>
      </c>
      <c r="E76" s="1" t="inlineStr">
        <is>
          <t>SLA 충족</t>
        </is>
      </c>
      <c r="F76" s="1" t="n">
        <v>0.9999</v>
      </c>
      <c r="G76" s="148" t="n"/>
      <c r="H76" s="149" t="inlineStr">
        <is>
          <t>-</t>
        </is>
      </c>
      <c r="I76" s="2" t="inlineStr">
        <is>
          <t>Active Directory 사용자 이중 인증 사용</t>
        </is>
      </c>
      <c r="J76" s="3" t="inlineStr">
        <is>
          <t>Azure Active Directory Basic 및 Premium 서비스 사용
Azure Active Directory 사용자 이중 인증 사용</t>
        </is>
      </c>
      <c r="K76" s="4" t="n"/>
      <c r="L76" s="150" t="n"/>
      <c r="M76" s="157" t="inlineStr">
        <is>
          <t>* Azure Active Directory Template
확인 필요</t>
        </is>
      </c>
    </row>
    <row r="77" ht="27" customHeight="1" s="372">
      <c r="B77" s="440" t="n"/>
      <c r="C77" s="440" t="n"/>
      <c r="D77" s="440" t="n"/>
      <c r="E77" s="1" t="inlineStr">
        <is>
          <t>SLA 미달</t>
        </is>
      </c>
      <c r="F77" s="1" t="n"/>
      <c r="G77" s="148" t="n"/>
      <c r="H77" s="149" t="n"/>
      <c r="I77" s="2" t="n"/>
      <c r="J77" s="3" t="n"/>
      <c r="K77" s="4" t="n"/>
      <c r="L77" s="150" t="n"/>
      <c r="M77" s="155" t="n"/>
    </row>
    <row r="78" ht="32" customHeight="1" s="372">
      <c r="B78" s="440" t="n"/>
      <c r="C78" s="440" t="n"/>
      <c r="D78" s="440" t="n"/>
      <c r="E78" s="1" t="inlineStr">
        <is>
          <t>SLA 미적용</t>
        </is>
      </c>
      <c r="F78" s="149" t="inlineStr">
        <is>
          <t>-</t>
        </is>
      </c>
      <c r="G78" s="148" t="n"/>
      <c r="H78" s="149" t="inlineStr">
        <is>
          <t>-</t>
        </is>
      </c>
      <c r="I78" s="2" t="inlineStr">
        <is>
          <t>Active Directory 사용자 이중 인증 사용</t>
        </is>
      </c>
      <c r="J78" s="3" t="inlineStr">
        <is>
          <t>Azure Active Directory 시험판 사용</t>
        </is>
      </c>
      <c r="K78" s="4" t="n"/>
      <c r="L78" s="150" t="n"/>
      <c r="M78" s="155" t="n"/>
    </row>
    <row r="79" ht="72" customHeight="1" s="372">
      <c r="B79" s="440" t="n"/>
      <c r="C79" s="345" t="inlineStr">
        <is>
          <t>Azure Backup</t>
        </is>
      </c>
      <c r="D79" s="348" t="inlineStr">
        <is>
          <t>DB 및 가상머신 등 백업 기능 사용 확인</t>
        </is>
      </c>
      <c r="E79" s="1" t="inlineStr">
        <is>
          <t>SLA 충족</t>
        </is>
      </c>
      <c r="F79" s="1" t="n">
        <v>0.999</v>
      </c>
      <c r="G79" s="148" t="n"/>
      <c r="H79" s="149" t="inlineStr">
        <is>
          <t>-</t>
        </is>
      </c>
      <c r="I79" s="2" t="inlineStr">
        <is>
          <t>생성된 리소스에 대해 Backup 사용시 최대 2일 이상 백업 실패</t>
        </is>
      </c>
      <c r="J79" s="3" t="inlineStr">
        <is>
          <t>사전 협의된 주요 리소스 항목에 대해 Backup 사용
Azure Backup service의 백업 및 복원기능 사용</t>
        </is>
      </c>
      <c r="K79" s="4" t="n"/>
      <c r="L79" s="150" t="n"/>
      <c r="M79" s="148" t="inlineStr">
        <is>
          <t>* Azure Restore Point Collection Template
resources.type 이 "Microsoft.Compute/restorePointCollections" 일 때</t>
        </is>
      </c>
    </row>
    <row r="80" ht="27" customHeight="1" s="372">
      <c r="B80" s="440" t="n"/>
      <c r="C80" s="440" t="n"/>
      <c r="D80" s="440" t="n"/>
      <c r="E80" s="1" t="inlineStr">
        <is>
          <t>SLA 미달</t>
        </is>
      </c>
      <c r="F80" s="1" t="n"/>
      <c r="G80" s="148" t="n"/>
      <c r="H80" s="149" t="n"/>
      <c r="I80" s="2" t="n"/>
      <c r="J80" s="3" t="n"/>
      <c r="K80" s="4" t="n"/>
      <c r="L80" s="150" t="n"/>
      <c r="M80" s="155" t="n"/>
    </row>
    <row r="81" ht="32" customHeight="1" s="372">
      <c r="B81" s="440" t="n"/>
      <c r="C81" s="440" t="n"/>
      <c r="D81" s="440" t="n"/>
      <c r="E81" s="1" t="inlineStr">
        <is>
          <t>SLA 미적용</t>
        </is>
      </c>
      <c r="F81" s="149" t="inlineStr">
        <is>
          <t>-</t>
        </is>
      </c>
      <c r="G81" s="148" t="n"/>
      <c r="H81" s="149" t="inlineStr">
        <is>
          <t>-</t>
        </is>
      </c>
      <c r="I81" s="2" t="inlineStr">
        <is>
          <t>생성된 리소스에 대해 Backup 사용시 최대 2일 이상 백업 실패</t>
        </is>
      </c>
      <c r="J81" s="3" t="n"/>
      <c r="K81" s="4" t="n"/>
      <c r="L81" s="150" t="n"/>
      <c r="M81" s="155" t="n"/>
    </row>
    <row r="82" ht="36" customHeight="1" s="372">
      <c r="B82" s="440" t="n"/>
      <c r="C82" s="345" t="inlineStr">
        <is>
          <t>Azure Monitor</t>
        </is>
      </c>
      <c r="D82" s="348" t="inlineStr">
        <is>
          <t>리소스 모니터링을 위한 알림 기능 사용 확인</t>
        </is>
      </c>
      <c r="E82" s="1" t="inlineStr">
        <is>
          <t>SLA 충족</t>
        </is>
      </c>
      <c r="F82" s="1" t="n">
        <v>0.999</v>
      </c>
      <c r="G82" s="148" t="n"/>
      <c r="H82" s="149" t="inlineStr">
        <is>
          <t>-</t>
        </is>
      </c>
      <c r="I82" s="2" t="inlineStr">
        <is>
          <t>리소스 모니터링을 위한 알람 기능 사용시 5분이내 해당 알람규칙 미발생</t>
        </is>
      </c>
      <c r="J82" s="3" t="inlineStr">
        <is>
          <t>사전 협의된 주요 모니터링 항목에 대해 알람 기능 사용</t>
        </is>
      </c>
      <c r="K82" s="4" t="n"/>
      <c r="L82" s="150" t="n"/>
      <c r="M82" s="157" t="inlineStr">
        <is>
          <t>* Azure Monitor Template
확인 필요</t>
        </is>
      </c>
    </row>
    <row r="83" ht="27" customHeight="1" s="372">
      <c r="B83" s="440" t="n"/>
      <c r="C83" s="440" t="n"/>
      <c r="D83" s="440" t="n"/>
      <c r="E83" s="1" t="inlineStr">
        <is>
          <t>SLA 미달</t>
        </is>
      </c>
      <c r="F83" s="1" t="n"/>
      <c r="G83" s="148" t="n"/>
      <c r="H83" s="149" t="n"/>
      <c r="I83" s="2" t="n"/>
      <c r="J83" s="3" t="n"/>
      <c r="K83" s="4" t="n"/>
      <c r="L83" s="150" t="n"/>
      <c r="M83" s="155" t="n"/>
    </row>
    <row r="84" ht="32" customHeight="1" s="372">
      <c r="B84" s="440" t="n"/>
      <c r="C84" s="440" t="n"/>
      <c r="D84" s="440" t="n"/>
      <c r="E84" s="1" t="inlineStr">
        <is>
          <t>SLA 미적용</t>
        </is>
      </c>
      <c r="F84" s="149" t="inlineStr">
        <is>
          <t>-</t>
        </is>
      </c>
      <c r="G84" s="148" t="n"/>
      <c r="H84" s="149" t="inlineStr">
        <is>
          <t>-</t>
        </is>
      </c>
      <c r="I84" s="2" t="inlineStr">
        <is>
          <t>리소스 모니터링을 위한 알람 기능 사용시 5분이내 해당 알람규칙 미발생</t>
        </is>
      </c>
      <c r="J84" s="3" t="n"/>
      <c r="K84" s="4" t="n"/>
      <c r="L84" s="150" t="n"/>
      <c r="M84" s="155" t="n"/>
    </row>
    <row r="85" ht="72" customHeight="1" s="372">
      <c r="B85" s="440" t="n"/>
      <c r="C85" s="345" t="inlineStr">
        <is>
          <t>Automation</t>
        </is>
      </c>
      <c r="D85" s="348" t="inlineStr">
        <is>
          <t>스크립트를 사용한 자동화 서비스 사용 확인</t>
        </is>
      </c>
      <c r="E85" s="1" t="inlineStr">
        <is>
          <t>SLA 충족</t>
        </is>
      </c>
      <c r="F85" s="1" t="n">
        <v>0.999</v>
      </c>
      <c r="G85" s="148" t="n"/>
      <c r="H85" s="149" t="inlineStr">
        <is>
          <t>-</t>
        </is>
      </c>
      <c r="I85" s="2" t="inlineStr">
        <is>
          <t>자동화 스크립트 동작 실패후 5분 이내 재시작이 되지 않을 경우, 1분 이상 사용할 수 없을때</t>
        </is>
      </c>
      <c r="J85" s="3" t="inlineStr">
        <is>
          <t>자동화 스크립트 동작 실패후 5분 이내 재시작이 되지 않을 경우, 1분 이상 사용할 수 없을때</t>
        </is>
      </c>
      <c r="K85" s="4" t="n"/>
      <c r="L85" s="150" t="n"/>
      <c r="M85" s="148" t="inlineStr">
        <is>
          <t>* Automation Template
resources.type이 "Microsoft.Automation/automationAccounts" 일 경우</t>
        </is>
      </c>
    </row>
    <row r="86" ht="27" customHeight="1" s="372">
      <c r="B86" s="440" t="n"/>
      <c r="C86" s="440" t="n"/>
      <c r="D86" s="440" t="n"/>
      <c r="E86" s="1" t="inlineStr">
        <is>
          <t>SLA 미달</t>
        </is>
      </c>
      <c r="F86" s="1" t="n"/>
      <c r="G86" s="148" t="n"/>
      <c r="H86" s="149" t="n"/>
      <c r="I86" s="2" t="n"/>
      <c r="J86" s="3" t="n"/>
      <c r="K86" s="4" t="n"/>
      <c r="L86" s="150" t="n"/>
      <c r="M86" s="155" t="n"/>
    </row>
    <row r="87" ht="32" customHeight="1" s="372">
      <c r="B87" s="440" t="n"/>
      <c r="C87" s="440" t="n"/>
      <c r="D87" s="440" t="n"/>
      <c r="E87" s="1" t="inlineStr">
        <is>
          <t>SLA 미적용</t>
        </is>
      </c>
      <c r="F87" s="149" t="inlineStr">
        <is>
          <t>-</t>
        </is>
      </c>
      <c r="G87" s="148" t="n"/>
      <c r="H87" s="149" t="inlineStr">
        <is>
          <t>-</t>
        </is>
      </c>
      <c r="I87" s="2" t="inlineStr">
        <is>
          <t>자동화 스크립트 동작 실패후 5분 이내 재시작이 되지 않을 경우, 1분 이상 사용할 수 없을때</t>
        </is>
      </c>
      <c r="J87" s="3" t="inlineStr">
        <is>
          <t>Automation 서비스의 무료 계층 사용</t>
        </is>
      </c>
      <c r="K87" s="4" t="n"/>
      <c r="L87" s="150" t="n"/>
      <c r="M87" s="155" t="n"/>
    </row>
    <row r="88" ht="54" customHeight="1" s="372">
      <c r="B88" s="440" t="n"/>
      <c r="C88" s="345" t="inlineStr">
        <is>
          <t>Azure Data Factory</t>
        </is>
      </c>
      <c r="D88" s="348" t="inlineStr">
        <is>
          <t>통합 런타임(Azure, SSIS 및 자가 호스팅된 통합 런타임 포함), 트리거, 파이프라인, 데이터 세트 및 Data Factory 내에서 작성된 연결된 서비스 사용</t>
        </is>
      </c>
      <c r="E88" s="1" t="inlineStr">
        <is>
          <t>SLA 충족</t>
        </is>
      </c>
      <c r="F88" s="1" t="n">
        <v>0.999</v>
      </c>
      <c r="G88" s="148" t="n"/>
      <c r="H88" s="2" t="inlineStr">
        <is>
          <t>월간 작동 시간 비율(%) = ((총 요청 - 실패한 요청) / 총 요청) * 100</t>
        </is>
      </c>
      <c r="I88" s="2" t="inlineStr">
        <is>
          <t>작업 수행 요청에 대해 2분 이내 응답을 제공하지 못 할 경우</t>
        </is>
      </c>
      <c r="J88" s="3" t="inlineStr">
        <is>
          <t>작업 수행 요청에 대해 2분 이내 응답을 제공하지 못 할 경우</t>
        </is>
      </c>
      <c r="K88" s="4" t="n"/>
      <c r="L88" s="150" t="n"/>
      <c r="M88" s="148" t="inlineStr">
        <is>
          <t>* Azure Data Factory Template
resources.type 이 "Microsoft.DataFactory/factories" 인 경우</t>
        </is>
      </c>
    </row>
    <row r="89" ht="25.25" customHeight="1" s="372">
      <c r="B89" s="440" t="n"/>
      <c r="C89" s="440" t="n"/>
      <c r="D89" s="440" t="n"/>
      <c r="E89" s="1" t="inlineStr">
        <is>
          <t>SLA 미달</t>
        </is>
      </c>
      <c r="F89" s="1" t="n"/>
      <c r="G89" s="148" t="n"/>
      <c r="H89" s="2" t="n"/>
      <c r="I89" s="2" t="n"/>
      <c r="J89" s="3" t="n"/>
      <c r="K89" s="4" t="n"/>
      <c r="L89" s="150" t="n"/>
      <c r="M89" s="155" t="n"/>
    </row>
    <row r="90" ht="25.25" customHeight="1" s="372">
      <c r="B90" s="440" t="n"/>
      <c r="C90" s="440" t="n"/>
      <c r="D90" s="440" t="n"/>
      <c r="E90" s="1" t="inlineStr">
        <is>
          <t>SLA 미적용</t>
        </is>
      </c>
      <c r="F90" s="149" t="inlineStr">
        <is>
          <t>-</t>
        </is>
      </c>
      <c r="G90" s="148" t="n"/>
      <c r="H90" s="149" t="inlineStr">
        <is>
          <t>-</t>
        </is>
      </c>
      <c r="I90" s="2" t="inlineStr">
        <is>
          <t>작업 수행 요청에 대해 2분 이내 응답을 제공하지 못 할 경우</t>
        </is>
      </c>
      <c r="J90" s="3" t="n"/>
      <c r="K90" s="4" t="n"/>
      <c r="L90" s="150" t="n"/>
      <c r="M90" s="155" t="n"/>
    </row>
    <row r="91" ht="108" customHeight="1" s="372">
      <c r="B91" s="440" t="n"/>
      <c r="C91" s="345" t="inlineStr">
        <is>
          <t>Application Gateway</t>
        </is>
      </c>
      <c r="D91" s="348" t="inlineStr">
        <is>
          <t>HTTP 부하분산을 위한 서비스 사용</t>
        </is>
      </c>
      <c r="E91" s="1" t="inlineStr">
        <is>
          <t>SLA 충족</t>
        </is>
      </c>
      <c r="F91" s="1" t="n">
        <v>0.9995000000000001</v>
      </c>
      <c r="G91" s="148" t="n"/>
      <c r="H91" s="149" t="inlineStr">
        <is>
          <t>-</t>
        </is>
      </c>
      <c r="I91" s="2" t="inlineStr">
        <is>
          <t>오토 스케일링 사용
가용성 영역 사용</t>
        </is>
      </c>
      <c r="J91" s="3" t="inlineStr">
        <is>
          <t>오토 스케일링 사용 또는 가용성 영역 사용
월 기준, 총 연결 실패 시간을 합산하여 3h 39m를 초과하는 경우</t>
        </is>
      </c>
      <c r="K91" s="4" t="n"/>
      <c r="L91" s="150" t="n"/>
      <c r="M91" s="148" t="inlineStr">
        <is>
          <t>* Application Gateway Template
resources.type 이 "Microsoft.Network/applicationGateways" 이고
resources.properties.autoscaleConfiguration 가 존재
또는 resources.zones가 존재할 경우</t>
        </is>
      </c>
    </row>
    <row r="92" ht="27" customHeight="1" s="372">
      <c r="B92" s="440" t="n"/>
      <c r="C92" s="440" t="n"/>
      <c r="D92" s="440" t="n"/>
      <c r="E92" s="1" t="inlineStr">
        <is>
          <t>SLA 미달</t>
        </is>
      </c>
      <c r="F92" s="1" t="n"/>
      <c r="G92" s="148" t="n"/>
      <c r="H92" s="149" t="n"/>
      <c r="I92" s="2" t="n"/>
      <c r="J92" s="3" t="n"/>
      <c r="K92" s="4" t="n"/>
      <c r="L92" s="150" t="n"/>
      <c r="M92" s="155" t="n"/>
    </row>
    <row r="93" ht="32" customHeight="1" s="372">
      <c r="B93" s="440" t="n"/>
      <c r="C93" s="440" t="n"/>
      <c r="D93" s="440" t="n"/>
      <c r="E93" s="351" t="inlineStr">
        <is>
          <t>SLA 미적용</t>
        </is>
      </c>
      <c r="F93" s="438" t="n"/>
      <c r="G93" s="148" t="n"/>
      <c r="H93" s="149" t="inlineStr">
        <is>
          <t>-</t>
        </is>
      </c>
      <c r="I93" s="2" t="inlineStr">
        <is>
          <t>오토 스케일링 사용
가용성 영역 사용</t>
        </is>
      </c>
      <c r="J93" s="3" t="n"/>
      <c r="K93" s="4" t="n"/>
      <c r="L93" s="150" t="inlineStr">
        <is>
          <t>AG Cloud Service에 대한 접속 시도 시 1분 내 모든 연속 연결 시도가 실패하는 경우 연결 실패시간 1분으로 적용</t>
        </is>
      </c>
      <c r="M93" s="155" t="n"/>
    </row>
    <row r="94" ht="80" customHeight="1" s="372">
      <c r="B94" s="440" t="n"/>
      <c r="C94" s="345" t="inlineStr">
        <is>
          <t>VPN Gateway/ER</t>
        </is>
      </c>
      <c r="D94" s="348" t="inlineStr">
        <is>
          <t>기본 VPN Gateway/기본 ER Gateway 사용</t>
        </is>
      </c>
      <c r="E94" s="1" t="inlineStr">
        <is>
          <t>SLA 충족</t>
        </is>
      </c>
      <c r="F94" s="1" t="n">
        <v>0.999</v>
      </c>
      <c r="G94" s="148" t="n"/>
      <c r="H94" s="2" t="inlineStr">
        <is>
          <t>월간 작동 시간 비율(%) = (최대 가용 시간(분) - 작동 중지 시간) / (최대 사용 가능한 시간(분)) * 100</t>
        </is>
      </c>
      <c r="I94" s="2" t="inlineStr">
        <is>
          <t>VPN 접속 시도 시 30초내 모든 연결 시도가 실패 할 경우</t>
        </is>
      </c>
      <c r="J94" s="3" t="inlineStr">
        <is>
          <t>월 기준, 총 연결 실패 시간을 합산하여 3h 39m를 초과하는 경우</t>
        </is>
      </c>
      <c r="K94" s="4" t="n"/>
      <c r="L94" s="150" t="n"/>
      <c r="M94" s="148" t="inlineStr">
        <is>
          <t>* VPN Gateway/ER Template
VPN : resources.sku.tier 가 "basic" 일 경우</t>
        </is>
      </c>
    </row>
    <row r="95">
      <c r="B95" s="440" t="n"/>
      <c r="C95" s="440" t="n"/>
      <c r="D95" s="440" t="n"/>
      <c r="E95" s="1" t="inlineStr">
        <is>
          <t>SLA 미달</t>
        </is>
      </c>
      <c r="F95" s="1" t="n"/>
      <c r="G95" s="148" t="n"/>
      <c r="H95" s="2" t="n"/>
      <c r="I95" s="2" t="n"/>
      <c r="J95" s="3" t="n"/>
      <c r="K95" s="4" t="n"/>
      <c r="L95" s="150" t="n"/>
      <c r="M95" s="155" t="n"/>
    </row>
    <row r="96" ht="32" customHeight="1" s="372">
      <c r="B96" s="440" t="n"/>
      <c r="C96" s="440" t="n"/>
      <c r="D96" s="440" t="n"/>
      <c r="E96" s="351" t="inlineStr">
        <is>
          <t>SLA 미적용</t>
        </is>
      </c>
      <c r="F96" s="438" t="n"/>
      <c r="G96" s="148" t="n"/>
      <c r="H96" s="149" t="inlineStr">
        <is>
          <t>-</t>
        </is>
      </c>
      <c r="I96" s="2" t="inlineStr">
        <is>
          <t>VPN 접속 시도 시 30초내 모든 연결 시도가 실패 할 경우</t>
        </is>
      </c>
      <c r="J96" s="3" t="n"/>
      <c r="K96" s="4" t="n"/>
      <c r="L96" s="150" t="inlineStr">
        <is>
          <t>VPN 접속 시도 시 30초내 모든 연결 시도가 실패 할 경우 작동 중지 1분으로 적용</t>
        </is>
      </c>
      <c r="M96" s="155" t="n"/>
    </row>
    <row r="97" ht="80" customHeight="1" s="372">
      <c r="B97" s="440" t="n"/>
      <c r="C97" s="440" t="n"/>
      <c r="D97" s="348" t="inlineStr">
        <is>
          <t>기본을 제외한 VPN Gateway/기본을 제외한 ER Gateway 사용</t>
        </is>
      </c>
      <c r="E97" s="1" t="inlineStr">
        <is>
          <t>SLA 충족</t>
        </is>
      </c>
      <c r="F97" s="1" t="n">
        <v>0.9995000000000001</v>
      </c>
      <c r="G97" s="148" t="n"/>
      <c r="H97" s="2" t="inlineStr">
        <is>
          <t>월간 작동 시간 비율(%) = (최대 가용 시간(분) - 작동 중지 시간) / (최대 사용 가능한 시간(분)) * 100</t>
        </is>
      </c>
      <c r="I97" s="2" t="inlineStr">
        <is>
          <t>VPN 접속 시도 시 30초내 모든 연결 시도가 실패 할 경우</t>
        </is>
      </c>
      <c r="J97" s="3" t="inlineStr">
        <is>
          <t>월 기준, 총 연결 실패 시간을 합산하여 3h 39m를 초과하는 경우</t>
        </is>
      </c>
      <c r="K97" s="4" t="n"/>
      <c r="L97" s="150" t="n"/>
      <c r="M97" s="148" t="inlineStr">
        <is>
          <t>* VPN Gateway/ER Template
VPN : resources.sku.tier 가 "basic" 이 아닌 다른 값일 경우</t>
        </is>
      </c>
    </row>
    <row r="98">
      <c r="B98" s="440" t="n"/>
      <c r="C98" s="440" t="n"/>
      <c r="D98" s="440" t="n"/>
      <c r="E98" s="1" t="inlineStr">
        <is>
          <t>SLA 미달</t>
        </is>
      </c>
      <c r="F98" s="1" t="n"/>
      <c r="G98" s="148" t="n"/>
      <c r="H98" s="2" t="n"/>
      <c r="I98" s="2" t="n"/>
      <c r="J98" s="3" t="n"/>
      <c r="K98" s="4" t="n"/>
      <c r="L98" s="150" t="n"/>
      <c r="M98" s="155" t="n"/>
    </row>
    <row r="99" ht="32" customHeight="1" s="372">
      <c r="B99" s="440" t="n"/>
      <c r="C99" s="440" t="n"/>
      <c r="D99" s="440" t="n"/>
      <c r="E99" s="351" t="inlineStr">
        <is>
          <t>SLA 미적용</t>
        </is>
      </c>
      <c r="F99" s="438" t="n"/>
      <c r="G99" s="148" t="n"/>
      <c r="H99" s="149" t="inlineStr">
        <is>
          <t>-</t>
        </is>
      </c>
      <c r="I99" s="2" t="inlineStr">
        <is>
          <t>VPN 접속 시도 시 30초내 모든 연결 시도가 실패 할 경우</t>
        </is>
      </c>
      <c r="J99" s="3" t="n"/>
      <c r="K99" s="4" t="n"/>
      <c r="L99" s="150" t="inlineStr">
        <is>
          <t>VPN 접속 시도 시 30초내 모든 연결 시도가 실패 할 경우 작동 중지 1분으로 적용</t>
        </is>
      </c>
      <c r="M99" s="155" t="n"/>
    </row>
    <row r="100" ht="80" customHeight="1" s="372">
      <c r="B100" s="440" t="n"/>
      <c r="C100" s="345" t="inlineStr">
        <is>
          <t>Azure DNS</t>
        </is>
      </c>
      <c r="D100" s="348" t="inlineStr">
        <is>
          <t>Azure DNS 사용
(유효한 DNS 요청에 대해 하나 이상의 Azure DNS 이름 서버에서 수신 보장)</t>
        </is>
      </c>
      <c r="E100" s="1" t="inlineStr">
        <is>
          <t>SLA 충족</t>
        </is>
      </c>
      <c r="F100" s="1" t="n">
        <v>1</v>
      </c>
      <c r="G100" s="148" t="n"/>
      <c r="H100" s="2" t="inlineStr">
        <is>
          <t>월간 작동 시간 비율(%) = (최대 가용 시간(분) - 작동 중지 시간) / (최대 사용 가능한 시간(분)) * 100</t>
        </is>
      </c>
      <c r="I100" s="2" t="inlineStr">
        <is>
          <t>DNS 요청에 대해 2초내 DNS 응답을 제공하지 못 할 경우</t>
        </is>
      </c>
      <c r="J100" s="3" t="inlineStr">
        <is>
          <t>월 기준, 총 연결 실패 시간을 합산하여 3h 39m를 초과하는 경우</t>
        </is>
      </c>
      <c r="K100" s="4" t="n"/>
      <c r="L100" s="150" t="n"/>
      <c r="M100" s="148" t="inlineStr">
        <is>
          <t>* Azure DNS Template
resource.type 에 "Microsoft.Network/dnszones" 값이 존재 할 경우</t>
        </is>
      </c>
    </row>
    <row r="101">
      <c r="B101" s="440" t="n"/>
      <c r="C101" s="440" t="n"/>
      <c r="D101" s="440" t="n"/>
      <c r="E101" s="1" t="inlineStr">
        <is>
          <t>SLA 미달</t>
        </is>
      </c>
      <c r="F101" s="1" t="n"/>
      <c r="G101" s="148" t="n"/>
      <c r="H101" s="2" t="n"/>
      <c r="I101" s="2" t="n"/>
      <c r="J101" s="3" t="n"/>
      <c r="K101" s="4" t="n"/>
      <c r="L101" s="150" t="n"/>
      <c r="M101" s="155" t="n"/>
    </row>
    <row r="102" ht="32" customHeight="1" s="372">
      <c r="B102" s="440" t="n"/>
      <c r="C102" s="440" t="n"/>
      <c r="D102" s="440" t="n"/>
      <c r="E102" s="351" t="inlineStr">
        <is>
          <t>SLA 미적용</t>
        </is>
      </c>
      <c r="F102" s="438" t="n"/>
      <c r="G102" s="148" t="n"/>
      <c r="H102" s="149" t="inlineStr">
        <is>
          <t>-</t>
        </is>
      </c>
      <c r="I102" s="2" t="inlineStr">
        <is>
          <t>DNS 요청에 대해 2초내 DNS 응답을 제공하지 못 할 경우</t>
        </is>
      </c>
      <c r="J102" s="3" t="n"/>
      <c r="K102" s="4" t="n"/>
      <c r="L102" s="150" t="inlineStr">
        <is>
          <t>DNS 요청에 대해 2초내 DNS 응답을 제공하지 못 할 경우 작동 중지 1분으로 적용</t>
        </is>
      </c>
      <c r="M102" s="148" t="n"/>
    </row>
    <row r="103" ht="64" customHeight="1" s="372">
      <c r="B103" s="440" t="n"/>
      <c r="C103" s="345" t="inlineStr">
        <is>
          <t>Load Balancer</t>
        </is>
      </c>
      <c r="D103" s="348" t="inlineStr">
        <is>
          <t>"Load Balanced Endpoint"는 IP 주소 및 관련 IP 전송 포트 정의</t>
        </is>
      </c>
      <c r="E103" s="1" t="inlineStr">
        <is>
          <t>SLA 충족</t>
        </is>
      </c>
      <c r="F103" s="1" t="n">
        <v>0.9999</v>
      </c>
      <c r="G103" s="148" t="n"/>
      <c r="H103" s="149" t="inlineStr">
        <is>
          <t>-</t>
        </is>
      </c>
      <c r="I103" s="2" t="inlineStr">
        <is>
          <t xml:space="preserve"> Load balanced 포트와의 통신을 허용하는 네트워크 보안 그룹 규칙 사용 여부 확인</t>
        </is>
      </c>
      <c r="J103" s="3" t="inlineStr">
        <is>
          <t>Load balanced 포트와의 통신을 허용하는 네트워크 보안 그룹 규칙 사용
SKU:  표준 Load Balancer 사용
2대 이상의 VM 연결</t>
        </is>
      </c>
      <c r="K103" s="4" t="n"/>
      <c r="L103" s="150" t="n"/>
      <c r="M103" s="148" t="inlineStr">
        <is>
          <t>* Load Balancer Template
resources.type.sku 가 "Standard" 일 경우</t>
        </is>
      </c>
    </row>
    <row r="104" ht="27" customHeight="1" s="372">
      <c r="B104" s="440" t="n"/>
      <c r="C104" s="440" t="n"/>
      <c r="D104" s="440" t="n"/>
      <c r="E104" s="1" t="inlineStr">
        <is>
          <t>SLA 미달</t>
        </is>
      </c>
      <c r="F104" s="1" t="n"/>
      <c r="G104" s="148" t="n"/>
      <c r="H104" s="149" t="n"/>
      <c r="I104" s="2" t="n"/>
      <c r="J104" s="3" t="n"/>
      <c r="K104" s="4" t="n"/>
      <c r="L104" s="150" t="n"/>
      <c r="M104" s="155" t="n"/>
    </row>
    <row r="105" ht="36" customHeight="1" s="372">
      <c r="B105" s="440" t="n"/>
      <c r="C105" s="440" t="n"/>
      <c r="D105" s="440" t="n"/>
      <c r="E105" s="351" t="inlineStr">
        <is>
          <t>SLA 미적용</t>
        </is>
      </c>
      <c r="F105" s="438" t="n"/>
      <c r="G105" s="148" t="n"/>
      <c r="H105" s="149" t="inlineStr">
        <is>
          <t>-</t>
        </is>
      </c>
      <c r="I105" s="2" t="inlineStr">
        <is>
          <t xml:space="preserve"> Load balanced 포트와의 통신을 허용하는 네트워크 보안 그룹 규칙 사용 여부 확인</t>
        </is>
      </c>
      <c r="J105" s="3" t="inlineStr">
        <is>
          <t>SKU: Basic 사용</t>
        </is>
      </c>
      <c r="K105" s="4" t="n"/>
      <c r="L105" s="150" t="n"/>
      <c r="M105" s="148" t="inlineStr">
        <is>
          <t>* Load Balancer Template
resources.type.sku 가 "Basic" 일 경우</t>
        </is>
      </c>
    </row>
    <row r="106" ht="36" customHeight="1" s="372">
      <c r="B106" s="440" t="n"/>
      <c r="C106" s="345" t="inlineStr">
        <is>
          <t>Azure Firewall</t>
        </is>
      </c>
      <c r="D106" s="348" t="inlineStr">
        <is>
          <t>단일 가용성 영역 내에 배포된 Azure Firewall 사용</t>
        </is>
      </c>
      <c r="E106" s="1" t="inlineStr">
        <is>
          <t>SLA 충족</t>
        </is>
      </c>
      <c r="F106" s="1" t="n">
        <v>0.995</v>
      </c>
      <c r="G106" s="148" t="n"/>
      <c r="H106" s="149" t="inlineStr">
        <is>
          <t>-</t>
        </is>
      </c>
      <c r="I106" s="2" t="inlineStr">
        <is>
          <t>공용IP 주소 연결 여부 확인</t>
        </is>
      </c>
      <c r="J106" s="3" t="inlineStr">
        <is>
          <t>단일 가용성 영역 내 배포</t>
        </is>
      </c>
      <c r="K106" s="4" t="n"/>
      <c r="L106" s="150" t="n"/>
      <c r="M106" s="148" t="inlineStr">
        <is>
          <t>* Azure Firewall Template
resources.zones 이 존재하지 않을 경우</t>
        </is>
      </c>
    </row>
    <row r="107" ht="27" customHeight="1" s="372">
      <c r="B107" s="440" t="n"/>
      <c r="C107" s="440" t="n"/>
      <c r="D107" s="440" t="n"/>
      <c r="E107" s="1" t="inlineStr">
        <is>
          <t>SLA 미달</t>
        </is>
      </c>
      <c r="F107" s="1" t="n"/>
      <c r="G107" s="148" t="n"/>
      <c r="H107" s="149" t="n"/>
      <c r="I107" s="2" t="n"/>
      <c r="J107" s="3" t="n"/>
      <c r="K107" s="4" t="n"/>
      <c r="L107" s="150" t="n"/>
      <c r="M107" s="155" t="n"/>
    </row>
    <row r="108" ht="28" customHeight="1" s="372">
      <c r="B108" s="440" t="n"/>
      <c r="C108" s="440" t="n"/>
      <c r="D108" s="440" t="n"/>
      <c r="E108" s="351" t="inlineStr">
        <is>
          <t>SLA 미적용</t>
        </is>
      </c>
      <c r="F108" s="438" t="n"/>
      <c r="G108" s="148" t="n"/>
      <c r="H108" s="149" t="inlineStr">
        <is>
          <t>-</t>
        </is>
      </c>
      <c r="I108" s="2" t="inlineStr">
        <is>
          <t>공용IP 주소 연결 여부 확인</t>
        </is>
      </c>
      <c r="J108" s="3" t="n"/>
      <c r="K108" s="4" t="n"/>
      <c r="L108" s="150" t="n"/>
      <c r="M108" s="155" t="n"/>
    </row>
    <row r="109" ht="36" customHeight="1" s="372">
      <c r="B109" s="440" t="n"/>
      <c r="C109" s="440" t="n"/>
      <c r="D109" s="348" t="inlineStr">
        <is>
          <t>동일한 지역에서  두 개 이상의 가용성 영역 내에 배포된 Azure Firewall 사용</t>
        </is>
      </c>
      <c r="E109" s="1" t="inlineStr">
        <is>
          <t>SLA 충족</t>
        </is>
      </c>
      <c r="F109" s="1" t="n">
        <v>0.9999</v>
      </c>
      <c r="G109" s="148" t="n"/>
      <c r="H109" s="149" t="inlineStr">
        <is>
          <t>-</t>
        </is>
      </c>
      <c r="I109" s="2" t="inlineStr">
        <is>
          <t>공용IP 주소 연결 여부 확인</t>
        </is>
      </c>
      <c r="J109" s="3" t="inlineStr">
        <is>
          <t>동일 지역, 두 개 이상의 가용성 영역 내 배포</t>
        </is>
      </c>
      <c r="K109" s="4" t="n"/>
      <c r="L109" s="150" t="n"/>
      <c r="M109" s="148" t="inlineStr">
        <is>
          <t>* Azure Firewall Template
resources.zones 이  존재 할 경우</t>
        </is>
      </c>
    </row>
    <row r="110" ht="27" customHeight="1" s="372">
      <c r="B110" s="440" t="n"/>
      <c r="C110" s="440" t="n"/>
      <c r="D110" s="440" t="n"/>
      <c r="E110" s="1" t="inlineStr">
        <is>
          <t>SLA 미달</t>
        </is>
      </c>
      <c r="F110" s="1" t="n"/>
      <c r="G110" s="148" t="n"/>
      <c r="H110" s="149" t="n"/>
      <c r="I110" s="2" t="n"/>
      <c r="J110" s="3" t="n"/>
      <c r="K110" s="4" t="n"/>
      <c r="L110" s="150" t="n"/>
      <c r="M110" s="155" t="n"/>
    </row>
    <row r="111" ht="28" customHeight="1" s="372">
      <c r="B111" s="440" t="n"/>
      <c r="C111" s="440" t="n"/>
      <c r="D111" s="440" t="n"/>
      <c r="E111" s="351" t="inlineStr">
        <is>
          <t>SLA 미적용</t>
        </is>
      </c>
      <c r="F111" s="438" t="n"/>
      <c r="G111" s="148" t="n"/>
      <c r="H111" s="149" t="inlineStr">
        <is>
          <t>-</t>
        </is>
      </c>
      <c r="I111" s="2" t="inlineStr">
        <is>
          <t>공용IP 주소 연결 여부 확인</t>
        </is>
      </c>
      <c r="J111" s="3" t="n"/>
      <c r="K111" s="4" t="n"/>
      <c r="L111" s="150" t="n"/>
      <c r="M111" s="155" t="n"/>
    </row>
    <row r="112" ht="36" customHeight="1" s="372">
      <c r="B112" s="440" t="n"/>
      <c r="C112" s="345" t="inlineStr">
        <is>
          <t>Web Application Firewall</t>
        </is>
      </c>
      <c r="D112" s="348" t="inlineStr">
        <is>
          <t>Application Gateway 참고</t>
        </is>
      </c>
      <c r="E112" s="1" t="inlineStr">
        <is>
          <t>SLA 충족</t>
        </is>
      </c>
      <c r="F112" s="1" t="n">
        <v>0.9995000000000001</v>
      </c>
      <c r="G112" s="148" t="n"/>
      <c r="H112" s="149" t="inlineStr">
        <is>
          <t>-</t>
        </is>
      </c>
      <c r="I112" s="2" t="inlineStr">
        <is>
          <t>Application Gateway 참고</t>
        </is>
      </c>
      <c r="J112" s="3" t="inlineStr">
        <is>
          <t>Application Gateway SLA 참고 또는 Azure Front Door SLA 참고</t>
        </is>
      </c>
      <c r="K112" s="4" t="n"/>
      <c r="L112" s="150" t="n"/>
      <c r="M112" s="148" t="inlineStr">
        <is>
          <t>* Web Application Firewall Template
resources.properties.sku.tier 가 "WAF_v2" 인 경우</t>
        </is>
      </c>
    </row>
    <row r="113" ht="27" customHeight="1" s="372">
      <c r="B113" s="440" t="n"/>
      <c r="C113" s="440" t="n"/>
      <c r="D113" s="440" t="n"/>
      <c r="E113" s="1" t="inlineStr">
        <is>
          <t>SLA 미달</t>
        </is>
      </c>
      <c r="F113" s="1" t="n"/>
      <c r="G113" s="148" t="n"/>
      <c r="H113" s="149" t="n"/>
      <c r="I113" s="2" t="n"/>
      <c r="J113" s="3" t="n"/>
      <c r="K113" s="4" t="n"/>
      <c r="L113" s="150" t="n"/>
      <c r="M113" s="155" t="n"/>
    </row>
    <row r="114" ht="28" customHeight="1" s="372">
      <c r="B114" s="440" t="n"/>
      <c r="C114" s="440" t="n"/>
      <c r="D114" s="440" t="n"/>
      <c r="E114" s="351" t="inlineStr">
        <is>
          <t>SLA 미적용</t>
        </is>
      </c>
      <c r="F114" s="438" t="n"/>
      <c r="G114" s="148" t="n"/>
      <c r="H114" s="149" t="inlineStr">
        <is>
          <t>-</t>
        </is>
      </c>
      <c r="I114" s="2" t="inlineStr">
        <is>
          <t>Application Gateway 참고</t>
        </is>
      </c>
      <c r="J114" s="3" t="n"/>
      <c r="K114" s="4" t="n"/>
      <c r="L114" s="150" t="n"/>
      <c r="M114" s="155" t="n"/>
    </row>
    <row r="115" ht="192" customHeight="1" s="372">
      <c r="B115" s="440" t="n"/>
      <c r="C115" s="347" t="inlineStr">
        <is>
          <t>Storage Accounts
(fileshare)</t>
        </is>
      </c>
      <c r="D115" s="442" t="inlineStr">
        <is>
          <t xml:space="preserve">블록 Blob 저장소 계정 처리시간 확인
</t>
        </is>
      </c>
      <c r="E115" s="1" t="inlineStr">
        <is>
          <t>SLA 충족</t>
        </is>
      </c>
      <c r="F115" s="1" t="n">
        <v>0.999</v>
      </c>
      <c r="G115" s="148" t="n"/>
      <c r="H115" s="149" t="inlineStr">
        <is>
          <t>-</t>
        </is>
      </c>
      <c r="I115" s="2" t="inlineStr">
        <is>
          <t>PutBlob 및 GetBlob(블록 및 페이지 포함)
유효한 페이지 Blob 범위 가져오기 = 2초 * 이전 MB 수
PutFile 및 GetFile=2초 * 이전 MB 수
Blob 복사 = 90초(소스 및 대상 blob가 동일한 저장소 계정 내에 있는 경우)
파일 복사 = 90초(소스 및 대상 파일이 동일한 저장소 계정 내에 있는 경우)
PutBlockList, GetBlockList =	60초
테이블 쿼리,목록 작업 = 10초(처리 완료 또는 지속 반환)
배치 테이블 작업 = 30초
모든 단일 업체 테이블 작업
모든 기타 Blob, 파일 및 메시지 작업 = 2초</t>
        </is>
      </c>
      <c r="J115" s="3" t="inlineStr">
        <is>
          <t>PutBlob 및 GetBlob(블록 및 페이지 포함)
유효한 페이지 Blob 범위 가져오기 = 2초 * 이전 MB 수
PutFile 및 GetFile=2초 * 이전 MB 수
Blob 복사 = 90초(소스 및 대상 blob가 동일한 저장소 계정 내에 있는 경우)
파일 복사 = 90초(소스 및 대상 파일이 동일한 저장소 계정 내에 있는 경우)
PutBlockList, GetBlockList =	60초
테이블 쿼리,목록 작업 = 10초(처리 완료 또는 지속 반환)
배치 테이블 작업 = 30초
모든 단일 업체 테이블 작업
모든 기타 Blob, 파일 및 메시지 작업 = 2초</t>
        </is>
      </c>
      <c r="K115" s="4" t="n"/>
      <c r="L115" s="150" t="n"/>
      <c r="M115" s="148" t="inlineStr">
        <is>
          <t>* Storage Accounts Template
resources.properties.accessTier가 "Hot" 인 경우</t>
        </is>
      </c>
    </row>
    <row r="116" ht="36" customHeight="1" s="372">
      <c r="B116" s="440" t="n"/>
      <c r="C116" s="440" t="n"/>
      <c r="D116" s="440" t="n"/>
      <c r="E116" s="1" t="inlineStr">
        <is>
          <t>SLA 미달</t>
        </is>
      </c>
      <c r="F116" s="1" t="n">
        <v>0.99</v>
      </c>
      <c r="G116" s="148" t="n"/>
      <c r="H116" s="149" t="n"/>
      <c r="I116" s="2" t="n"/>
      <c r="J116" s="3" t="inlineStr">
        <is>
          <t>쿨 엑세스 계정 사용 시</t>
        </is>
      </c>
      <c r="K116" s="4" t="n"/>
      <c r="L116" s="150" t="n"/>
      <c r="M116" s="148" t="inlineStr">
        <is>
          <t>* Storage Accounts Template
resources.properties.accessTier가 "Cool" 인 경우</t>
        </is>
      </c>
    </row>
    <row r="117" ht="160" customHeight="1" s="372">
      <c r="B117" s="440" t="n"/>
      <c r="C117" s="443" t="n"/>
      <c r="D117" s="443" t="n"/>
      <c r="E117" s="351" t="inlineStr">
        <is>
          <t>SLA 미적용</t>
        </is>
      </c>
      <c r="F117" s="438" t="n"/>
      <c r="G117" s="148" t="n"/>
      <c r="H117" s="149" t="inlineStr">
        <is>
          <t>-</t>
        </is>
      </c>
      <c r="I117" s="2" t="inlineStr">
        <is>
          <t>PutBlob 및 GetBlob(블록 및 페이지 포함)
유효한 페이지 Blob 범위 가져오기 = 2초 * 이전 MB 수
PutFile 및 GetFile=2초 * 이전 MB 수
Blob 복사 = 90초(소스 및 대상 blob가 동일한 저장소 계정 내에 있는 경우)
파일 복사 = 90초(소스 및 대상 파일이 동일한 저장소 계정 내에 있는 경우)
PutBlockList, GetBlockList =	60초
테이블 쿼리,목록 작업 = 10초(처리 완료 또는 지속 반환)
배치 테이블 작업 = 30초
모든 단일 업체 테이블 작업
모든 기타 Blob, 파일 및 메시지 작업 = 2초</t>
        </is>
      </c>
      <c r="J117" s="158" t="inlineStr">
        <is>
          <t>-</t>
        </is>
      </c>
      <c r="K117" s="4" t="n"/>
      <c r="L117" s="150" t="n"/>
      <c r="M117" s="155" t="n"/>
    </row>
    <row r="118" ht="57" customHeight="1" s="372">
      <c r="B118" s="440" t="n"/>
      <c r="C118" s="444" t="inlineStr">
        <is>
          <t>Key Vault</t>
        </is>
      </c>
      <c r="D118" s="442" t="inlineStr">
        <is>
          <t>Key Vault 인증서 사용 확인</t>
        </is>
      </c>
      <c r="E118" s="1" t="inlineStr">
        <is>
          <t>SLA 충족</t>
        </is>
      </c>
      <c r="F118" s="1" t="n">
        <v>0.999</v>
      </c>
      <c r="G118" s="148" t="n"/>
      <c r="H118" s="149" t="inlineStr">
        <is>
          <t>-</t>
        </is>
      </c>
      <c r="I118" s="2" t="inlineStr">
        <is>
          <t>KeyVault 인증 요청에 대해 2초내 응답을 제공하지 못 할 경우</t>
        </is>
      </c>
      <c r="J118" s="3" t="inlineStr">
        <is>
          <t>KeyVault 인증 요청에 대해 5초내 응답을 제공하지 못 할 경우</t>
        </is>
      </c>
      <c r="K118" s="4" t="n"/>
      <c r="L118" s="150" t="n"/>
      <c r="M118" s="148" t="inlineStr">
        <is>
          <t>* Key Vault Template
resources.type 이 "Microsoft.KeyVault/vaults" 일 경우</t>
        </is>
      </c>
    </row>
    <row r="119" ht="27" customHeight="1" s="372">
      <c r="B119" s="440" t="n"/>
      <c r="C119" s="440" t="n"/>
      <c r="D119" s="440" t="n"/>
      <c r="E119" s="1" t="inlineStr">
        <is>
          <t>SLA 미달</t>
        </is>
      </c>
      <c r="F119" s="1" t="n"/>
      <c r="G119" s="148" t="n"/>
      <c r="H119" s="149" t="n"/>
      <c r="I119" s="2" t="n"/>
      <c r="J119" s="3" t="n"/>
      <c r="K119" s="4" t="n"/>
      <c r="L119" s="150" t="n"/>
      <c r="M119" s="155" t="n"/>
    </row>
    <row r="120" ht="28" customHeight="1" s="372">
      <c r="B120" s="440" t="n"/>
      <c r="C120" s="443" t="n"/>
      <c r="D120" s="443" t="n"/>
      <c r="E120" s="351" t="inlineStr">
        <is>
          <t>SLA 미적용</t>
        </is>
      </c>
      <c r="F120" s="438" t="n"/>
      <c r="G120" s="148" t="n"/>
      <c r="H120" s="149" t="inlineStr">
        <is>
          <t>-</t>
        </is>
      </c>
      <c r="I120" s="2" t="inlineStr">
        <is>
          <t>KeyVault 인증 요청에 대해 2초내 응답을 제공하지 못 할 경우</t>
        </is>
      </c>
      <c r="J120" s="3" t="n"/>
      <c r="K120" s="4" t="n"/>
      <c r="L120" s="150" t="n"/>
      <c r="M120" s="155" t="n"/>
    </row>
    <row r="121">
      <c r="B121" s="29" t="n"/>
      <c r="C121" s="29" t="n"/>
      <c r="D121" s="29" t="n"/>
      <c r="G121" s="29" t="n"/>
      <c r="H121" s="29" t="n"/>
      <c r="I121" s="29" t="n"/>
      <c r="J121" s="29" t="n"/>
      <c r="K121" s="29" t="n"/>
      <c r="L121" s="29" t="n"/>
    </row>
    <row r="122">
      <c r="B122" s="29" t="n"/>
      <c r="C122" s="29" t="n"/>
      <c r="D122" s="29" t="n"/>
      <c r="G122" s="29" t="n"/>
      <c r="H122" s="29" t="n"/>
      <c r="I122" s="29" t="n"/>
      <c r="J122" s="29" t="n"/>
      <c r="K122" s="29" t="n"/>
      <c r="L122" s="29" t="n"/>
    </row>
    <row r="123">
      <c r="B123" s="29" t="n"/>
      <c r="C123" s="29" t="n"/>
      <c r="D123" s="29" t="n"/>
      <c r="G123" s="29" t="n"/>
      <c r="H123" s="29" t="n"/>
      <c r="I123" s="29" t="n"/>
      <c r="J123" s="29" t="n"/>
      <c r="K123" s="29" t="n"/>
      <c r="L123" s="29" t="n"/>
    </row>
    <row r="124">
      <c r="B124" s="29" t="n"/>
      <c r="C124" s="29" t="n"/>
      <c r="D124" s="29" t="n"/>
      <c r="G124" s="29" t="n"/>
      <c r="H124" s="29" t="n"/>
      <c r="I124" s="29" t="n"/>
      <c r="J124" s="29" t="n"/>
      <c r="K124" s="29" t="n"/>
      <c r="L124" s="29" t="n"/>
    </row>
    <row r="125">
      <c r="B125" s="29" t="n"/>
      <c r="C125" s="29" t="n"/>
      <c r="D125" s="29" t="n"/>
      <c r="G125" s="29" t="n"/>
      <c r="H125" s="29" t="n"/>
      <c r="I125" s="29" t="n"/>
      <c r="J125" s="29" t="n"/>
      <c r="K125" s="29" t="n"/>
      <c r="L125" s="29" t="n"/>
    </row>
    <row r="126">
      <c r="B126" s="29" t="n"/>
      <c r="C126" s="29" t="n"/>
      <c r="D126" s="29" t="n"/>
      <c r="G126" s="29" t="n"/>
      <c r="H126" s="29" t="n"/>
      <c r="I126" s="29" t="n"/>
      <c r="J126" s="29" t="n"/>
      <c r="K126" s="29" t="n"/>
      <c r="L126" s="29" t="n"/>
    </row>
    <row r="127">
      <c r="B127" s="29" t="n"/>
      <c r="C127" s="29" t="n"/>
      <c r="D127" s="29" t="n"/>
      <c r="G127" s="29" t="n"/>
      <c r="H127" s="29" t="n"/>
      <c r="I127" s="29" t="n"/>
      <c r="J127" s="29" t="n"/>
      <c r="K127" s="29" t="n"/>
      <c r="L127" s="29" t="n"/>
    </row>
    <row r="128">
      <c r="B128" s="29" t="n"/>
      <c r="C128" s="29" t="n"/>
      <c r="D128" s="29" t="n"/>
      <c r="G128" s="29" t="n"/>
      <c r="H128" s="29" t="n"/>
      <c r="I128" s="29" t="n"/>
      <c r="J128" s="29" t="n"/>
      <c r="K128" s="29" t="n"/>
      <c r="L128" s="29" t="n"/>
    </row>
    <row r="129">
      <c r="B129" s="29" t="n"/>
      <c r="C129" s="29" t="n"/>
      <c r="D129" s="29" t="n"/>
      <c r="G129" s="29" t="n"/>
      <c r="H129" s="29" t="n"/>
      <c r="I129" s="29" t="n"/>
      <c r="J129" s="29" t="n"/>
      <c r="K129" s="29" t="n"/>
      <c r="L129" s="29" t="n"/>
    </row>
    <row r="130">
      <c r="B130" s="29" t="n"/>
      <c r="C130" s="29" t="n"/>
      <c r="D130" s="29" t="n"/>
      <c r="G130" s="29" t="n"/>
      <c r="H130" s="29" t="n"/>
      <c r="I130" s="29" t="n"/>
      <c r="J130" s="29" t="n"/>
      <c r="K130" s="29" t="n"/>
      <c r="L130" s="29" t="n"/>
    </row>
    <row r="131">
      <c r="B131" s="29" t="n"/>
      <c r="C131" s="29" t="n"/>
      <c r="D131" s="29" t="n"/>
      <c r="G131" s="29" t="n"/>
      <c r="H131" s="29" t="n"/>
      <c r="I131" s="29" t="n"/>
      <c r="J131" s="29" t="n"/>
      <c r="K131" s="29" t="n"/>
      <c r="L131" s="29" t="n"/>
    </row>
    <row r="132">
      <c r="B132" s="29" t="n"/>
      <c r="C132" s="29" t="n"/>
      <c r="D132" s="29" t="n"/>
      <c r="G132" s="29" t="n"/>
      <c r="H132" s="29" t="n"/>
      <c r="I132" s="29" t="n"/>
      <c r="J132" s="29" t="n"/>
      <c r="K132" s="29" t="n"/>
      <c r="L132" s="29" t="n"/>
    </row>
    <row r="133">
      <c r="B133" s="29" t="n"/>
      <c r="C133" s="29" t="n"/>
      <c r="D133" s="29" t="n"/>
      <c r="G133" s="29" t="n"/>
      <c r="H133" s="29" t="n"/>
      <c r="I133" s="29" t="n"/>
      <c r="J133" s="29" t="n"/>
      <c r="K133" s="29" t="n"/>
      <c r="L133" s="29" t="n"/>
    </row>
    <row r="134">
      <c r="B134" s="29" t="n"/>
      <c r="C134" s="29" t="n"/>
      <c r="D134" s="29" t="n"/>
      <c r="G134" s="29" t="n"/>
      <c r="H134" s="29" t="n"/>
      <c r="I134" s="29" t="n"/>
      <c r="J134" s="29" t="n"/>
      <c r="K134" s="29" t="n"/>
      <c r="L134" s="29" t="n"/>
    </row>
    <row r="135">
      <c r="B135" s="29" t="n"/>
      <c r="C135" s="29" t="n"/>
      <c r="D135" s="29" t="n"/>
      <c r="G135" s="29" t="n"/>
      <c r="H135" s="29" t="n"/>
      <c r="I135" s="29" t="n"/>
      <c r="J135" s="29" t="n"/>
      <c r="K135" s="29" t="n"/>
      <c r="L135" s="29" t="n"/>
    </row>
    <row r="136">
      <c r="B136" s="29" t="n"/>
      <c r="C136" s="29" t="n"/>
      <c r="D136" s="29" t="n"/>
      <c r="G136" s="29" t="n"/>
      <c r="H136" s="29" t="n"/>
      <c r="I136" s="29" t="n"/>
      <c r="J136" s="29" t="n"/>
      <c r="K136" s="29" t="n"/>
      <c r="L136" s="29" t="n"/>
    </row>
    <row r="137">
      <c r="B137" s="29" t="n"/>
      <c r="C137" s="29" t="n"/>
      <c r="D137" s="29" t="n"/>
      <c r="G137" s="29" t="n"/>
      <c r="H137" s="29" t="n"/>
      <c r="I137" s="29" t="n"/>
      <c r="J137" s="29" t="n"/>
      <c r="K137" s="29" t="n"/>
      <c r="L137" s="29" t="n"/>
    </row>
    <row r="138">
      <c r="B138" s="29" t="n"/>
      <c r="C138" s="29" t="n"/>
      <c r="D138" s="29" t="n"/>
      <c r="G138" s="29" t="n"/>
      <c r="H138" s="29" t="n"/>
      <c r="I138" s="29" t="n"/>
      <c r="J138" s="29" t="n"/>
      <c r="K138" s="29" t="n"/>
      <c r="L138" s="29" t="n"/>
    </row>
    <row r="139">
      <c r="B139" s="29" t="n"/>
      <c r="C139" s="29" t="n"/>
      <c r="D139" s="29" t="n"/>
      <c r="G139" s="29" t="n"/>
      <c r="H139" s="29" t="n"/>
      <c r="I139" s="29" t="n"/>
      <c r="J139" s="29" t="n"/>
      <c r="K139" s="29" t="n"/>
      <c r="L139" s="29" t="n"/>
    </row>
    <row r="140">
      <c r="B140" s="29" t="n"/>
      <c r="C140" s="29" t="n"/>
      <c r="D140" s="29" t="n"/>
      <c r="G140" s="29" t="n"/>
      <c r="H140" s="29" t="n"/>
      <c r="I140" s="29" t="n"/>
      <c r="J140" s="29" t="n"/>
      <c r="K140" s="29" t="n"/>
      <c r="L140" s="29" t="n"/>
    </row>
    <row r="141">
      <c r="B141" s="29" t="n"/>
      <c r="C141" s="29" t="n"/>
      <c r="D141" s="29" t="n"/>
      <c r="G141" s="29" t="n"/>
      <c r="H141" s="29" t="n"/>
      <c r="I141" s="29" t="n"/>
      <c r="J141" s="29" t="n"/>
      <c r="K141" s="29" t="n"/>
      <c r="L141" s="29" t="n"/>
    </row>
    <row r="142">
      <c r="B142" s="29" t="n"/>
      <c r="C142" s="29" t="n"/>
      <c r="D142" s="29" t="n"/>
      <c r="G142" s="29" t="n"/>
      <c r="H142" s="29" t="n"/>
      <c r="I142" s="29" t="n"/>
      <c r="J142" s="29" t="n"/>
      <c r="K142" s="29" t="n"/>
      <c r="L142" s="29" t="n"/>
    </row>
    <row r="143">
      <c r="B143" s="29" t="n"/>
      <c r="C143" s="29" t="n"/>
      <c r="D143" s="29" t="n"/>
      <c r="G143" s="29" t="n"/>
      <c r="H143" s="29" t="n"/>
      <c r="I143" s="29" t="n"/>
      <c r="J143" s="29" t="n"/>
      <c r="K143" s="29" t="n"/>
      <c r="L143" s="29" t="n"/>
    </row>
    <row r="144">
      <c r="B144" s="29" t="n"/>
      <c r="C144" s="29" t="n"/>
      <c r="D144" s="29" t="n"/>
      <c r="G144" s="29" t="n"/>
      <c r="H144" s="29" t="n"/>
      <c r="I144" s="29" t="n"/>
      <c r="J144" s="29" t="n"/>
      <c r="K144" s="29" t="n"/>
      <c r="L144" s="29" t="n"/>
    </row>
    <row r="145">
      <c r="B145" s="29" t="n"/>
      <c r="C145" s="29" t="n"/>
      <c r="D145" s="29" t="n"/>
      <c r="G145" s="29" t="n"/>
      <c r="H145" s="29" t="n"/>
      <c r="I145" s="29" t="n"/>
      <c r="J145" s="29" t="n"/>
      <c r="K145" s="29" t="n"/>
      <c r="L145" s="29" t="n"/>
    </row>
    <row r="146">
      <c r="B146" s="29" t="n"/>
      <c r="C146" s="29" t="n"/>
      <c r="D146" s="29" t="n"/>
      <c r="G146" s="29" t="n"/>
      <c r="H146" s="29" t="n"/>
      <c r="I146" s="29" t="n"/>
      <c r="J146" s="29" t="n"/>
      <c r="K146" s="29" t="n"/>
      <c r="L146" s="29" t="n"/>
    </row>
    <row r="147">
      <c r="B147" s="29" t="n"/>
      <c r="C147" s="29" t="n"/>
      <c r="D147" s="29" t="n"/>
      <c r="G147" s="29" t="n"/>
      <c r="H147" s="29" t="n"/>
      <c r="I147" s="29" t="n"/>
      <c r="J147" s="29" t="n"/>
      <c r="K147" s="29" t="n"/>
      <c r="L147" s="29" t="n"/>
    </row>
    <row r="148">
      <c r="B148" s="29" t="n"/>
      <c r="C148" s="29" t="n"/>
      <c r="D148" s="29" t="n"/>
      <c r="G148" s="29" t="n"/>
      <c r="H148" s="29" t="n"/>
      <c r="I148" s="29" t="n"/>
      <c r="J148" s="29" t="n"/>
      <c r="K148" s="29" t="n"/>
      <c r="L148" s="29" t="n"/>
    </row>
    <row r="149">
      <c r="B149" s="29" t="n"/>
      <c r="C149" s="29" t="n"/>
      <c r="D149" s="29" t="n"/>
      <c r="G149" s="29" t="n"/>
      <c r="H149" s="29" t="n"/>
      <c r="I149" s="29" t="n"/>
      <c r="J149" s="29" t="n"/>
      <c r="K149" s="29" t="n"/>
      <c r="L149" s="29" t="n"/>
    </row>
    <row r="150">
      <c r="B150" s="29" t="n"/>
      <c r="C150" s="29" t="n"/>
      <c r="D150" s="29" t="n"/>
      <c r="G150" s="29" t="n"/>
      <c r="H150" s="29" t="n"/>
      <c r="I150" s="29" t="n"/>
      <c r="J150" s="29" t="n"/>
      <c r="K150" s="29" t="n"/>
      <c r="L150" s="29" t="n"/>
    </row>
    <row r="151">
      <c r="B151" s="29" t="n"/>
      <c r="C151" s="29" t="n"/>
      <c r="D151" s="29" t="n"/>
      <c r="G151" s="29" t="n"/>
      <c r="H151" s="29" t="n"/>
      <c r="I151" s="29" t="n"/>
      <c r="J151" s="29" t="n"/>
      <c r="K151" s="29" t="n"/>
      <c r="L151" s="29" t="n"/>
    </row>
    <row r="152">
      <c r="B152" s="29" t="n"/>
      <c r="C152" s="29" t="n"/>
      <c r="D152" s="29" t="n"/>
      <c r="G152" s="29" t="n"/>
      <c r="H152" s="29" t="n"/>
      <c r="I152" s="29" t="n"/>
      <c r="J152" s="29" t="n"/>
      <c r="K152" s="29" t="n"/>
      <c r="L152" s="29" t="n"/>
    </row>
    <row r="153">
      <c r="B153" s="29" t="n"/>
      <c r="C153" s="29" t="n"/>
      <c r="D153" s="29" t="n"/>
      <c r="G153" s="29" t="n"/>
      <c r="H153" s="29" t="n"/>
      <c r="I153" s="29" t="n"/>
      <c r="J153" s="29" t="n"/>
      <c r="K153" s="29" t="n"/>
      <c r="L153" s="29" t="n"/>
    </row>
    <row r="154">
      <c r="B154" s="29" t="n"/>
      <c r="C154" s="29" t="n"/>
      <c r="D154" s="29" t="n"/>
      <c r="G154" s="29" t="n"/>
      <c r="H154" s="29" t="n"/>
      <c r="I154" s="29" t="n"/>
      <c r="J154" s="29" t="n"/>
      <c r="K154" s="29" t="n"/>
      <c r="L154" s="29" t="n"/>
    </row>
    <row r="155">
      <c r="B155" s="29" t="n"/>
      <c r="C155" s="29" t="n"/>
      <c r="D155" s="29" t="n"/>
      <c r="G155" s="29" t="n"/>
      <c r="H155" s="29" t="n"/>
      <c r="I155" s="29" t="n"/>
      <c r="J155" s="29" t="n"/>
      <c r="K155" s="29" t="n"/>
      <c r="L155" s="29" t="n"/>
    </row>
    <row r="156">
      <c r="B156" s="29" t="n"/>
      <c r="C156" s="29" t="n"/>
      <c r="D156" s="29" t="n"/>
      <c r="G156" s="29" t="n"/>
      <c r="H156" s="29" t="n"/>
      <c r="I156" s="29" t="n"/>
      <c r="J156" s="29" t="n"/>
      <c r="K156" s="29" t="n"/>
      <c r="L156" s="29" t="n"/>
    </row>
    <row r="157">
      <c r="B157" s="29" t="n"/>
      <c r="C157" s="29" t="n"/>
      <c r="D157" s="29" t="n"/>
      <c r="G157" s="29" t="n"/>
      <c r="H157" s="29" t="n"/>
      <c r="I157" s="29" t="n"/>
      <c r="J157" s="29" t="n"/>
      <c r="K157" s="29" t="n"/>
      <c r="L157" s="29" t="n"/>
    </row>
    <row r="158">
      <c r="B158" s="29" t="n"/>
      <c r="C158" s="29" t="n"/>
      <c r="D158" s="29" t="n"/>
      <c r="G158" s="29" t="n"/>
      <c r="H158" s="29" t="n"/>
      <c r="I158" s="29" t="n"/>
      <c r="J158" s="29" t="n"/>
      <c r="K158" s="29" t="n"/>
      <c r="L158" s="29" t="n"/>
    </row>
    <row r="159">
      <c r="B159" s="29" t="n"/>
      <c r="C159" s="29" t="n"/>
      <c r="D159" s="29" t="n"/>
      <c r="G159" s="29" t="n"/>
      <c r="H159" s="29" t="n"/>
      <c r="I159" s="29" t="n"/>
      <c r="J159" s="29" t="n"/>
      <c r="K159" s="29" t="n"/>
      <c r="L159" s="29" t="n"/>
    </row>
    <row r="160">
      <c r="B160" s="29" t="n"/>
      <c r="C160" s="29" t="n"/>
      <c r="D160" s="29" t="n"/>
      <c r="G160" s="29" t="n"/>
      <c r="H160" s="29" t="n"/>
      <c r="I160" s="29" t="n"/>
      <c r="J160" s="29" t="n"/>
      <c r="K160" s="29" t="n"/>
      <c r="L160" s="29" t="n"/>
    </row>
    <row r="161">
      <c r="B161" s="29" t="n"/>
      <c r="C161" s="29" t="n"/>
      <c r="D161" s="29" t="n"/>
      <c r="G161" s="29" t="n"/>
      <c r="H161" s="29" t="n"/>
      <c r="I161" s="29" t="n"/>
      <c r="J161" s="29" t="n"/>
      <c r="K161" s="29" t="n"/>
      <c r="L161" s="29" t="n"/>
    </row>
    <row r="162">
      <c r="B162" s="29" t="n"/>
      <c r="C162" s="29" t="n"/>
      <c r="D162" s="29" t="n"/>
      <c r="G162" s="29" t="n"/>
      <c r="H162" s="29" t="n"/>
      <c r="I162" s="29" t="n"/>
      <c r="J162" s="29" t="n"/>
      <c r="K162" s="29" t="n"/>
      <c r="L162" s="29" t="n"/>
    </row>
    <row r="163">
      <c r="B163" s="29" t="n"/>
      <c r="C163" s="29" t="n"/>
      <c r="D163" s="29" t="n"/>
      <c r="G163" s="29" t="n"/>
      <c r="H163" s="29" t="n"/>
      <c r="I163" s="29" t="n"/>
      <c r="J163" s="29" t="n"/>
      <c r="K163" s="29" t="n"/>
      <c r="L163" s="29" t="n"/>
    </row>
    <row r="164">
      <c r="B164" s="29" t="n"/>
      <c r="C164" s="29" t="n"/>
      <c r="D164" s="29" t="n"/>
      <c r="G164" s="29" t="n"/>
      <c r="H164" s="29" t="n"/>
      <c r="I164" s="29" t="n"/>
      <c r="J164" s="29" t="n"/>
      <c r="K164" s="29" t="n"/>
      <c r="L164" s="29" t="n"/>
    </row>
    <row r="165">
      <c r="B165" s="29" t="n"/>
      <c r="C165" s="29" t="n"/>
      <c r="D165" s="29" t="n"/>
      <c r="G165" s="29" t="n"/>
      <c r="H165" s="29" t="n"/>
      <c r="I165" s="29" t="n"/>
      <c r="J165" s="29" t="n"/>
      <c r="K165" s="29" t="n"/>
      <c r="L165" s="29" t="n"/>
    </row>
    <row r="166">
      <c r="B166" s="29" t="n"/>
      <c r="C166" s="29" t="n"/>
      <c r="D166" s="29" t="n"/>
      <c r="G166" s="29" t="n"/>
      <c r="H166" s="29" t="n"/>
      <c r="I166" s="29" t="n"/>
      <c r="J166" s="29" t="n"/>
      <c r="K166" s="29" t="n"/>
      <c r="L166" s="29" t="n"/>
    </row>
    <row r="167">
      <c r="B167" s="29" t="n"/>
      <c r="C167" s="29" t="n"/>
      <c r="D167" s="29" t="n"/>
      <c r="G167" s="29" t="n"/>
      <c r="H167" s="29" t="n"/>
      <c r="I167" s="29" t="n"/>
      <c r="J167" s="29" t="n"/>
      <c r="K167" s="29" t="n"/>
      <c r="L167" s="29" t="n"/>
    </row>
    <row r="168">
      <c r="B168" s="29" t="n"/>
      <c r="C168" s="29" t="n"/>
      <c r="D168" s="29" t="n"/>
      <c r="G168" s="29" t="n"/>
      <c r="H168" s="29" t="n"/>
      <c r="I168" s="29" t="n"/>
      <c r="J168" s="29" t="n"/>
      <c r="K168" s="29" t="n"/>
      <c r="L168" s="29" t="n"/>
    </row>
    <row r="169">
      <c r="B169" s="29" t="n"/>
      <c r="C169" s="29" t="n"/>
      <c r="D169" s="29" t="n"/>
      <c r="G169" s="29" t="n"/>
      <c r="H169" s="29" t="n"/>
      <c r="I169" s="29" t="n"/>
      <c r="J169" s="29" t="n"/>
      <c r="K169" s="29" t="n"/>
      <c r="L169" s="29" t="n"/>
    </row>
    <row r="170">
      <c r="B170" s="29" t="n"/>
      <c r="C170" s="29" t="n"/>
      <c r="D170" s="29" t="n"/>
      <c r="G170" s="29" t="n"/>
      <c r="H170" s="29" t="n"/>
      <c r="I170" s="29" t="n"/>
      <c r="J170" s="29" t="n"/>
      <c r="K170" s="29" t="n"/>
      <c r="L170" s="29" t="n"/>
    </row>
    <row r="171">
      <c r="B171" s="29" t="n"/>
      <c r="C171" s="29" t="n"/>
      <c r="D171" s="29" t="n"/>
      <c r="G171" s="29" t="n"/>
      <c r="H171" s="29" t="n"/>
      <c r="I171" s="29" t="n"/>
      <c r="J171" s="29" t="n"/>
      <c r="K171" s="29" t="n"/>
      <c r="L171" s="29" t="n"/>
    </row>
    <row r="172">
      <c r="B172" s="29" t="n"/>
      <c r="C172" s="29" t="n"/>
      <c r="D172" s="29" t="n"/>
      <c r="G172" s="29" t="n"/>
      <c r="H172" s="29" t="n"/>
      <c r="I172" s="29" t="n"/>
      <c r="J172" s="29" t="n"/>
      <c r="K172" s="29" t="n"/>
      <c r="L172" s="29" t="n"/>
    </row>
    <row r="173">
      <c r="B173" s="29" t="n"/>
      <c r="C173" s="29" t="n"/>
      <c r="D173" s="29" t="n"/>
      <c r="G173" s="29" t="n"/>
      <c r="H173" s="29" t="n"/>
      <c r="I173" s="29" t="n"/>
      <c r="J173" s="29" t="n"/>
      <c r="K173" s="29" t="n"/>
      <c r="L173" s="29" t="n"/>
    </row>
    <row r="174">
      <c r="B174" s="29" t="n"/>
      <c r="C174" s="29" t="n"/>
      <c r="D174" s="29" t="n"/>
      <c r="G174" s="29" t="n"/>
      <c r="H174" s="29" t="n"/>
      <c r="I174" s="29" t="n"/>
      <c r="J174" s="29" t="n"/>
      <c r="K174" s="29" t="n"/>
      <c r="L174" s="29" t="n"/>
    </row>
    <row r="175">
      <c r="B175" s="29" t="n"/>
      <c r="C175" s="29" t="n"/>
      <c r="D175" s="29" t="n"/>
      <c r="G175" s="29" t="n"/>
      <c r="H175" s="29" t="n"/>
      <c r="I175" s="29" t="n"/>
      <c r="J175" s="29" t="n"/>
      <c r="K175" s="29" t="n"/>
      <c r="L175" s="29" t="n"/>
    </row>
    <row r="176">
      <c r="B176" s="29" t="n"/>
      <c r="C176" s="29" t="n"/>
      <c r="D176" s="29" t="n"/>
      <c r="G176" s="29" t="n"/>
      <c r="H176" s="29" t="n"/>
      <c r="I176" s="29" t="n"/>
      <c r="J176" s="29" t="n"/>
      <c r="K176" s="29" t="n"/>
      <c r="L176" s="29" t="n"/>
    </row>
  </sheetData>
  <mergeCells count="79">
    <mergeCell ref="E2:F2"/>
    <mergeCell ref="B3:B11"/>
    <mergeCell ref="C3:C8"/>
    <mergeCell ref="D3:D5"/>
    <mergeCell ref="C58:C63"/>
    <mergeCell ref="D31:D33"/>
    <mergeCell ref="D34:D36"/>
    <mergeCell ref="D37:D39"/>
    <mergeCell ref="D40:D42"/>
    <mergeCell ref="D43:D45"/>
    <mergeCell ref="D46:D48"/>
    <mergeCell ref="D49:D51"/>
    <mergeCell ref="C52:C54"/>
    <mergeCell ref="D52:D54"/>
    <mergeCell ref="C55:C57"/>
    <mergeCell ref="D55:D57"/>
    <mergeCell ref="O3:P3"/>
    <mergeCell ref="D6:D8"/>
    <mergeCell ref="C9:C11"/>
    <mergeCell ref="D9:D11"/>
    <mergeCell ref="B12:B120"/>
    <mergeCell ref="C12:C15"/>
    <mergeCell ref="D12:D15"/>
    <mergeCell ref="E12:E13"/>
    <mergeCell ref="C16:C18"/>
    <mergeCell ref="D16:D18"/>
    <mergeCell ref="C19:C21"/>
    <mergeCell ref="D19:D21"/>
    <mergeCell ref="C22:C51"/>
    <mergeCell ref="D22:D24"/>
    <mergeCell ref="D25:D27"/>
    <mergeCell ref="D28:D30"/>
    <mergeCell ref="D58:D60"/>
    <mergeCell ref="D61:D63"/>
    <mergeCell ref="C64:C66"/>
    <mergeCell ref="D64:D66"/>
    <mergeCell ref="C67:C72"/>
    <mergeCell ref="D67:D69"/>
    <mergeCell ref="D70:D72"/>
    <mergeCell ref="D73:D75"/>
    <mergeCell ref="C76:C78"/>
    <mergeCell ref="D76:D78"/>
    <mergeCell ref="C79:C81"/>
    <mergeCell ref="D79:D81"/>
    <mergeCell ref="C73:C75"/>
    <mergeCell ref="C82:C84"/>
    <mergeCell ref="D82:D84"/>
    <mergeCell ref="C85:C87"/>
    <mergeCell ref="D85:D87"/>
    <mergeCell ref="C88:C90"/>
    <mergeCell ref="D88:D90"/>
    <mergeCell ref="C91:C93"/>
    <mergeCell ref="D91:D93"/>
    <mergeCell ref="E93:F93"/>
    <mergeCell ref="C94:C99"/>
    <mergeCell ref="D94:D96"/>
    <mergeCell ref="E96:F96"/>
    <mergeCell ref="D97:D99"/>
    <mergeCell ref="E99:F99"/>
    <mergeCell ref="C100:C102"/>
    <mergeCell ref="D100:D102"/>
    <mergeCell ref="E102:F102"/>
    <mergeCell ref="C103:C105"/>
    <mergeCell ref="D103:D105"/>
    <mergeCell ref="E105:F105"/>
    <mergeCell ref="C106:C111"/>
    <mergeCell ref="D106:D108"/>
    <mergeCell ref="E108:F108"/>
    <mergeCell ref="D109:D111"/>
    <mergeCell ref="E111:F111"/>
    <mergeCell ref="C118:C120"/>
    <mergeCell ref="D118:D120"/>
    <mergeCell ref="E120:F120"/>
    <mergeCell ref="C112:C114"/>
    <mergeCell ref="D112:D114"/>
    <mergeCell ref="E114:F114"/>
    <mergeCell ref="C115:C117"/>
    <mergeCell ref="D115:D117"/>
    <mergeCell ref="E117:F11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B1:F25"/>
  <sheetViews>
    <sheetView zoomScale="85" zoomScaleNormal="85" workbookViewId="0">
      <selection activeCell="B13" sqref="B13:F13"/>
    </sheetView>
  </sheetViews>
  <sheetFormatPr baseColWidth="10" defaultColWidth="8.6640625" defaultRowHeight="15"/>
  <cols>
    <col width="8.6640625" customWidth="1" style="161" min="1" max="1"/>
    <col width="42.1640625" customWidth="1" style="161" min="2" max="2"/>
    <col width="67.6640625" customWidth="1" style="161" min="3" max="3"/>
    <col width="41.83203125" bestFit="1" customWidth="1" style="161" min="4" max="4"/>
    <col width="22.6640625" customWidth="1" style="161" min="5" max="5"/>
    <col width="73.1640625" bestFit="1" customWidth="1" style="161" min="6" max="6"/>
    <col width="8.6640625" customWidth="1" style="161" min="7" max="16384"/>
  </cols>
  <sheetData>
    <row r="1" ht="16" customFormat="1" customHeight="1" s="163" thickBot="1">
      <c r="B1" s="162" t="inlineStr">
        <is>
          <t>항   목</t>
        </is>
      </c>
      <c r="C1" s="162" t="inlineStr">
        <is>
          <t>용도</t>
        </is>
      </c>
      <c r="D1" s="162" t="inlineStr">
        <is>
          <t>필수 구성</t>
        </is>
      </c>
      <c r="E1" s="162" t="inlineStr">
        <is>
          <t>서비스 목표</t>
        </is>
      </c>
      <c r="F1" s="162" t="inlineStr">
        <is>
          <t>측정 대상</t>
        </is>
      </c>
    </row>
    <row r="2" ht="49" customHeight="1" s="372" thickBot="1">
      <c r="B2" s="164" t="inlineStr">
        <is>
          <t>Azure Virtual Machine</t>
        </is>
      </c>
      <c r="C2" s="168" t="inlineStr">
        <is>
          <t>워크로드를 운영하기 위한 서버 시스템</t>
        </is>
      </c>
      <c r="D2" s="169" t="inlineStr">
        <is>
          <t>가용성 집합
두 개 이상의 인스턴스
Managed Disk (Standard SSD or Premium SSD)</t>
        </is>
      </c>
      <c r="E2" s="170" t="inlineStr">
        <is>
          <t>기본 제안 수준: 99.95%</t>
        </is>
      </c>
      <c r="F2" s="171" t="inlineStr">
        <is>
          <t>1개 이상의 인스턴스에 연결 보장</t>
        </is>
      </c>
    </row>
    <row r="3" ht="33" customHeight="1" s="372" thickBot="1">
      <c r="B3" s="164" t="inlineStr">
        <is>
          <t>Azure Scale Set</t>
        </is>
      </c>
      <c r="C3" s="172" t="inlineStr">
        <is>
          <t>워크로드를 운영하기 위한 서버 시스템</t>
        </is>
      </c>
      <c r="D3" s="166" t="inlineStr">
        <is>
          <t>두 개 이상의 인스턴스
Managed Disk (Standard SSD or Premium SSD)</t>
        </is>
      </c>
      <c r="E3" s="167" t="inlineStr">
        <is>
          <t>기본 제안 수준: 99.95%</t>
        </is>
      </c>
      <c r="F3" s="175" t="inlineStr">
        <is>
          <t>1개 이상의 인스턴스에 연결 보장</t>
        </is>
      </c>
    </row>
    <row r="4" ht="17" customHeight="1" s="372" thickBot="1">
      <c r="B4" s="164" t="inlineStr">
        <is>
          <t>Azure Load balancer</t>
        </is>
      </c>
      <c r="C4" s="172" t="inlineStr">
        <is>
          <t>네트워크 트래픽 분산 장치</t>
        </is>
      </c>
      <c r="D4" s="167" t="inlineStr">
        <is>
          <t>Standard SKU</t>
        </is>
      </c>
      <c r="E4" s="167" t="inlineStr">
        <is>
          <t>기본 제안 수준: 99.99%</t>
        </is>
      </c>
      <c r="F4" s="175" t="inlineStr">
        <is>
          <t>사용 가능 시간</t>
        </is>
      </c>
    </row>
    <row r="5" ht="33" customHeight="1" s="372" thickBot="1">
      <c r="B5" s="164" t="inlineStr">
        <is>
          <t>Azure Application Gateway</t>
        </is>
      </c>
      <c r="C5" s="174" t="inlineStr">
        <is>
          <t>HTTP 부하 분산 서비스를 수행하도록 구성된 두 개 이상의 중간 또는 대형 응용 프로그램 게이트웨이 인스턴스 모음 또는 오토스케일링이나 영역 중복을 지원 가능한 배포</t>
        </is>
      </c>
      <c r="D5" s="167" t="inlineStr">
        <is>
          <t>기본 옵션으로 생성</t>
        </is>
      </c>
      <c r="E5" s="167" t="inlineStr">
        <is>
          <t>기본 제안 수준: 99.95%</t>
        </is>
      </c>
      <c r="F5" s="175" t="inlineStr">
        <is>
          <t>사용 가능 시간</t>
        </is>
      </c>
    </row>
    <row r="6" ht="17" customHeight="1" s="372" thickBot="1">
      <c r="B6" s="164" t="inlineStr">
        <is>
          <t>Azure DNS</t>
        </is>
      </c>
      <c r="C6" s="172" t="inlineStr">
        <is>
          <t>도메인 서비스</t>
        </is>
      </c>
      <c r="D6" s="167" t="inlineStr">
        <is>
          <t>기본 옵션으로 생성</t>
        </is>
      </c>
      <c r="E6" s="167" t="inlineStr">
        <is>
          <t>기본 제안 수준: 100%</t>
        </is>
      </c>
      <c r="F6" s="175" t="inlineStr">
        <is>
          <t>DNS 요청 대응</t>
        </is>
      </c>
    </row>
    <row r="7" ht="17" customHeight="1" s="372" thickBot="1">
      <c r="B7" s="164" t="inlineStr">
        <is>
          <t>Azure Firewall</t>
        </is>
      </c>
      <c r="C7" s="172" t="inlineStr">
        <is>
          <t>방화벽</t>
        </is>
      </c>
      <c r="D7" s="167" t="inlineStr">
        <is>
          <t>기본 옵션으로 생성</t>
        </is>
      </c>
      <c r="E7" s="167" t="inlineStr">
        <is>
          <t>기본 제안 수준: 99.95%</t>
        </is>
      </c>
      <c r="F7" s="175" t="inlineStr">
        <is>
          <t>사용 가능 시간</t>
        </is>
      </c>
    </row>
    <row r="8" ht="17" customHeight="1" s="372" thickBot="1">
      <c r="B8" s="164" t="inlineStr">
        <is>
          <t>Azure Traffic Manager</t>
        </is>
      </c>
      <c r="C8" s="172" t="inlineStr">
        <is>
          <t>트래픽은 워크로드에 분산하기 위함</t>
        </is>
      </c>
      <c r="D8" s="167" t="inlineStr">
        <is>
          <t>기본 옵션으로 생성</t>
        </is>
      </c>
      <c r="E8" s="167" t="inlineStr">
        <is>
          <t>기본 제안 수준: 99.99%</t>
        </is>
      </c>
      <c r="F8" s="175" t="inlineStr">
        <is>
          <t>하나 이상의 Microsoft Azure 트래픽 관리자 이름 서버 클러스터에서 유효한 응답을 수신</t>
        </is>
      </c>
    </row>
    <row r="9" ht="33" customHeight="1" s="372" thickBot="1">
      <c r="B9" s="164" t="inlineStr">
        <is>
          <t>Azure Express Route</t>
        </is>
      </c>
      <c r="C9" s="174" t="inlineStr">
        <is>
          <t>ExpressRoute 연결 제공자가 고객의 사업장과 Microsoft Azure 사이의 ExpressRoute 서비스를 통해 제공하는 연결</t>
        </is>
      </c>
      <c r="D9" s="167" t="inlineStr">
        <is>
          <t>기본 옵션으로 생성</t>
        </is>
      </c>
      <c r="E9" s="167" t="inlineStr">
        <is>
          <t>기본 제안 수준: 99.95%</t>
        </is>
      </c>
      <c r="F9" s="175" t="inlineStr">
        <is>
          <t>서킷 가용성</t>
        </is>
      </c>
    </row>
    <row r="10" ht="17" customHeight="1" s="372" thickBot="1">
      <c r="B10" s="164" t="inlineStr">
        <is>
          <t>Azure Kubernetes Services</t>
        </is>
      </c>
      <c r="C10" s="172" t="inlineStr">
        <is>
          <t>운영 오버헤드를 Azure로 오프로드하여 Azure에서 관리되는 Kubernetes 클러스터</t>
        </is>
      </c>
      <c r="D10" s="167" t="inlineStr">
        <is>
          <t>기본 옵션으로 생성</t>
        </is>
      </c>
      <c r="E10" s="167" t="inlineStr">
        <is>
          <t>기본 제안 수준: 99.9%</t>
        </is>
      </c>
      <c r="F10" s="175" t="inlineStr">
        <is>
          <t>작동 시간</t>
        </is>
      </c>
    </row>
    <row r="11" ht="17" customHeight="1" s="372" thickBot="1">
      <c r="B11" s="164" t="inlineStr">
        <is>
          <t>Azure App Services</t>
        </is>
      </c>
      <c r="C11" s="172" t="inlineStr">
        <is>
          <t>웹 애플리케이션, REST API 및 모바일 백 엔드를 호스트</t>
        </is>
      </c>
      <c r="D11" s="167" t="inlineStr">
        <is>
          <t>무료 또는 공유 티어 제외</t>
        </is>
      </c>
      <c r="E11" s="167" t="inlineStr">
        <is>
          <t>기본 제안 수준: 99.95%</t>
        </is>
      </c>
      <c r="F11" s="175" t="inlineStr">
        <is>
          <t>작동 시간</t>
        </is>
      </c>
    </row>
    <row r="12" ht="17" customHeight="1" s="372" thickBot="1">
      <c r="B12" s="164" t="inlineStr">
        <is>
          <t>Azure Container Registry</t>
        </is>
      </c>
      <c r="C12" s="172" t="inlineStr">
        <is>
          <t>컨테이너 레지스트리를 만들고 유지 관리 및 컨테이너 이미지 저장</t>
        </is>
      </c>
      <c r="D12" s="167" t="inlineStr">
        <is>
          <t>무료 또는 공유 티어 제외</t>
        </is>
      </c>
      <c r="E12" s="167" t="inlineStr">
        <is>
          <t>기본 제안 수준: 99.9%</t>
        </is>
      </c>
      <c r="F12" s="175" t="inlineStr">
        <is>
          <t>레지스트리 트랜젝션 처리</t>
        </is>
      </c>
    </row>
    <row r="13" ht="33" customHeight="1" s="372" thickBot="1">
      <c r="B13" s="164" t="inlineStr">
        <is>
          <t>Azure SQL Database</t>
        </is>
      </c>
      <c r="C13" s="172" t="inlineStr">
        <is>
          <t>데이터베이스</t>
        </is>
      </c>
      <c r="D13" s="166" t="inlineStr">
        <is>
          <t>범용, 표준, 기본 계층
두 개 이상의 복제본이 있는 하이퍼스케일 계층</t>
        </is>
      </c>
      <c r="E13" s="167" t="inlineStr">
        <is>
          <t>기본 제안 수준: 99.99%</t>
        </is>
      </c>
      <c r="F13" s="175" t="inlineStr">
        <is>
          <t>작동 시간</t>
        </is>
      </c>
    </row>
    <row r="14" ht="49" customHeight="1" s="372" thickBot="1">
      <c r="B14" s="164" t="inlineStr">
        <is>
          <t>Azure Database for MySQL</t>
        </is>
      </c>
      <c r="C14" s="172" t="inlineStr">
        <is>
          <t>데이터베이스</t>
        </is>
      </c>
      <c r="D14" s="166" t="inlineStr">
        <is>
          <t>Flexible server
high availability
Same Zone</t>
        </is>
      </c>
      <c r="E14" s="167" t="inlineStr">
        <is>
          <t>기본 제안 수준: 99.95%</t>
        </is>
      </c>
      <c r="F14" s="175" t="inlineStr">
        <is>
          <t>작동 시간</t>
        </is>
      </c>
    </row>
    <row r="15" ht="17" customHeight="1" s="372" thickBot="1">
      <c r="B15" s="164" t="inlineStr">
        <is>
          <t>Azure Cosmos DB</t>
        </is>
      </c>
      <c r="C15" s="172" t="inlineStr">
        <is>
          <t>데이터베이스</t>
        </is>
      </c>
      <c r="D15" s="167" t="inlineStr">
        <is>
          <t>기본 옵션으로 생성</t>
        </is>
      </c>
      <c r="E15" s="167" t="inlineStr">
        <is>
          <t>기본 제안 수준: 99.99%</t>
        </is>
      </c>
      <c r="F15" s="175" t="inlineStr">
        <is>
          <t>작동 시간</t>
        </is>
      </c>
    </row>
    <row r="16" ht="17" customHeight="1" s="372" thickBot="1">
      <c r="B16" s="164" t="inlineStr">
        <is>
          <t>Azure SQL Managed Instance</t>
        </is>
      </c>
      <c r="C16" s="172" t="inlineStr">
        <is>
          <t>데이터베이스</t>
        </is>
      </c>
      <c r="D16" s="167" t="inlineStr">
        <is>
          <t>기본 옵션으로 생성</t>
        </is>
      </c>
      <c r="E16" s="167" t="inlineStr">
        <is>
          <t>기본 제안 수준: 99.99%</t>
        </is>
      </c>
      <c r="F16" s="175" t="inlineStr">
        <is>
          <t>작동 시간</t>
        </is>
      </c>
    </row>
    <row r="17" ht="17" customHeight="1" s="372" thickBot="1">
      <c r="B17" s="164" t="inlineStr">
        <is>
          <t>Azure Cache for Redis</t>
        </is>
      </c>
      <c r="C17" s="172" t="inlineStr">
        <is>
          <t>데이터베이스</t>
        </is>
      </c>
      <c r="D17" s="167" t="inlineStr">
        <is>
          <t>표준, 프리미엄, 엔터프라이즈, 엔터프라이즈 플래시 등급으로 생성</t>
        </is>
      </c>
      <c r="E17" s="167" t="inlineStr">
        <is>
          <t>기본 제안 수준: 99.9%</t>
        </is>
      </c>
      <c r="F17" s="175" t="inlineStr">
        <is>
          <t>작동 시간</t>
        </is>
      </c>
    </row>
    <row r="18" ht="17" customHeight="1" s="372" thickBot="1">
      <c r="B18" s="164" t="inlineStr">
        <is>
          <t>Azure Devops</t>
        </is>
      </c>
      <c r="C18" s="172" t="inlineStr">
        <is>
          <t>공동 개발 및 애플리케이션 빌드 배포</t>
        </is>
      </c>
      <c r="D18" s="167" t="inlineStr">
        <is>
          <t>유료 사용자 기반</t>
        </is>
      </c>
      <c r="E18" s="167" t="inlineStr">
        <is>
          <t>기본 제안 수준: 99.9%</t>
        </is>
      </c>
      <c r="F18" s="175" t="inlineStr">
        <is>
          <t>작동 시간</t>
        </is>
      </c>
    </row>
    <row r="19" ht="65" customHeight="1" s="372" thickBot="1">
      <c r="B19" s="164" t="inlineStr">
        <is>
          <t>Azure Storage Accounts</t>
        </is>
      </c>
      <c r="C19" s="174" t="inlineStr">
        <is>
          <t>스토리지
블롭 저장</t>
        </is>
      </c>
      <c r="D19" s="166" t="inlineStr">
        <is>
          <t>Hot 계층
LRS(Locally Redundant Storage), ZRS(Zone Redundant Storage), 
Geo Redundant Storage( GRS) 지역 복제</t>
        </is>
      </c>
      <c r="E19" s="167" t="inlineStr">
        <is>
          <t>기본 제안 수준: 99.9%</t>
        </is>
      </c>
      <c r="F19" s="175" t="inlineStr">
        <is>
          <t>작동 시간</t>
        </is>
      </c>
    </row>
    <row r="20" ht="17" customHeight="1" s="372" thickBot="1">
      <c r="B20" s="164" t="inlineStr">
        <is>
          <t>Azure Active Directory</t>
        </is>
      </c>
      <c r="C20" s="172" t="inlineStr">
        <is>
          <t>사용자 인증 및 토큰 관리</t>
        </is>
      </c>
      <c r="D20" s="167" t="inlineStr">
        <is>
          <t>Basic, Premium 등급</t>
        </is>
      </c>
      <c r="E20" s="167" t="inlineStr">
        <is>
          <t>기본 제안 수준: 99.99%</t>
        </is>
      </c>
      <c r="F20" s="175" t="inlineStr">
        <is>
          <t>서비스 로그인</t>
        </is>
      </c>
    </row>
    <row r="21" ht="17" customHeight="1" s="372" thickBot="1">
      <c r="B21" s="164" t="inlineStr">
        <is>
          <t>Azure Defender</t>
        </is>
      </c>
      <c r="C21" s="172" t="inlineStr">
        <is>
          <t>보안 상태 관리 및 위협 방지</t>
        </is>
      </c>
      <c r="D21" s="167" t="inlineStr">
        <is>
          <t>표준 등급</t>
        </is>
      </c>
      <c r="E21" s="167" t="inlineStr">
        <is>
          <t>기본 제안 수준: 99.9%</t>
        </is>
      </c>
      <c r="F21" s="175" t="inlineStr">
        <is>
          <t>모니터링을 위해 지정된 보호 노드가 배포되고 구성된 시간</t>
        </is>
      </c>
    </row>
    <row r="22" ht="17" customHeight="1" s="372" thickBot="1">
      <c r="B22" s="164" t="inlineStr">
        <is>
          <t>Azure Key Vault</t>
        </is>
      </c>
      <c r="C22" s="176" t="inlineStr">
        <is>
          <t>사용자 인증 및 토큰 관리</t>
        </is>
      </c>
      <c r="D22" s="177" t="inlineStr">
        <is>
          <t>기본 옵션으로 생성</t>
        </is>
      </c>
      <c r="E22" s="177" t="inlineStr">
        <is>
          <t>기본 제안 수준: 99.99%</t>
        </is>
      </c>
      <c r="F22" s="178" t="inlineStr">
        <is>
          <t>트랜잭션 5초 이내 처리</t>
        </is>
      </c>
    </row>
    <row r="24">
      <c r="B24" s="179" t="inlineStr">
        <is>
          <t xml:space="preserve">복합 SLA </t>
        </is>
      </c>
      <c r="C24" s="179" t="inlineStr">
        <is>
          <t>비고</t>
        </is>
      </c>
      <c r="E24" s="179" t="inlineStr">
        <is>
          <t>서비스 SLA</t>
        </is>
      </c>
      <c r="F24" s="179" t="inlineStr">
        <is>
          <t>비고</t>
        </is>
      </c>
    </row>
    <row r="25" ht="48" customHeight="1" s="372">
      <c r="B25" s="180" t="inlineStr">
        <is>
          <t xml:space="preserve">여러 서비스 제품 간에 SLA를 결합할 때 그 결과로 얻은 SLA를 복합 SLA라고 한다. </t>
        </is>
      </c>
      <c r="C25" s="180" t="inlineStr">
        <is>
          <t>계산법 : 1 - (SQL 가용 실패율)/100 * ( 큐 가용 실패율)/100
ex)아래 이미지 SQL Database : SQL DataBase 혹은 큐 저장 방식
    1- (0.0001*0.001) =  99.99999</t>
        </is>
      </c>
      <c r="E25" s="180" t="inlineStr">
        <is>
          <t>서비스 SLA 란 고객사의 운영 서비스 단위 기준으로 SLA 를 게산합니다.</t>
        </is>
      </c>
      <c r="F25" s="180" t="inlineStr">
        <is>
          <t>ex) 게임 서비스 = VM(Web) SLA * VM(Was) SLA * DB SLA
                     = 99.95 * 99.95 * 99.99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12.xml><?xml version="1.0" encoding="utf-8"?>
<worksheet xmlns="http://schemas.openxmlformats.org/spreadsheetml/2006/main">
  <sheetPr>
    <tabColor rgb="FF00B050"/>
    <outlinePr summaryBelow="1" summaryRight="1"/>
    <pageSetUpPr/>
  </sheetPr>
  <dimension ref="D2:G375"/>
  <sheetViews>
    <sheetView zoomScale="70" zoomScaleNormal="70" workbookViewId="0">
      <selection activeCell="L12" sqref="L12"/>
    </sheetView>
  </sheetViews>
  <sheetFormatPr baseColWidth="10" defaultColWidth="8.6640625" defaultRowHeight="17"/>
  <cols>
    <col width="5.6640625" customWidth="1" style="372" min="1" max="3"/>
    <col width="12.6640625" bestFit="1" customWidth="1" style="372" min="4" max="4"/>
    <col width="24.6640625" bestFit="1" customWidth="1" style="372" min="5" max="5"/>
    <col width="129.6640625" bestFit="1" customWidth="1" style="11" min="6" max="6"/>
  </cols>
  <sheetData>
    <row r="1" ht="17" customHeight="1" s="372"/>
    <row r="2">
      <c r="D2" s="356" t="inlineStr">
        <is>
          <t>Advisor 체크리스트</t>
        </is>
      </c>
      <c r="E2" s="392" t="n"/>
      <c r="F2" s="392" t="n"/>
      <c r="G2" s="393" t="n"/>
    </row>
    <row r="3" ht="18" customHeight="1" s="372">
      <c r="D3" s="356" t="inlineStr">
        <is>
          <t>분야</t>
        </is>
      </c>
      <c r="E3" s="356" t="inlineStr">
        <is>
          <t>분류</t>
        </is>
      </c>
      <c r="F3" s="122" t="inlineStr">
        <is>
          <t>질문</t>
        </is>
      </c>
      <c r="G3" s="356" t="inlineStr">
        <is>
          <t>비고</t>
        </is>
      </c>
    </row>
    <row r="4" ht="18" customHeight="1" s="372">
      <c r="D4" s="227" t="inlineStr">
        <is>
          <t>1. 안정성</t>
        </is>
      </c>
      <c r="E4" s="227" t="inlineStr">
        <is>
          <t>기본 이니셔티브</t>
        </is>
      </c>
      <c r="F4" s="226" t="inlineStr">
        <is>
          <t>Check Point 네트워크 가상 어플라이언스 이미지의 버전 확인</t>
        </is>
      </c>
      <c r="G4" s="204" t="n"/>
    </row>
    <row r="5" ht="18" customHeight="1" s="372">
      <c r="D5" s="390" t="n"/>
      <c r="E5" s="390" t="n"/>
      <c r="F5" s="226" t="inlineStr">
        <is>
          <t>애플리케이션 게이트웨이 내결함성 보장</t>
        </is>
      </c>
      <c r="G5" s="204" t="n"/>
    </row>
    <row r="6" ht="18" customHeight="1" s="372">
      <c r="D6" s="390" t="n"/>
      <c r="E6" s="390" t="n"/>
      <c r="F6" s="226" t="inlineStr">
        <is>
          <t>가상 머신 데이터를 실수로 삭제되지 않도록 보호</t>
        </is>
      </c>
      <c r="G6" s="204" t="n"/>
    </row>
    <row r="7" ht="18" customHeight="1" s="372">
      <c r="D7" s="390" t="n"/>
      <c r="E7" s="390" t="n"/>
      <c r="F7" s="226" t="inlineStr">
        <is>
          <t>필요할 때 Azure 전문가에게 문의할 수 있는지 확인</t>
        </is>
      </c>
      <c r="G7" s="204" t="n"/>
    </row>
    <row r="8" ht="18" customHeight="1" s="372">
      <c r="D8" s="390" t="n"/>
      <c r="E8" s="390" t="n"/>
      <c r="F8" s="226" t="inlineStr">
        <is>
          <t>Azure 문제가 영향을 미칠 때 알림을 받도록 Azure Service Health 경고 만들기</t>
        </is>
      </c>
      <c r="G8" s="204" t="n"/>
    </row>
    <row r="9" ht="18" customHeight="1" s="372">
      <c r="D9" s="390" t="n"/>
      <c r="E9" s="390" t="n"/>
      <c r="F9" s="226" t="inlineStr">
        <is>
          <t>복원력을 위해 Traffic Manager 엔드포인트 구성</t>
        </is>
      </c>
      <c r="G9" s="204" t="n"/>
    </row>
    <row r="10" ht="18" customHeight="1" s="372">
      <c r="D10" s="390" t="n"/>
      <c r="E10" s="390" t="n"/>
      <c r="F10" s="226" t="inlineStr">
        <is>
          <t>실수로 데이터를 덮어쓰거나 삭제한 후에 데이터를 저장하고 복구할 수 있도록 Azure Storage 계정에 대해 일시 삭제 기능 사용</t>
        </is>
      </c>
      <c r="G10" s="204" t="n"/>
    </row>
    <row r="11" ht="18" customHeight="1" s="372">
      <c r="D11" s="390" t="n"/>
      <c r="E11" s="390" t="n"/>
      <c r="F11" s="226" t="inlineStr">
        <is>
          <t>연결 복원을 위해 VPN 게이트웨이를 활성-활성으로 구성</t>
        </is>
      </c>
      <c r="G11" s="204" t="n"/>
    </row>
    <row r="12" ht="18" customHeight="1" s="372">
      <c r="D12" s="390" t="n"/>
      <c r="E12" s="390" t="n"/>
      <c r="F12" s="226" t="inlineStr">
        <is>
          <t>프로덕션 VPN 게이트웨이를 사용하여 프로덕션 워크로드 실행</t>
        </is>
      </c>
      <c r="G12" s="204" t="n"/>
    </row>
    <row r="13" ht="18" customHeight="1" s="372">
      <c r="D13" s="390" t="n"/>
      <c r="E13" s="390" t="n"/>
      <c r="F13" s="226" t="inlineStr">
        <is>
          <t>가용성 집합 내결함성 보장(일시적으로 사용할 수 없음)</t>
        </is>
      </c>
      <c r="G13" s="204" t="n"/>
    </row>
    <row r="14" ht="18" customHeight="1" s="372">
      <c r="D14" s="390" t="n"/>
      <c r="E14" s="390" t="n"/>
      <c r="F14" s="226" t="inlineStr">
        <is>
          <t>관리 디스크를 사용하여 데이터 안정성 향상(일시적으로 사용할 수 없음)</t>
        </is>
      </c>
      <c r="G14" s="204" t="n"/>
    </row>
    <row r="15" ht="18" customHeight="1" s="372">
      <c r="D15" s="390" t="n"/>
      <c r="E15" s="390" t="n"/>
      <c r="F15" s="226" t="inlineStr">
        <is>
          <t>잘못된 로그 경고 규칙 복구</t>
        </is>
      </c>
      <c r="G15" s="204" t="n"/>
    </row>
    <row r="16" ht="18" customHeight="1" s="372">
      <c r="D16" s="390" t="n"/>
      <c r="E16" s="390" t="n"/>
      <c r="F16" s="226" t="inlineStr">
        <is>
          <t>Azure Cosmos DB 컬렉션에 일관적인 인덱싱 모드 구성</t>
        </is>
      </c>
      <c r="G16" s="204" t="n"/>
    </row>
    <row r="17" ht="18" customHeight="1" s="372">
      <c r="D17" s="390" t="n"/>
      <c r="E17" s="390" t="n"/>
      <c r="F17" s="226" t="inlineStr">
        <is>
          <t>파티션 키를 사용하여 Azure Cosmos DB 컨테이너 구성</t>
        </is>
      </c>
      <c r="G17" s="204" t="n"/>
    </row>
    <row r="18" ht="18" customHeight="1" s="372">
      <c r="D18" s="390" t="n"/>
      <c r="E18" s="390" t="n"/>
      <c r="F18" s="226" t="inlineStr">
        <is>
          <t>NuGet에서 Azure Cosmos DB .NET SDK를 최신 버전으로 업그레이드</t>
        </is>
      </c>
      <c r="G18" s="204" t="n"/>
    </row>
    <row r="19" ht="18" customHeight="1" s="372">
      <c r="D19" s="390" t="n"/>
      <c r="E19" s="390" t="n"/>
      <c r="F19" s="226" t="inlineStr">
        <is>
          <t>Azure Cosmos DB Java SDK를 최신 버전의 Maven으로 업그레이드</t>
        </is>
      </c>
      <c r="G19" s="204" t="n"/>
    </row>
    <row r="20" ht="18" customHeight="1" s="372">
      <c r="D20" s="390" t="n"/>
      <c r="E20" s="390" t="n"/>
      <c r="F20" s="226" t="inlineStr">
        <is>
          <t>Azure Cosmos DB Spark Connector를 Maven에서 최신 버전으로 업그레이드</t>
        </is>
      </c>
      <c r="G20" s="204" t="n"/>
    </row>
    <row r="21" ht="18" customHeight="1" s="372">
      <c r="D21" s="390" t="n"/>
      <c r="E21" s="390" t="n"/>
      <c r="F21" s="226" t="inlineStr">
        <is>
          <t>HDInsight 4.0의 Kafka 2.1로 전환 고려</t>
        </is>
      </c>
      <c r="G21" s="204" t="n"/>
    </row>
    <row r="22" ht="18" customHeight="1" s="372">
      <c r="D22" s="390" t="n"/>
      <c r="E22" s="390" t="n"/>
      <c r="F22" s="226" t="inlineStr">
        <is>
          <t>HDInsight Spark 클러스터의 이전 Spark 버전 업그레이드 고려</t>
        </is>
      </c>
      <c r="G22" s="204" t="n"/>
    </row>
    <row r="23" ht="18" customHeight="1" s="372">
      <c r="D23" s="390" t="n"/>
      <c r="E23" s="390" t="n"/>
      <c r="F23" s="226" t="inlineStr">
        <is>
          <t>가상 머신 복제 사용</t>
        </is>
      </c>
      <c r="G23" s="204" t="n"/>
    </row>
    <row r="24" ht="18" customHeight="1" s="372">
      <c r="D24" s="390" t="n"/>
      <c r="E24" s="390" t="n"/>
      <c r="F24" s="226" t="inlineStr">
        <is>
          <t>최신 버전 Azure Connected Machine 에이전트로 업그레이드</t>
        </is>
      </c>
      <c r="G24" s="204" t="n"/>
    </row>
    <row r="25" ht="18" customHeight="1" s="372">
      <c r="D25" s="391" t="n"/>
      <c r="E25" s="391" t="n"/>
      <c r="F25" s="226" t="inlineStr">
        <is>
          <t>웹 사이트 무결성을 보장하기 위해 호스트 이름을 재정의하지 마세요.</t>
        </is>
      </c>
      <c r="G25" s="204" t="n"/>
    </row>
    <row r="26" ht="18" customHeight="1" s="372">
      <c r="D26" s="227" t="inlineStr">
        <is>
          <t>2. 보안</t>
        </is>
      </c>
      <c r="E26" s="445" t="inlineStr">
        <is>
          <t>Azure Security Center 
이니셔티브</t>
        </is>
      </c>
      <c r="F26" s="226" t="inlineStr">
        <is>
          <t>[미리 보기]: [미리 보기]: Data Protection Suite 사용</t>
        </is>
      </c>
      <c r="G26" s="204" t="n"/>
    </row>
    <row r="27" ht="18" customHeight="1" s="372">
      <c r="D27" s="390" t="n"/>
      <c r="E27" s="390" t="n"/>
      <c r="F27" s="226" t="inlineStr">
        <is>
          <t>Azure Security Benchmark</t>
        </is>
      </c>
      <c r="G27" s="204" t="n"/>
    </row>
    <row r="28" ht="18" customHeight="1" s="372">
      <c r="D28" s="390" t="n"/>
      <c r="E28" s="391" t="n"/>
      <c r="F28" s="226" t="inlineStr">
        <is>
          <t>오픈 소스 관계형 데이터베이스에서 Advanced Threat Protection을 사용하도록 구성</t>
        </is>
      </c>
      <c r="G28" s="204" t="n"/>
    </row>
    <row r="29" ht="18" customHeight="1" s="372">
      <c r="D29" s="390" t="n"/>
      <c r="E29" s="445" t="inlineStr">
        <is>
          <t>Security Center
기본 이니셔티브</t>
        </is>
      </c>
      <c r="F29" s="226" t="inlineStr">
        <is>
          <t>구독에 최대 3명의 소유자를 지정해야 합니다.</t>
        </is>
      </c>
      <c r="G29" s="204" t="n"/>
    </row>
    <row r="30" ht="18" customHeight="1" s="372">
      <c r="D30" s="390" t="n"/>
      <c r="E30" s="390" t="n"/>
      <c r="F30" s="226" t="inlineStr">
        <is>
          <t>취약성 평가 솔루션을 가상 머신에서 사용하도록 설정해야 함</t>
        </is>
      </c>
      <c r="G30" s="204" t="n"/>
    </row>
    <row r="31" ht="18" customHeight="1" s="372">
      <c r="D31" s="390" t="n"/>
      <c r="E31" s="390" t="n"/>
      <c r="F31" s="226" t="inlineStr">
        <is>
          <t>머신에서 안전한 애플리케이션을 정의하기 위해 적응형 애플리케이션 제어를 사용하도록 설정해야 함</t>
        </is>
      </c>
      <c r="G31" s="204" t="n"/>
    </row>
    <row r="32" ht="18" customHeight="1" s="372">
      <c r="D32" s="390" t="n"/>
      <c r="E32" s="390" t="n"/>
      <c r="F32" s="226" t="inlineStr">
        <is>
          <t>인터넷 연결 가상 머신에 적응형 네트워크 강화 권장 사항을 적용해야 함</t>
        </is>
      </c>
      <c r="G32" s="204" t="n"/>
    </row>
    <row r="33" ht="18" customHeight="1" s="372">
      <c r="D33" s="390" t="n"/>
      <c r="E33" s="390" t="n"/>
      <c r="F33" s="226" t="inlineStr">
        <is>
          <t>SQL Managed Instance에서 Advanced Data Security를 사용하도록 설정해야 함</t>
        </is>
      </c>
      <c r="G33" s="204" t="n"/>
    </row>
    <row r="34" ht="18" customHeight="1" s="372">
      <c r="D34" s="390" t="n"/>
      <c r="E34" s="390" t="n"/>
      <c r="F34" s="226" t="inlineStr">
        <is>
          <t>SQL 서버에서 Advanced Data Security를 사용하도록 설정해야 합니다.</t>
        </is>
      </c>
      <c r="G34" s="204" t="n"/>
    </row>
    <row r="35" ht="18" customHeight="1" s="372">
      <c r="D35" s="390" t="n"/>
      <c r="E35" s="390" t="n"/>
      <c r="F35" s="226" t="inlineStr">
        <is>
          <t>모든 인터넷 트래픽은 배포된 Azure Firewall을 통해 라우팅되어야 함</t>
        </is>
      </c>
      <c r="G35" s="204" t="n"/>
    </row>
    <row r="36" ht="18" customHeight="1" s="372">
      <c r="D36" s="390" t="n"/>
      <c r="E36" s="390" t="n"/>
      <c r="F36" s="226" t="inlineStr">
        <is>
          <t>가상 머신과 연결된 네트워크 보안 그룹에서 모든 네트워크 포트를 제한해야 함</t>
        </is>
      </c>
      <c r="G36" s="204" t="n"/>
    </row>
    <row r="37" ht="18" customHeight="1" s="372">
      <c r="D37" s="390" t="n"/>
      <c r="E37" s="390" t="n"/>
      <c r="F37" s="226" t="inlineStr">
        <is>
          <t>적응형 애플리케이션 제어 정책의 허용 목록 규칙을 업데이트해야 함</t>
        </is>
      </c>
      <c r="G37" s="204" t="n"/>
    </row>
    <row r="38" ht="18" customHeight="1" s="372">
      <c r="D38" s="390" t="n"/>
      <c r="E38" s="390" t="n"/>
      <c r="F38" s="226" t="inlineStr">
        <is>
          <t>SQL 서버에 대해 Azure Active Directory 관리자를 프로비저닝해야 합니다.</t>
        </is>
      </c>
      <c r="G38" s="204" t="n"/>
    </row>
    <row r="39" ht="18" customHeight="1" s="372">
      <c r="D39" s="390" t="n"/>
      <c r="E39" s="390" t="n"/>
      <c r="F39" s="226" t="inlineStr">
        <is>
          <t>API 앱은 HTTPS를 통해서만 액세스할 수 있어야 합니다.</t>
        </is>
      </c>
      <c r="G39" s="204" t="n"/>
    </row>
    <row r="40" ht="18" customHeight="1" s="372">
      <c r="D40" s="390" t="n"/>
      <c r="E40" s="390" t="n"/>
      <c r="F40" s="226" t="inlineStr">
        <is>
          <t>API Management 서비스에서 가상 네트워크를 사용해야 함</t>
        </is>
      </c>
      <c r="G40" s="204" t="n"/>
    </row>
    <row r="41" ht="18" customHeight="1" s="372">
      <c r="D41" s="390" t="n"/>
      <c r="E41" s="390" t="n"/>
      <c r="F41" s="226" t="inlineStr">
        <is>
          <t>App Configuration은 프라이빗 링크를 사용해야 함</t>
        </is>
      </c>
      <c r="G41" s="204" t="n"/>
    </row>
    <row r="42" ht="18" customHeight="1" s="372">
      <c r="D42" s="390" t="n"/>
      <c r="E42" s="390" t="n"/>
      <c r="F42" s="226" t="inlineStr">
        <is>
          <t>사용자 지정 RBAC 규칙 사용 감사</t>
        </is>
      </c>
      <c r="G42" s="204" t="n"/>
    </row>
    <row r="43" ht="18" customHeight="1" s="372">
      <c r="D43" s="390" t="n"/>
      <c r="E43" s="390" t="n"/>
      <c r="F43" s="226" t="inlineStr">
        <is>
          <t>SQL 서버에 대한 감사가 사용되도록 설정되어야 합니다.</t>
        </is>
      </c>
      <c r="G43" s="204" t="n"/>
    </row>
    <row r="44" ht="18" customHeight="1" s="372">
      <c r="D44" s="390" t="n"/>
      <c r="E44" s="390" t="n"/>
      <c r="F44" s="226" t="inlineStr">
        <is>
          <t>Linux 머신에 대한 인증에 SSH 키가 필요함</t>
        </is>
      </c>
      <c r="G44" s="204" t="n"/>
    </row>
    <row r="45" ht="18" customHeight="1" s="372">
      <c r="D45" s="390" t="n"/>
      <c r="E45" s="390" t="n"/>
      <c r="F45" s="226" t="inlineStr">
        <is>
          <t>권한 있는 IP 범위는 Kubernetes Services에 정의되어야 함</t>
        </is>
      </c>
      <c r="G45" s="204" t="n"/>
    </row>
    <row r="46" ht="18" customHeight="1" s="372">
      <c r="D46" s="390" t="n"/>
      <c r="E46" s="390" t="n"/>
      <c r="F46" s="226" t="inlineStr">
        <is>
          <t>구독에 Log Analytics 에이전트의 자동 프로비저닝을 사용하도록 설정해야 함</t>
        </is>
      </c>
      <c r="G46" s="204" t="n"/>
    </row>
    <row r="47" ht="18" customHeight="1" s="372">
      <c r="D47" s="390" t="n"/>
      <c r="E47" s="390" t="n"/>
      <c r="F47" s="226" t="inlineStr">
        <is>
          <t>Automation 계정 변수를 암호화해야 함</t>
        </is>
      </c>
      <c r="G47" s="204" t="n"/>
    </row>
    <row r="48" ht="18" customHeight="1" s="372">
      <c r="D48" s="390" t="n"/>
      <c r="E48" s="390" t="n"/>
      <c r="F48" s="226" t="inlineStr">
        <is>
          <t>Azure Arc 사용 Kubernetes 클러스터에 Azure Defender의 확장이 설치되어 있어야 함</t>
        </is>
      </c>
      <c r="G48" s="204" t="n"/>
    </row>
    <row r="49" ht="18" customHeight="1" s="372">
      <c r="D49" s="390" t="n"/>
      <c r="E49" s="390" t="n"/>
      <c r="F49" s="226" t="inlineStr">
        <is>
          <t>Virtual Machines에 Azure Backup을 사용하도록 설정해야 합니다.</t>
        </is>
      </c>
      <c r="G49" s="204" t="n"/>
    </row>
    <row r="50" ht="18" customHeight="1" s="372">
      <c r="D50" s="390" t="n"/>
      <c r="E50" s="390" t="n"/>
      <c r="F50" s="226" t="inlineStr">
        <is>
          <t>Azure Cache for Redis는 가상 네트워크 내에 있어야 함</t>
        </is>
      </c>
      <c r="G50" s="204" t="n"/>
    </row>
    <row r="51" ht="18" customHeight="1" s="372">
      <c r="D51" s="390" t="n"/>
      <c r="E51" s="390" t="n"/>
      <c r="F51" s="226" t="inlineStr">
        <is>
          <t>Azure Cosmos DB 계정에 방화벽 규칙이 있어야 함</t>
        </is>
      </c>
      <c r="G51" s="204" t="n"/>
    </row>
    <row r="52" ht="18" customHeight="1" s="372">
      <c r="D52" s="390" t="n"/>
      <c r="E52" s="390" t="n"/>
      <c r="F52" s="226" t="inlineStr">
        <is>
          <t>Azure Cosmos DB 계정은 고객 관리형 키를 사용하여 미사용 데이터를 암호화해야 함</t>
        </is>
      </c>
      <c r="G52" s="204" t="n"/>
    </row>
    <row r="53" ht="18" customHeight="1" s="372">
      <c r="D53" s="390" t="n"/>
      <c r="E53" s="390" t="n"/>
      <c r="F53" s="226" t="inlineStr">
        <is>
          <t>Azure DDoS Protection 표준을 사용하도록 설정해야 함</t>
        </is>
      </c>
      <c r="G53" s="204" t="n"/>
    </row>
    <row r="54" ht="18" customHeight="1" s="372">
      <c r="D54" s="390" t="n"/>
      <c r="E54" s="390" t="n"/>
      <c r="F54" s="226" t="inlineStr">
        <is>
          <t>Azure Defender for App Service를 사용해야 합니다</t>
        </is>
      </c>
      <c r="G54" s="204" t="n"/>
    </row>
    <row r="55" ht="18" customHeight="1" s="372">
      <c r="D55" s="390" t="n"/>
      <c r="E55" s="390" t="n"/>
      <c r="F55" s="226" t="inlineStr">
        <is>
          <t>Azure SQL Database 서버용 Azure Defender를 사용해야 합니다.</t>
        </is>
      </c>
      <c r="G55" s="204" t="n"/>
    </row>
    <row r="56" ht="18" customHeight="1" s="372">
      <c r="D56" s="390" t="n"/>
      <c r="E56" s="390" t="n"/>
      <c r="F56" s="226" t="inlineStr">
        <is>
          <t>컨테이너 레지스트리용 Azure Defender를 사용해야 합니다.</t>
        </is>
      </c>
      <c r="G56" s="204" t="n"/>
    </row>
    <row r="57" ht="18" customHeight="1" s="372">
      <c r="D57" s="390" t="n"/>
      <c r="E57" s="390" t="n"/>
      <c r="F57" s="226" t="inlineStr">
        <is>
          <t>Azure Defender for DNS를 사용하도록 설정해야 함</t>
        </is>
      </c>
      <c r="G57" s="204" t="n"/>
    </row>
    <row r="58" ht="18" customHeight="1" s="372">
      <c r="D58" s="390" t="n"/>
      <c r="E58" s="390" t="n"/>
      <c r="F58" s="226" t="inlineStr">
        <is>
          <t>Azure Defender for Key Vault를 사용해야 합니다.</t>
        </is>
      </c>
      <c r="G58" s="204" t="n"/>
    </row>
    <row r="59" ht="18" customHeight="1" s="372">
      <c r="D59" s="390" t="n"/>
      <c r="E59" s="390" t="n"/>
      <c r="F59" s="226" t="inlineStr">
        <is>
          <t>Azure Defender for Kubernetes를 사용해야 합니다.</t>
        </is>
      </c>
      <c r="G59" s="204" t="n"/>
    </row>
    <row r="60" ht="18" customHeight="1" s="372">
      <c r="D60" s="390" t="n"/>
      <c r="E60" s="390" t="n"/>
      <c r="F60" s="226" t="inlineStr">
        <is>
          <t>Azure Defender for Resource Manager를 사용하도록 설정해야 함</t>
        </is>
      </c>
      <c r="G60" s="204" t="n"/>
    </row>
    <row r="61" ht="18" customHeight="1" s="372">
      <c r="D61" s="390" t="n"/>
      <c r="E61" s="390" t="n"/>
      <c r="F61" s="226" t="inlineStr">
        <is>
          <t>서버용 Azure Defender를 사용해야 합니다.</t>
        </is>
      </c>
      <c r="G61" s="204" t="n"/>
    </row>
    <row r="62" ht="18" customHeight="1" s="372">
      <c r="D62" s="390" t="n"/>
      <c r="E62" s="390" t="n"/>
      <c r="F62" s="226" t="inlineStr">
        <is>
          <t>머신의 SQL 서버용 Azure Defender를 사용해야 합니다.</t>
        </is>
      </c>
      <c r="G62" s="204" t="n"/>
    </row>
    <row r="63" ht="18" customHeight="1" s="372">
      <c r="D63" s="390" t="n"/>
      <c r="E63" s="390" t="n"/>
      <c r="F63" s="226" t="inlineStr">
        <is>
          <t>스토리지용 Azure Defender를 사용해야 합니다.</t>
        </is>
      </c>
      <c r="G63" s="204" t="n"/>
    </row>
    <row r="64" ht="18" customHeight="1" s="372">
      <c r="D64" s="390" t="n"/>
      <c r="E64" s="390" t="n"/>
      <c r="F64" s="226" t="inlineStr">
        <is>
          <t>Azure Event Grid 도메인은 프라이빗 링크를 사용해야 함</t>
        </is>
      </c>
      <c r="G64" s="204" t="n"/>
    </row>
    <row r="65" ht="18" customHeight="1" s="372">
      <c r="D65" s="390" t="n"/>
      <c r="E65" s="390" t="n"/>
      <c r="F65" s="226" t="inlineStr">
        <is>
          <t>Azure Event Grid 토픽은 프라이빗 링크를 사용해야 함</t>
        </is>
      </c>
      <c r="G65" s="204" t="n"/>
    </row>
    <row r="66" ht="18" customHeight="1" s="372">
      <c r="D66" s="390" t="n"/>
      <c r="E66" s="390" t="n"/>
      <c r="F66" s="226" t="inlineStr">
        <is>
          <t>Azure Machine Learning 작업 영역은 고객 관리형 키를 사용하여 암호화해야 함</t>
        </is>
      </c>
      <c r="G66" s="204" t="n"/>
    </row>
    <row r="67" ht="18" customHeight="1" s="372">
      <c r="D67" s="390" t="n"/>
      <c r="E67" s="390" t="n"/>
      <c r="F67" s="226" t="inlineStr">
        <is>
          <t>Azure Machine Learning 작업 영역은 프라이빗 링크를 사용해야 함</t>
        </is>
      </c>
      <c r="G67" s="204" t="n"/>
    </row>
    <row r="68" ht="18" customHeight="1" s="372">
      <c r="D68" s="390" t="n"/>
      <c r="E68" s="390" t="n"/>
      <c r="F68" s="226" t="inlineStr">
        <is>
          <t>클러스터에 AKS(Azure Kubernetes Service)용 Azure Policy 추가 기능을 설치하고 사용하도록 설정해야 함</t>
        </is>
      </c>
      <c r="G68" s="204" t="n"/>
    </row>
    <row r="69" ht="18" customHeight="1" s="372">
      <c r="D69" s="390" t="n"/>
      <c r="E69" s="390" t="n"/>
      <c r="F69" s="226" t="inlineStr">
        <is>
          <t>Azure SignalR Service는 프라이빗 링크를 사용해야 함</t>
        </is>
      </c>
      <c r="G69" s="204" t="n"/>
    </row>
    <row r="70" ht="18" customHeight="1" s="372">
      <c r="D70" s="390" t="n"/>
      <c r="E70" s="390" t="n"/>
      <c r="F70" s="226" t="inlineStr">
        <is>
          <t>Azure Spring Cloud는 네트워크 주입을 사용해야 함</t>
        </is>
      </c>
      <c r="G70" s="204" t="n"/>
    </row>
    <row r="71" ht="18" customHeight="1" s="372">
      <c r="D71" s="390" t="n"/>
      <c r="E71" s="390" t="n"/>
      <c r="F71" s="226" t="inlineStr">
        <is>
          <t>MySQL 서버에 대해 BYOK(Bring Your Own Key) 데이터 보호를 사용하도록 설정해야 합니다.</t>
        </is>
      </c>
      <c r="G71" s="204" t="n"/>
    </row>
    <row r="72" ht="18" customHeight="1" s="372">
      <c r="D72" s="390" t="n"/>
      <c r="E72" s="390" t="n"/>
      <c r="F72" s="226" t="inlineStr">
        <is>
          <t>PostgreSQL 서버에 대해 BYOK(Bring Your Own Key) 데이터 보호를 사용하도록 설정해야 합니다.</t>
        </is>
      </c>
      <c r="G72" s="204" t="n"/>
    </row>
    <row r="73" ht="18" customHeight="1" s="372">
      <c r="D73" s="390" t="n"/>
      <c r="E73" s="390" t="n"/>
      <c r="F73" s="226" t="inlineStr">
        <is>
          <t>인증서에 지정된 최대 유효 기간이 있어야 함</t>
        </is>
      </c>
      <c r="G73" s="204" t="n"/>
    </row>
    <row r="74" ht="18" customHeight="1" s="372">
      <c r="D74" s="390" t="n"/>
      <c r="E74" s="390" t="n"/>
      <c r="F74" s="226" t="inlineStr">
        <is>
          <t>Cognitive Services 계정은 공용 네트워크 액세스를 사용하지 않도록 설정해야 함</t>
        </is>
      </c>
      <c r="G74" s="204" t="n"/>
    </row>
    <row r="75" ht="18" customHeight="1" s="372">
      <c r="D75" s="390" t="n"/>
      <c r="E75" s="390" t="n"/>
      <c r="F75" s="226" t="inlineStr">
        <is>
          <t>Cognitive Services 계정은 데이터 암호화를 사용하도록 설정해야 함</t>
        </is>
      </c>
      <c r="G75" s="204" t="n"/>
    </row>
    <row r="76" ht="18" customHeight="1" s="372">
      <c r="D76" s="390" t="n"/>
      <c r="E76" s="390" t="n"/>
      <c r="F76" s="226" t="inlineStr">
        <is>
          <t>Cognitive Services 계정은 고객 관리형 키를 사용하여 데이터를 암호화하도록 설정해야 함</t>
        </is>
      </c>
      <c r="G76" s="204" t="n"/>
    </row>
    <row r="77" ht="18" customHeight="1" s="372">
      <c r="D77" s="390" t="n"/>
      <c r="E77" s="390" t="n"/>
      <c r="F77" s="226" t="inlineStr">
        <is>
          <t>Cognitive Services 계정은 네트워크 액세스를 제한해야 함</t>
        </is>
      </c>
      <c r="G77" s="204" t="n"/>
    </row>
    <row r="78" ht="18" customHeight="1" s="372">
      <c r="D78" s="390" t="n"/>
      <c r="E78" s="390" t="n"/>
      <c r="F78" s="226" t="inlineStr">
        <is>
          <t>Cognitive Services 계정은 고객 소유 스토리지를 사용하거나 데이터 암호화를 사용하도록 설정해야 합니다.</t>
        </is>
      </c>
      <c r="G78" s="204" t="n"/>
    </row>
    <row r="79" ht="18" customHeight="1" s="372">
      <c r="D79" s="390" t="n"/>
      <c r="E79" s="390" t="n"/>
      <c r="F79" s="226" t="inlineStr">
        <is>
          <t>컨테이너 레지스트리는 고객 관리형 키를 사용하여 암호화해야 함</t>
        </is>
      </c>
      <c r="G79" s="204" t="n"/>
    </row>
    <row r="80" ht="18" customHeight="1" s="372">
      <c r="D80" s="390" t="n"/>
      <c r="E80" s="390" t="n"/>
      <c r="F80" s="226" t="inlineStr">
        <is>
          <t>컨테이너 레지스트리는 무제한 네트워크 액세스를 허용하지 않아야 함</t>
        </is>
      </c>
      <c r="G80" s="204" t="n"/>
    </row>
    <row r="81" ht="18" customHeight="1" s="372">
      <c r="D81" s="390" t="n"/>
      <c r="E81" s="390" t="n"/>
      <c r="F81" s="226" t="inlineStr">
        <is>
          <t>컨테이너 레지스트리는 프라이빗 링크를 사용해야 함</t>
        </is>
      </c>
      <c r="G81" s="204" t="n"/>
    </row>
    <row r="82" ht="18" customHeight="1" s="372">
      <c r="D82" s="390" t="n"/>
      <c r="E82" s="390" t="n"/>
      <c r="F82" s="226" t="inlineStr">
        <is>
          <t>CORS에서 모든 리소스가 API 앱에 액세스하도록 허용해서는 안 됩니다.</t>
        </is>
      </c>
      <c r="G82" s="204" t="n"/>
    </row>
    <row r="83" ht="18" customHeight="1" s="372">
      <c r="D83" s="390" t="n"/>
      <c r="E83" s="390" t="n"/>
      <c r="F83" s="226" t="inlineStr">
        <is>
          <t>CORS에서 모든 리소스가 함수 앱에 액세스하도록 허용해서는 안 됩니다.</t>
        </is>
      </c>
      <c r="G83" s="204" t="n"/>
    </row>
    <row r="84" ht="18" customHeight="1" s="372">
      <c r="D84" s="390" t="n"/>
      <c r="E84" s="390" t="n"/>
      <c r="F84" s="226" t="inlineStr">
        <is>
          <t>CORS에서 모든 리소스가 웹 애플리케이션에 액세스하도록 허용해서는 안 됩니다.</t>
        </is>
      </c>
      <c r="G84" s="204" t="n"/>
    </row>
    <row r="85" ht="18" customHeight="1" s="372">
      <c r="D85" s="390" t="n"/>
      <c r="E85" s="390" t="n"/>
      <c r="F85" s="226" t="inlineStr">
        <is>
          <t>더 이상 사용되지 않는 계정은 구독에서 제거해야 합니다.</t>
        </is>
      </c>
      <c r="G85" s="204" t="n"/>
    </row>
    <row r="86" ht="18" customHeight="1" s="372">
      <c r="D86" s="390" t="n"/>
      <c r="E86" s="390" t="n"/>
      <c r="F86" s="226" t="inlineStr">
        <is>
          <t>소유자 권한이 있는 사용되지 않는 계정은 구독에서 제거해야 합니다.</t>
        </is>
      </c>
      <c r="G86" s="204" t="n"/>
    </row>
    <row r="87" ht="18" customHeight="1" s="372">
      <c r="D87" s="390" t="n"/>
      <c r="E87" s="390" t="n"/>
      <c r="F87" s="226" t="inlineStr">
        <is>
          <t>App Services의 진단 로그를 사용하도록 설정해야 합니다.</t>
        </is>
      </c>
      <c r="G87" s="204" t="n"/>
    </row>
    <row r="88" ht="18" customHeight="1" s="372">
      <c r="D88" s="390" t="n"/>
      <c r="E88" s="390" t="n"/>
      <c r="F88" s="226" t="inlineStr">
        <is>
          <t>가상 머신에서 디스크 암호화를 적용해야 합니다.</t>
        </is>
      </c>
      <c r="G88" s="204" t="n"/>
    </row>
    <row r="89" ht="18" customHeight="1" s="372">
      <c r="D89" s="390" t="n"/>
      <c r="E89" s="390" t="n"/>
      <c r="F89" s="226" t="inlineStr">
        <is>
          <t>심각도가 높은 경고에 대해 이메일 알림을 사용하도록 설정해야 합니다.</t>
        </is>
      </c>
      <c r="G89" s="204" t="n"/>
    </row>
    <row r="90" ht="18" customHeight="1" s="372">
      <c r="D90" s="390" t="n"/>
      <c r="E90" s="390" t="n"/>
      <c r="F90" s="226" t="inlineStr">
        <is>
          <t>심각도가 높은 경고에 대해 구독 소유자에게 이메일 알림을 사용하도록 설정해야 합니다.</t>
        </is>
      </c>
      <c r="G90" s="204" t="n"/>
    </row>
    <row r="91" ht="18" customHeight="1" s="372">
      <c r="D91" s="390" t="n"/>
      <c r="E91" s="390" t="n"/>
      <c r="F91" s="226" t="inlineStr">
        <is>
          <t>가상 머신 확장 집합에 Endpoint Protection 솔루션을 설치해야 합니다.</t>
        </is>
      </c>
      <c r="G91" s="204" t="n"/>
    </row>
    <row r="92" ht="18" customHeight="1" s="372">
      <c r="D92" s="390" t="n"/>
      <c r="E92" s="390" t="n"/>
      <c r="F92" s="226" t="inlineStr">
        <is>
          <t>MySQL 데이터베이스 서버에 대해 SSL 연결 적용을 사용하도록 설정해야 합니다.</t>
        </is>
      </c>
      <c r="G92" s="204" t="n"/>
    </row>
    <row r="93" ht="18" customHeight="1" s="372">
      <c r="D93" s="390" t="n"/>
      <c r="E93" s="390" t="n"/>
      <c r="F93" s="226" t="inlineStr">
        <is>
          <t>PostgreSQL 데이터베이스 서버에 대해 SSL 연결 적용을 사용하도록 설정해야 합니다.</t>
        </is>
      </c>
      <c r="G93" s="204" t="n"/>
    </row>
    <row r="94" ht="18" customHeight="1" s="372">
      <c r="D94" s="390" t="n"/>
      <c r="E94" s="390" t="n"/>
      <c r="F94" s="226" t="inlineStr">
        <is>
          <t>API 앱에서 '클라이언트 인증서(들어오는 클라이언트 인증서)'가 '켜기'로 설정되어 있는지 확인합니다.</t>
        </is>
      </c>
      <c r="G94" s="204" t="n"/>
    </row>
    <row r="95" ht="18" customHeight="1" s="372">
      <c r="D95" s="390" t="n"/>
      <c r="E95" s="390" t="n"/>
      <c r="F95" s="226" t="inlineStr">
        <is>
          <t>API 앱의 일부로 사용되는 경우 최신의 'Java 버전'인지 확인</t>
        </is>
      </c>
      <c r="G95" s="204" t="n"/>
    </row>
    <row r="96" ht="18" customHeight="1" s="372">
      <c r="D96" s="390" t="n"/>
      <c r="E96" s="390" t="n"/>
      <c r="F96" s="226" t="inlineStr">
        <is>
          <t>함수 앱의 일부로 사용되는 경우 최신의 'Java 버전'인지 확인합니다.</t>
        </is>
      </c>
      <c r="G96" s="204" t="n"/>
    </row>
    <row r="97" ht="18" customHeight="1" s="372">
      <c r="D97" s="390" t="n"/>
      <c r="E97" s="390" t="n"/>
      <c r="F97" s="226" t="inlineStr">
        <is>
          <t>웹앱의 일부로 사용되는 경우 최신의 'Java 버전'인지 확인합니다.</t>
        </is>
      </c>
      <c r="G97" s="204" t="n"/>
    </row>
    <row r="98" ht="18" customHeight="1" s="372">
      <c r="D98" s="390" t="n"/>
      <c r="E98" s="390" t="n"/>
      <c r="F98" s="226" t="inlineStr">
        <is>
          <t>API 앱의 일부로 사용되는 경우 최신의 'PHP 버전'인지 확인</t>
        </is>
      </c>
      <c r="G98" s="204" t="n"/>
    </row>
    <row r="99" ht="18" customHeight="1" s="372">
      <c r="D99" s="390" t="n"/>
      <c r="E99" s="390" t="n"/>
      <c r="F99" s="226" t="inlineStr">
        <is>
          <t>웹앱의 일부로 사용되는 경우 최신의 'PHP 버전'인지 확인합니다.</t>
        </is>
      </c>
      <c r="G99" s="204" t="n"/>
    </row>
    <row r="100" ht="18" customHeight="1" s="372">
      <c r="D100" s="390" t="n"/>
      <c r="E100" s="390" t="n"/>
      <c r="F100" s="226" t="inlineStr">
        <is>
          <t>API 앱의 일부로 사용되는 경우 최신의 'Python 버전'인지 확인</t>
        </is>
      </c>
      <c r="G100" s="204" t="n"/>
    </row>
    <row r="101" ht="18" customHeight="1" s="372">
      <c r="D101" s="390" t="n"/>
      <c r="E101" s="390" t="n"/>
      <c r="F101" s="226" t="inlineStr">
        <is>
          <t>함수 앱의 일부로 사용되는 경우 최신의 'Python 버전'인지 확인합니다.</t>
        </is>
      </c>
      <c r="G101" s="204" t="n"/>
    </row>
    <row r="102" ht="18" customHeight="1" s="372">
      <c r="D102" s="390" t="n"/>
      <c r="E102" s="390" t="n"/>
      <c r="F102" s="226" t="inlineStr">
        <is>
          <t>웹앱의 일부로 사용되는 경우 최신의 'Python 버전'인지 확인합니다.</t>
        </is>
      </c>
      <c r="G102" s="204" t="n"/>
    </row>
    <row r="103" ht="18" customHeight="1" s="372">
      <c r="D103" s="390" t="n"/>
      <c r="E103" s="390" t="n"/>
      <c r="F103" s="226" t="inlineStr">
        <is>
          <t>웹앱에서 '클라이언트 인증서(들어오는 클라이언트 인증서)'가 '켜기'로 설정되어 있는지 확인합니다.</t>
        </is>
      </c>
      <c r="G103" s="204" t="n"/>
    </row>
    <row r="104" ht="18" customHeight="1" s="372">
      <c r="D104" s="390" t="n"/>
      <c r="E104" s="390" t="n"/>
      <c r="F104" s="226" t="inlineStr">
        <is>
          <t>소유자 권한이 있는 외부 계정은 구독에서 제거해야 합니다.</t>
        </is>
      </c>
      <c r="G104" s="204" t="n"/>
    </row>
    <row r="105" ht="18" customHeight="1" s="372">
      <c r="D105" s="390" t="n"/>
      <c r="E105" s="390" t="n"/>
      <c r="F105" s="226" t="inlineStr">
        <is>
          <t>읽기 권한이 있는 외부 계정을 구독에서 제거해야 합니다.</t>
        </is>
      </c>
      <c r="G105" s="204" t="n"/>
    </row>
    <row r="106" ht="18" customHeight="1" s="372">
      <c r="D106" s="390" t="n"/>
      <c r="E106" s="390" t="n"/>
      <c r="F106" s="226" t="inlineStr">
        <is>
          <t>쓰기 권한이 있는 외부 계정을 구독에서 제거해야 합니다.</t>
        </is>
      </c>
      <c r="G106" s="204" t="n"/>
    </row>
    <row r="107" ht="18" customHeight="1" s="372">
      <c r="D107" s="390" t="n"/>
      <c r="E107" s="390" t="n"/>
      <c r="F107" s="226" t="inlineStr">
        <is>
          <t>Key Vault에서 방화벽을 사용하도록 설정해야 함</t>
        </is>
      </c>
      <c r="G107" s="204" t="n"/>
    </row>
    <row r="108" ht="18" customHeight="1" s="372">
      <c r="D108" s="390" t="n"/>
      <c r="E108" s="390" t="n"/>
      <c r="F108" s="226" t="inlineStr">
        <is>
          <t>API 앱에서 FTPS만 요구해야 합니다.</t>
        </is>
      </c>
      <c r="G108" s="204" t="n"/>
    </row>
    <row r="109" ht="18" customHeight="1" s="372">
      <c r="D109" s="390" t="n"/>
      <c r="E109" s="390" t="n"/>
      <c r="F109" s="226" t="inlineStr">
        <is>
          <t>함수 앱에서 FTPS만 요구해야 합니다.</t>
        </is>
      </c>
      <c r="G109" s="204" t="n"/>
    </row>
    <row r="110" ht="18" customHeight="1" s="372">
      <c r="D110" s="390" t="n"/>
      <c r="E110" s="390" t="n"/>
      <c r="F110" s="226" t="inlineStr">
        <is>
          <t>웹앱에서 FTPS를 요구해야 합니다.</t>
        </is>
      </c>
      <c r="G110" s="204" t="n"/>
    </row>
    <row r="111" ht="18" customHeight="1" s="372">
      <c r="D111" s="390" t="n"/>
      <c r="E111" s="390" t="n"/>
      <c r="F111" s="226" t="inlineStr">
        <is>
          <t>함수 앱은 HTTPS를 통해서만 액세스할 수 있어야 합니다.</t>
        </is>
      </c>
      <c r="G111" s="204" t="n"/>
    </row>
    <row r="112" ht="18" customHeight="1" s="372">
      <c r="D112" s="390" t="n"/>
      <c r="E112" s="390" t="n"/>
      <c r="F112" s="226" t="inlineStr">
        <is>
          <t>함수 앱은 '클라이언트 인증서(들어오는 클라이언트 인증서)'를 사용하도록 설정해야 함</t>
        </is>
      </c>
      <c r="G112" s="204" t="n"/>
    </row>
    <row r="113" ht="18" customHeight="1" s="372">
      <c r="D113" s="390" t="n"/>
      <c r="E113" s="390" t="n"/>
      <c r="F113" s="226" t="inlineStr">
        <is>
          <t>Azure Database for MariaDB에 대해 지역 중복 백업을 사용하도록 설정해야 합니다.</t>
        </is>
      </c>
      <c r="G113" s="204" t="n"/>
    </row>
    <row r="114" ht="18" customHeight="1" s="372">
      <c r="D114" s="390" t="n"/>
      <c r="E114" s="390" t="n"/>
      <c r="F114" s="226" t="inlineStr">
        <is>
          <t>Azure Database for MySQL에 대해 지역 중복 백업을 사용하도록 설정해야 합니다.</t>
        </is>
      </c>
      <c r="G114" s="204" t="n"/>
    </row>
    <row r="115" ht="18" customHeight="1" s="372">
      <c r="D115" s="390" t="n"/>
      <c r="E115" s="390" t="n"/>
      <c r="F115" s="226" t="inlineStr">
        <is>
          <t>Azure Database for PostgreSQL에 대해 지역 중복 백업을 사용하도록 설정해야 합니다.</t>
        </is>
      </c>
      <c r="G115" s="204" t="n"/>
    </row>
    <row r="116" ht="18" customHeight="1" s="372">
      <c r="D116" s="390" t="n"/>
      <c r="E116" s="390" t="n"/>
      <c r="F116" s="226" t="inlineStr">
        <is>
          <t>게스트 구성 확장을 머신에 설치해야 함</t>
        </is>
      </c>
      <c r="G116" s="204" t="n"/>
    </row>
    <row r="117" ht="18" customHeight="1" s="372">
      <c r="D117" s="390" t="n"/>
      <c r="E117" s="390" t="n"/>
      <c r="F117" s="226" t="inlineStr">
        <is>
          <t>네트워크 보안 그룹을 사용하여 인터넷 연결 가상 머신을 보호해야 함</t>
        </is>
      </c>
      <c r="G117" s="204" t="n"/>
    </row>
    <row r="118" ht="18" customHeight="1" s="372">
      <c r="D118" s="390" t="n"/>
      <c r="E118" s="390" t="n"/>
      <c r="F118" s="226" t="inlineStr">
        <is>
          <t>가상 머신에서 IP 전달을 사용하지 않도록 설정해야 함</t>
        </is>
      </c>
      <c r="G118" s="204" t="n"/>
    </row>
    <row r="119" ht="18" customHeight="1" s="372">
      <c r="D119" s="390" t="n"/>
      <c r="E119" s="390" t="n"/>
      <c r="F119" s="226" t="inlineStr">
        <is>
          <t>Key Vault 키에는 만료 날짜가 있어야 함</t>
        </is>
      </c>
      <c r="G119" s="204" t="n"/>
    </row>
    <row r="120" ht="18" customHeight="1" s="372">
      <c r="D120" s="390" t="n"/>
      <c r="E120" s="390" t="n"/>
      <c r="F120" s="226" t="inlineStr">
        <is>
          <t>Key Vault 비밀에는 만료 날짜가 있어야 함</t>
        </is>
      </c>
      <c r="G120" s="204" t="n"/>
    </row>
    <row r="121" ht="18" customHeight="1" s="372">
      <c r="D121" s="390" t="n"/>
      <c r="E121" s="390" t="n"/>
      <c r="F121" s="226" t="inlineStr">
        <is>
          <t>키 자격 증명 모음에 제거 방지를 사용하도록 설정해야 함</t>
        </is>
      </c>
      <c r="G121" s="204" t="n"/>
    </row>
    <row r="122" ht="18" customHeight="1" s="372">
      <c r="D122" s="390" t="n"/>
      <c r="E122" s="390" t="n"/>
      <c r="F122" s="226" t="inlineStr">
        <is>
          <t>키 자격 증명 모음에 일시 삭제를 사용하도록 설정해야 함</t>
        </is>
      </c>
      <c r="G122" s="204" t="n"/>
    </row>
    <row r="123" ht="18" customHeight="1" s="372">
      <c r="D123" s="390" t="n"/>
      <c r="E123" s="390" t="n"/>
      <c r="F123" s="226" t="inlineStr">
        <is>
          <t>Kubernetes 클러스터 컨테이너 CPU 및 메모리 리소스 제한은 지정된 제한을 초과하지 않아야 함</t>
        </is>
      </c>
      <c r="G123" s="204" t="n"/>
    </row>
    <row r="124" ht="18" customHeight="1" s="372">
      <c r="D124" s="390" t="n"/>
      <c r="E124" s="390" t="n"/>
      <c r="F124" s="226" t="inlineStr">
        <is>
          <t>Kubernetes 클러스터 컨테이너는 호스트 프로세스 ID 또는 호스트 IPC 네임스페이스를 공유해서는 안 됨</t>
        </is>
      </c>
      <c r="G124" s="204" t="n"/>
    </row>
    <row r="125" ht="18" customHeight="1" s="372">
      <c r="D125" s="390" t="n"/>
      <c r="E125" s="390" t="n"/>
      <c r="F125" s="226" t="inlineStr">
        <is>
          <t>Kubernetes 클러스터 컨테이너는 허용된 포트만 수신 대기해야 함</t>
        </is>
      </c>
      <c r="G125" s="204" t="n"/>
    </row>
    <row r="126" ht="18" customHeight="1" s="372">
      <c r="D126" s="390" t="n"/>
      <c r="E126" s="390" t="n"/>
      <c r="F126" s="226" t="inlineStr">
        <is>
          <t>Kubernetes 클러스터 컨테이너는 허용된 AppArmor 프로필만 사용해야 함</t>
        </is>
      </c>
      <c r="G126" s="204" t="n"/>
    </row>
    <row r="127" ht="18" customHeight="1" s="372">
      <c r="D127" s="390" t="n"/>
      <c r="E127" s="390" t="n"/>
      <c r="F127" s="226" t="inlineStr">
        <is>
          <t>Kubernetes 클러스터 컨테이너는 허용된 기능만 사용해야 함</t>
        </is>
      </c>
      <c r="G127" s="204" t="n"/>
    </row>
    <row r="128" ht="18" customHeight="1" s="372">
      <c r="D128" s="390" t="n"/>
      <c r="E128" s="390" t="n"/>
      <c r="F128" s="226" t="inlineStr">
        <is>
          <t>Kubernetes 클러스터 컨테이너는 허용된 이미지만 사용해야 함</t>
        </is>
      </c>
      <c r="G128" s="204" t="n"/>
    </row>
    <row r="129" ht="18" customHeight="1" s="372">
      <c r="D129" s="390" t="n"/>
      <c r="E129" s="390" t="n"/>
      <c r="F129" s="226" t="inlineStr">
        <is>
          <t>Kubernetes 클러스터 컨테이너는 읽기 전용 루트 파일 시스템에서 실행되어야 함</t>
        </is>
      </c>
      <c r="G129" s="204" t="n"/>
    </row>
    <row r="130" ht="18" customHeight="1" s="372">
      <c r="D130" s="390" t="n"/>
      <c r="E130" s="390" t="n"/>
      <c r="F130" s="226" t="inlineStr">
        <is>
          <t>Kubernetes 클러스터 Pod hostPath 볼륨은 허용된 호스트 경로만 사용해야 함</t>
        </is>
      </c>
      <c r="G130" s="204" t="n"/>
    </row>
    <row r="131" ht="18" customHeight="1" s="372">
      <c r="D131" s="390" t="n"/>
      <c r="E131" s="390" t="n"/>
      <c r="F131" s="226" t="inlineStr">
        <is>
          <t>Kubernetes 클러스터 Pod 및 컨테이너는 승인된 사용자 및 그룹 ID로만 실행해야 함</t>
        </is>
      </c>
      <c r="G131" s="204" t="n"/>
    </row>
    <row r="132" ht="18" customHeight="1" s="372">
      <c r="D132" s="390" t="n"/>
      <c r="E132" s="390" t="n"/>
      <c r="F132" s="226" t="inlineStr">
        <is>
          <t>Kubernetes 클러스터 Pod는 승인된 호스트 네트워크와 포트 범위만 사용해야 함</t>
        </is>
      </c>
      <c r="G132" s="204" t="n"/>
    </row>
    <row r="133" ht="18" customHeight="1" s="372">
      <c r="D133" s="390" t="n"/>
      <c r="E133" s="390" t="n"/>
      <c r="F133" s="226" t="inlineStr">
        <is>
          <t>Kubernetes 클러스터 서비스는 허용된 포트만 수신 대기해야 함</t>
        </is>
      </c>
      <c r="G133" s="204" t="n"/>
    </row>
    <row r="134" ht="18" customHeight="1" s="372">
      <c r="D134" s="390" t="n"/>
      <c r="E134" s="390" t="n"/>
      <c r="F134" s="226" t="inlineStr">
        <is>
          <t>Kubernetes 클러스터는 권한 있는 컨테이너를 허용하지 않아야 함</t>
        </is>
      </c>
      <c r="G134" s="204" t="n"/>
    </row>
    <row r="135" ht="18" customHeight="1" s="372">
      <c r="D135" s="390" t="n"/>
      <c r="E135" s="390" t="n"/>
      <c r="F135" s="226" t="inlineStr">
        <is>
          <t>Kubernetes 클러스터는 HTTPS를 통해서만 액세스할 수 있어야 함</t>
        </is>
      </c>
      <c r="G135" s="204" t="n"/>
    </row>
    <row r="136" ht="18" customHeight="1" s="372">
      <c r="D136" s="390" t="n"/>
      <c r="E136" s="390" t="n"/>
      <c r="F136" s="226" t="inlineStr">
        <is>
          <t>Kubernetes 클러스터는 컨테이너 권한 상승을 허용해서는 안 됨</t>
        </is>
      </c>
      <c r="G136" s="204" t="n"/>
    </row>
    <row r="137" ht="18" customHeight="1" s="372">
      <c r="D137" s="390" t="n"/>
      <c r="E137" s="390" t="n"/>
      <c r="F137" s="226" t="inlineStr">
        <is>
          <t>Kubernetes Services를 취약하지 않은 Kubernetes 버전으로 업그레이드해야 함</t>
        </is>
      </c>
      <c r="G137" s="204" t="n"/>
    </row>
    <row r="138" ht="18" customHeight="1" s="372">
      <c r="D138" s="390" t="n"/>
      <c r="E138" s="390" t="n"/>
      <c r="F138" s="226" t="inlineStr">
        <is>
          <t>API 앱에서 최신 TLS 버전을 사용해야 합니다.</t>
        </is>
      </c>
      <c r="G138" s="204" t="n"/>
    </row>
    <row r="139" ht="18" customHeight="1" s="372">
      <c r="D139" s="390" t="n"/>
      <c r="E139" s="390" t="n"/>
      <c r="F139" s="226" t="inlineStr">
        <is>
          <t>함수 앱에서 최신 TLS 버전을 사용해야 합니다.</t>
        </is>
      </c>
      <c r="G139" s="204" t="n"/>
    </row>
    <row r="140" ht="18" customHeight="1" s="372">
      <c r="D140" s="390" t="n"/>
      <c r="E140" s="390" t="n"/>
      <c r="F140" s="226" t="inlineStr">
        <is>
          <t>웹앱에서 최신 TLS 버전을 사용해야 합니다.</t>
        </is>
      </c>
      <c r="G140" s="204" t="n"/>
    </row>
    <row r="141" ht="18" customHeight="1" s="372">
      <c r="D141" s="390" t="n"/>
      <c r="E141" s="390" t="n"/>
      <c r="F141" s="226" t="inlineStr">
        <is>
          <t>Linux 머신이 Azure 보안 기준에 대한 요구 사항을 충족해야 함</t>
        </is>
      </c>
      <c r="G141" s="204" t="n"/>
    </row>
    <row r="142" ht="18" customHeight="1" s="372">
      <c r="D142" s="390" t="n"/>
      <c r="E142" s="390" t="n"/>
      <c r="F142" s="226" t="inlineStr">
        <is>
          <t>머신에서 Log Analytics 에이전트 상태 문제를 해결해야 함</t>
        </is>
      </c>
      <c r="G142" s="204" t="n"/>
    </row>
    <row r="143" ht="18" customHeight="1" s="372">
      <c r="D143" s="390" t="n"/>
      <c r="E143" s="390" t="n"/>
      <c r="F143" s="226" t="inlineStr">
        <is>
          <t>Linux Azure Arc 머신에 Log Analytics 에이전트를 설치해야 함</t>
        </is>
      </c>
      <c r="G143" s="204" t="n"/>
    </row>
    <row r="144" ht="18" customHeight="1" s="372">
      <c r="D144" s="390" t="n"/>
      <c r="E144" s="390" t="n"/>
      <c r="F144" s="226" t="inlineStr">
        <is>
          <t>Azure Security Center를 모니터링하려면 가상 머신에 Log Analytics 에이전트를 설치해야 함</t>
        </is>
      </c>
      <c r="G144" s="204" t="n"/>
    </row>
    <row r="145" ht="18" customHeight="1" s="372">
      <c r="D145" s="390" t="n"/>
      <c r="E145" s="390" t="n"/>
      <c r="F145" s="226" t="inlineStr">
        <is>
          <t>Azure Security Center를 모니터링하려면 가상 머신 확장 집합에 Log Analytics 에이전트를 설치해야 함</t>
        </is>
      </c>
      <c r="G145" s="204" t="n"/>
    </row>
    <row r="146" ht="18" customHeight="1" s="372">
      <c r="D146" s="390" t="n"/>
      <c r="E146" s="390" t="n"/>
      <c r="F146" s="226" t="inlineStr">
        <is>
          <t>Windows Azure Arc 머신에 Log Analytics 에이전트를 설치해야 함</t>
        </is>
      </c>
      <c r="G146" s="204" t="n"/>
    </row>
    <row r="147" ht="18" customHeight="1" s="372">
      <c r="D147" s="390" t="n"/>
      <c r="E147" s="390" t="n"/>
      <c r="F147" s="226" t="inlineStr">
        <is>
          <t>API 앱에서 관리 ID를 사용해야 합니다.</t>
        </is>
      </c>
      <c r="G147" s="204" t="n"/>
    </row>
    <row r="148" ht="18" customHeight="1" s="372">
      <c r="D148" s="390" t="n"/>
      <c r="E148" s="390" t="n"/>
      <c r="F148" s="226" t="inlineStr">
        <is>
          <t>함수 앱에서 관리 ID를 사용해야 합니다.</t>
        </is>
      </c>
      <c r="G148" s="204" t="n"/>
    </row>
    <row r="149" ht="18" customHeight="1" s="372">
      <c r="D149" s="390" t="n"/>
      <c r="E149" s="390" t="n"/>
      <c r="F149" s="226" t="inlineStr">
        <is>
          <t>웹앱에서 관리 ID를 사용해야 합니다.</t>
        </is>
      </c>
      <c r="G149" s="204" t="n"/>
    </row>
    <row r="150" ht="18" customHeight="1" s="372">
      <c r="D150" s="390" t="n"/>
      <c r="E150" s="390" t="n"/>
      <c r="F150" s="226" t="inlineStr">
        <is>
          <t>가상 머신의 관리 포트는 Just-In-Time 네트워크 액세스 제어로 보호해야 함</t>
        </is>
      </c>
      <c r="G150" s="204" t="n"/>
    </row>
    <row r="151" ht="18" customHeight="1" s="372">
      <c r="D151" s="390" t="n"/>
      <c r="E151" s="390" t="n"/>
      <c r="F151" s="226" t="inlineStr">
        <is>
          <t>가상 머신에서 관리 포트를 닫아야 합니다.</t>
        </is>
      </c>
      <c r="G151" s="204" t="n"/>
    </row>
    <row r="152" ht="18" customHeight="1" s="372">
      <c r="D152" s="390" t="n"/>
      <c r="E152" s="390" t="n"/>
      <c r="F152" s="226" t="inlineStr">
        <is>
          <t>구독에서 쓰기 권한이 있는 계정에 MFA를 사용하도록 설정해야 합니다.</t>
        </is>
      </c>
      <c r="G152" s="204" t="n"/>
    </row>
    <row r="153" ht="18" customHeight="1" s="372">
      <c r="D153" s="390" t="n"/>
      <c r="E153" s="390" t="n"/>
      <c r="F153" s="226" t="inlineStr">
        <is>
          <t>구독에서 소유자 권한이 있는 계정에 MFA를 사용하도록 설정해야 합니다.</t>
        </is>
      </c>
      <c r="G153" s="204" t="n"/>
    </row>
    <row r="154" ht="18" customHeight="1" s="372">
      <c r="D154" s="390" t="n"/>
      <c r="E154" s="390" t="n"/>
      <c r="F154" s="226" t="inlineStr">
        <is>
          <t>구독에서 읽기 권한이 있는 계정에 MFA를 사용하도록 설정해야 합니다.</t>
        </is>
      </c>
      <c r="G154" s="204" t="n"/>
    </row>
    <row r="155" ht="18" customHeight="1" s="372">
      <c r="D155" s="390" t="n"/>
      <c r="E155" s="390" t="n"/>
      <c r="F155" s="226" t="inlineStr">
        <is>
          <t>Azure Security Center에서 누락된 Endpoint Protection 모니터링</t>
        </is>
      </c>
      <c r="G155" s="204" t="n"/>
    </row>
    <row r="156" ht="18" customHeight="1" s="372">
      <c r="D156" s="390" t="n"/>
      <c r="E156" s="390" t="n"/>
      <c r="F156" s="226" t="inlineStr">
        <is>
          <t>Linux 가상 머신에 네트워크 트래픽 데이터 수집 에이전트를 설치해야 함</t>
        </is>
      </c>
      <c r="G156" s="204" t="n"/>
    </row>
    <row r="157" ht="18" customHeight="1" s="372">
      <c r="D157" s="390" t="n"/>
      <c r="E157" s="390" t="n"/>
      <c r="F157" s="226" t="inlineStr">
        <is>
          <t>Windows 가상 머신에 네트워크 트래픽 데이터 수집 에이전트를 설치해야 함</t>
        </is>
      </c>
      <c r="G157" s="204" t="n"/>
    </row>
    <row r="158" ht="18" customHeight="1" s="372">
      <c r="D158" s="390" t="n"/>
      <c r="E158" s="390" t="n"/>
      <c r="F158" s="226" t="inlineStr">
        <is>
          <t>Network Watcher를 사용하도록 설정해야 함</t>
        </is>
      </c>
      <c r="G158" s="204" t="n"/>
    </row>
    <row r="159" ht="18" customHeight="1" s="372">
      <c r="D159" s="390" t="n"/>
      <c r="E159" s="390" t="n"/>
      <c r="F159" s="226" t="inlineStr">
        <is>
          <t>네트워크 보안 그룹을 사용하여 비인터넷 연결 가상 머신을 보호해야 함</t>
        </is>
      </c>
      <c r="G159" s="204" t="n"/>
    </row>
    <row r="160" ht="18" customHeight="1" s="372">
      <c r="D160" s="390" t="n"/>
      <c r="E160" s="390" t="n"/>
      <c r="F160" s="226" t="inlineStr">
        <is>
          <t>Azure Cache for Redis에 보안 연결만 사용하도록 설정해야 함</t>
        </is>
      </c>
      <c r="G160" s="204" t="n"/>
    </row>
    <row r="161" ht="18" customHeight="1" s="372">
      <c r="D161" s="390" t="n"/>
      <c r="E161" s="390" t="n"/>
      <c r="F161" s="226" t="inlineStr">
        <is>
          <t>운영 체제 버전은 클라우드 서비스 역할의 최신 버전이어야 함</t>
        </is>
      </c>
      <c r="G161" s="204" t="n"/>
    </row>
    <row r="162" ht="18" customHeight="1" s="372">
      <c r="D162" s="390" t="n"/>
      <c r="E162" s="390" t="n"/>
      <c r="F162" s="226" t="inlineStr">
        <is>
          <t>Azure SQL Database에서 프라이빗 엔드포인트 연결을 사용하도록 설정해야 함</t>
        </is>
      </c>
      <c r="G162" s="204" t="n"/>
    </row>
    <row r="163" ht="18" customHeight="1" s="372">
      <c r="D163" s="390" t="n"/>
      <c r="E163" s="390" t="n"/>
      <c r="F163" s="226" t="inlineStr">
        <is>
          <t>Key Vault의 프라이빗 엔드포인트를 구성해야 함</t>
        </is>
      </c>
      <c r="G163" s="204" t="n"/>
    </row>
    <row r="164" ht="18" customHeight="1" s="372">
      <c r="D164" s="390" t="n"/>
      <c r="E164" s="390" t="n"/>
      <c r="F164" s="226" t="inlineStr">
        <is>
          <t>프라이빗 엔드포인트를 MariaDB 서버에서 사용할 수 있어야 합니다.</t>
        </is>
      </c>
      <c r="G164" s="204" t="n"/>
    </row>
    <row r="165" ht="18" customHeight="1" s="372">
      <c r="D165" s="390" t="n"/>
      <c r="E165" s="390" t="n"/>
      <c r="F165" s="226" t="inlineStr">
        <is>
          <t>프라이빗 엔드포인트를 MySQL 서버에서 사용할 수 있어야 합니다.</t>
        </is>
      </c>
      <c r="G165" s="204" t="n"/>
    </row>
    <row r="166" ht="18" customHeight="1" s="372">
      <c r="D166" s="390" t="n"/>
      <c r="E166" s="390" t="n"/>
      <c r="F166" s="226" t="inlineStr">
        <is>
          <t>프라이빗 엔드포인트를 PostgreSQL 서버에서 사용할 수 있어야 합니다.</t>
        </is>
      </c>
      <c r="G166" s="204" t="n"/>
    </row>
    <row r="167" ht="18" customHeight="1" s="372">
      <c r="D167" s="390" t="n"/>
      <c r="E167" s="390" t="n"/>
      <c r="F167" s="226" t="inlineStr">
        <is>
          <t>Azure SQL Database에서 공용 네트워크 액세스를 사용하지 않도록 설정해야 함</t>
        </is>
      </c>
      <c r="G167" s="204" t="n"/>
    </row>
    <row r="168" ht="18" customHeight="1" s="372">
      <c r="D168" s="390" t="n"/>
      <c r="E168" s="390" t="n"/>
      <c r="F168" s="226" t="inlineStr">
        <is>
          <t>MariaDB 서버에 대해 공용 네트워크 액세스를 사용하지 않도록 설정해야 합니다.</t>
        </is>
      </c>
      <c r="G168" s="204" t="n"/>
    </row>
    <row r="169" ht="18" customHeight="1" s="372">
      <c r="D169" s="390" t="n"/>
      <c r="E169" s="390" t="n"/>
      <c r="F169" s="226" t="inlineStr">
        <is>
          <t>MySQL 서버에 대해 공용 네트워크 액세스를 사용하지 않도록 설정해야 합니다.</t>
        </is>
      </c>
      <c r="G169" s="204" t="n"/>
    </row>
    <row r="170" ht="18" customHeight="1" s="372">
      <c r="D170" s="390" t="n"/>
      <c r="E170" s="390" t="n"/>
      <c r="F170" s="226" t="inlineStr">
        <is>
          <t>PostgreSQL 서버에 대해 공용 네트워크 액세스를 사용하지 않도록 설정해야 합니다.</t>
        </is>
      </c>
      <c r="G170" s="204" t="n"/>
    </row>
    <row r="171" ht="18" customHeight="1" s="372">
      <c r="D171" s="390" t="n"/>
      <c r="E171" s="390" t="n"/>
      <c r="F171" s="226" t="inlineStr">
        <is>
          <t>API Apps에 대해 원격 디버깅을 해제해야 합니다.</t>
        </is>
      </c>
      <c r="G171" s="204" t="n"/>
    </row>
    <row r="172" ht="18" customHeight="1" s="372">
      <c r="D172" s="390" t="n"/>
      <c r="E172" s="390" t="n"/>
      <c r="F172" s="226" t="inlineStr">
        <is>
          <t>함수 앱에 대해 원격 디버깅을 해제해야 합니다.</t>
        </is>
      </c>
      <c r="G172" s="204" t="n"/>
    </row>
    <row r="173" ht="18" customHeight="1" s="372">
      <c r="D173" s="390" t="n"/>
      <c r="E173" s="390" t="n"/>
      <c r="F173" s="226" t="inlineStr">
        <is>
          <t>웹 애플리케이션에 대해 원격 디버깅을 해제해야 합니다.</t>
        </is>
      </c>
      <c r="G173" s="204" t="n"/>
    </row>
    <row r="174" ht="18" customHeight="1" s="372">
      <c r="D174" s="390" t="n"/>
      <c r="E174" s="390" t="n"/>
      <c r="F174" s="226" t="inlineStr">
        <is>
          <t>Azure Data Lake Store에서 리소스 로그를 사용하도록 설정해야 함</t>
        </is>
      </c>
      <c r="G174" s="204" t="n"/>
    </row>
    <row r="175" ht="18" customHeight="1" s="372">
      <c r="D175" s="390" t="n"/>
      <c r="E175" s="390" t="n"/>
      <c r="F175" s="226" t="inlineStr">
        <is>
          <t>Azure Stream Analytics의 리소스 로그를 사용하도록 설정해야 함</t>
        </is>
      </c>
      <c r="G175" s="204" t="n"/>
    </row>
    <row r="176" ht="18" customHeight="1" s="372">
      <c r="D176" s="390" t="n"/>
      <c r="E176" s="390" t="n"/>
      <c r="F176" s="226" t="inlineStr">
        <is>
          <t>Batch 계정의 리소스 로그를 사용하도록 설정해야 함</t>
        </is>
      </c>
      <c r="G176" s="204" t="n"/>
    </row>
    <row r="177" ht="18" customHeight="1" s="372">
      <c r="D177" s="390" t="n"/>
      <c r="E177" s="390" t="n"/>
      <c r="F177" s="226" t="inlineStr">
        <is>
          <t>Data Lake Analytics의 리소스 로그를 사용하도록 설정해야 함</t>
        </is>
      </c>
      <c r="G177" s="204" t="n"/>
    </row>
    <row r="178" ht="18" customHeight="1" s="372">
      <c r="D178" s="390" t="n"/>
      <c r="E178" s="390" t="n"/>
      <c r="F178" s="226" t="inlineStr">
        <is>
          <t>Event Hub의 리소스 로그를 사용하도록 설정해야 함</t>
        </is>
      </c>
      <c r="G178" s="204" t="n"/>
    </row>
    <row r="179" ht="18" customHeight="1" s="372">
      <c r="D179" s="390" t="n"/>
      <c r="E179" s="390" t="n"/>
      <c r="F179" s="226" t="inlineStr">
        <is>
          <t>IoT Hub의 리소스 로그를 사용하도록 설정해야 함</t>
        </is>
      </c>
      <c r="G179" s="204" t="n"/>
    </row>
    <row r="180" ht="18" customHeight="1" s="372">
      <c r="D180" s="390" t="n"/>
      <c r="E180" s="390" t="n"/>
      <c r="F180" s="226" t="inlineStr">
        <is>
          <t>Key Vault의 리소스 로그를 사용하도록 설정해야 함</t>
        </is>
      </c>
      <c r="G180" s="204" t="n"/>
    </row>
    <row r="181" ht="18" customHeight="1" s="372">
      <c r="D181" s="390" t="n"/>
      <c r="E181" s="390" t="n"/>
      <c r="F181" s="226" t="inlineStr">
        <is>
          <t>Logic Apps의 리소스 로그를 사용하도록 설정해야 함</t>
        </is>
      </c>
      <c r="G181" s="204" t="n"/>
    </row>
    <row r="182" ht="18" customHeight="1" s="372">
      <c r="D182" s="390" t="n"/>
      <c r="E182" s="390" t="n"/>
      <c r="F182" s="226" t="inlineStr">
        <is>
          <t>Search Service의 리소스 로그를 사용하도록 설정해야 함</t>
        </is>
      </c>
      <c r="G182" s="204" t="n"/>
    </row>
    <row r="183" ht="18" customHeight="1" s="372">
      <c r="D183" s="390" t="n"/>
      <c r="E183" s="390" t="n"/>
      <c r="F183" s="226" t="inlineStr">
        <is>
          <t>Service Bus의 리소스 로그를 사용하도록 설정해야 함</t>
        </is>
      </c>
      <c r="G183" s="204" t="n"/>
    </row>
    <row r="184" ht="18" customHeight="1" s="372">
      <c r="D184" s="390" t="n"/>
      <c r="E184" s="390" t="n"/>
      <c r="F184" s="226" t="inlineStr">
        <is>
          <t>Virtual Machine Scale Sets에서 리소스 로그를 사용하도록 설정해야 함</t>
        </is>
      </c>
      <c r="G184" s="204" t="n"/>
    </row>
    <row r="185" ht="18" customHeight="1" s="372">
      <c r="D185" s="390" t="n"/>
      <c r="E185" s="390" t="n"/>
      <c r="F185" s="226" t="inlineStr">
        <is>
          <t>Kubernetes Services에서 RBAC(역할 기반 액세스 제어)를 사용해야 함</t>
        </is>
      </c>
      <c r="G185" s="204" t="n"/>
    </row>
    <row r="186" ht="18" customHeight="1" s="372">
      <c r="D186" s="390" t="n"/>
      <c r="E186" s="390" t="n"/>
      <c r="F186" s="226" t="inlineStr">
        <is>
          <t>스토리지 계정에 보안 전송을 사용하도록 설정해야 함</t>
        </is>
      </c>
      <c r="G186" s="204" t="n"/>
    </row>
    <row r="187" ht="18" customHeight="1" s="372">
      <c r="D187" s="390" t="n"/>
      <c r="E187" s="390" t="n"/>
      <c r="F187" s="226" t="inlineStr">
        <is>
          <t>SQL 데이터베이스의 중요한 데이터를 분류해야 함</t>
        </is>
      </c>
      <c r="G187" s="204" t="n"/>
    </row>
    <row r="188" ht="18" customHeight="1" s="372">
      <c r="D188" s="390" t="n"/>
      <c r="E188" s="390" t="n"/>
      <c r="F188" s="226" t="inlineStr">
        <is>
          <t>Service Fabric 클러스터는 ClusterProtectionLevel 속성을 EncryptAndSign으로 설정해야 함</t>
        </is>
      </c>
      <c r="G188" s="204" t="n"/>
    </row>
    <row r="189" ht="18" customHeight="1" s="372">
      <c r="D189" s="390" t="n"/>
      <c r="E189" s="390" t="n"/>
      <c r="F189" s="226" t="inlineStr">
        <is>
          <t>Service Fabric 클러스터는 클라이언트 인증에 대해서만 Azure Active Directory를 사용해야 함</t>
        </is>
      </c>
      <c r="G189" s="204" t="n"/>
    </row>
    <row r="190" ht="18" customHeight="1" s="372">
      <c r="D190" s="390" t="n"/>
      <c r="E190" s="390" t="n"/>
      <c r="F190" s="226" t="inlineStr">
        <is>
          <t>관리 인증서 대신 서비스 주체를 사용하여 구독을 보호해야 함</t>
        </is>
      </c>
      <c r="G190" s="204" t="n"/>
    </row>
    <row r="191" ht="18" customHeight="1" s="372">
      <c r="D191" s="390" t="n"/>
      <c r="E191" s="390" t="n"/>
      <c r="F191" s="226" t="inlineStr">
        <is>
          <t>SQL Managed Instance는 고객 관리형 키를 사용하여 미사용 데이터를 암호화해야 함</t>
        </is>
      </c>
      <c r="G191" s="204" t="n"/>
    </row>
    <row r="192" ht="18" customHeight="1" s="372">
      <c r="D192" s="390" t="n"/>
      <c r="E192" s="390" t="n"/>
      <c r="F192" s="226" t="inlineStr">
        <is>
          <t>SQL 서버는 고객 관리형 키를 사용하여 미사용 데이터를 암호화해야 함</t>
        </is>
      </c>
      <c r="G192" s="204" t="n"/>
    </row>
    <row r="193" ht="18" customHeight="1" s="372">
      <c r="D193" s="390" t="n"/>
      <c r="E193" s="390" t="n"/>
      <c r="F193" s="226" t="inlineStr">
        <is>
          <t>스토리지 계정 대상에 대한 감사 기능이 있는 SQL Server는 보존 기간을 90일 이상으로 구성해야 함</t>
        </is>
      </c>
      <c r="G193" s="204" t="n"/>
    </row>
    <row r="194" ht="18" customHeight="1" s="372">
      <c r="D194" s="390" t="n"/>
      <c r="E194" s="390" t="n"/>
      <c r="F194" s="226" t="inlineStr">
        <is>
          <t>스토리지 계정 공용 액세스가 허용되지 않아야 함</t>
        </is>
      </c>
      <c r="G194" s="204" t="n"/>
    </row>
    <row r="195" ht="18" customHeight="1" s="372">
      <c r="D195" s="390" t="n"/>
      <c r="E195" s="390" t="n"/>
      <c r="F195" s="226" t="inlineStr">
        <is>
          <t>스토리지 계정을 새 Azure Resource Manager 리소스로 마이그레이션해야 함</t>
        </is>
      </c>
      <c r="G195" s="204" t="n"/>
    </row>
    <row r="196" ht="18" customHeight="1" s="372">
      <c r="D196" s="390" t="n"/>
      <c r="E196" s="390" t="n"/>
      <c r="F196" s="226" t="inlineStr">
        <is>
          <t>스토리지 계정은 네트워크 액세스를 제한해야 함</t>
        </is>
      </c>
      <c r="G196" s="204" t="n"/>
    </row>
    <row r="197" ht="18" customHeight="1" s="372">
      <c r="D197" s="390" t="n"/>
      <c r="E197" s="390" t="n"/>
      <c r="F197" s="226" t="inlineStr">
        <is>
          <t>스토리지 계정은 가상 네트워크 규칙을 사용하여 네트워크 액세스를 제한해야 함</t>
        </is>
      </c>
      <c r="G197" s="204" t="n"/>
    </row>
    <row r="198" ht="18" customHeight="1" s="372">
      <c r="D198" s="390" t="n"/>
      <c r="E198" s="390" t="n"/>
      <c r="F198" s="226" t="inlineStr">
        <is>
          <t>스토리지 계정은 암호화에 고객 관리형 키를 사용해야 함</t>
        </is>
      </c>
      <c r="G198" s="204" t="n"/>
    </row>
    <row r="199" ht="18" customHeight="1" s="372">
      <c r="D199" s="390" t="n"/>
      <c r="E199" s="390" t="n"/>
      <c r="F199" s="226" t="inlineStr">
        <is>
          <t>스토리지 계정은 프라이빗 링크를 사용해야 함</t>
        </is>
      </c>
      <c r="G199" s="204" t="n"/>
    </row>
    <row r="200" ht="18" customHeight="1" s="372">
      <c r="D200" s="390" t="n"/>
      <c r="E200" s="390" t="n"/>
      <c r="F200" s="226" t="inlineStr">
        <is>
          <t>서브넷을 네트워크 보안 그룹과 연결해야 합니다.</t>
        </is>
      </c>
      <c r="G200" s="204" t="n"/>
    </row>
    <row r="201" ht="18" customHeight="1" s="372">
      <c r="D201" s="390" t="n"/>
      <c r="E201" s="390" t="n"/>
      <c r="F201" s="226" t="inlineStr">
        <is>
          <t>구독에 보안 문제에 대한 연락처 이메일 주소가 있어야 함</t>
        </is>
      </c>
      <c r="G201" s="204" t="n"/>
    </row>
    <row r="202" ht="18" customHeight="1" s="372">
      <c r="D202" s="390" t="n"/>
      <c r="E202" s="390" t="n"/>
      <c r="F202" s="226" t="inlineStr">
        <is>
          <t>가상 머신 확장 집합에 대한 시스템 업데이트를 설치해야 합니다.</t>
        </is>
      </c>
      <c r="G202" s="204" t="n"/>
    </row>
    <row r="203" ht="18" customHeight="1" s="372">
      <c r="D203" s="390" t="n"/>
      <c r="E203" s="390" t="n"/>
      <c r="F203" s="226" t="inlineStr">
        <is>
          <t>시스템 업데이트를 머신에 설치해야 합니다.</t>
        </is>
      </c>
      <c r="G203" s="204" t="n"/>
    </row>
    <row r="204" ht="18" customHeight="1" s="372">
      <c r="D204" s="390" t="n"/>
      <c r="E204" s="390" t="n"/>
      <c r="F204" s="226" t="inlineStr">
        <is>
          <t>구독에 둘 이상의 소유자를 할당해야 합니다.</t>
        </is>
      </c>
      <c r="G204" s="204" t="n"/>
    </row>
    <row r="205" ht="18" customHeight="1" s="372">
      <c r="D205" s="390" t="n"/>
      <c r="E205" s="390" t="n"/>
      <c r="F205" s="226" t="inlineStr">
        <is>
          <t>SQL 데이터베이스에 투명한 데이터 암호화를 사용하도록 설정해야 합니다.</t>
        </is>
      </c>
      <c r="G205" s="204" t="n"/>
    </row>
    <row r="206" ht="18" customHeight="1" s="372">
      <c r="D206" s="390" t="n"/>
      <c r="E206" s="390" t="n"/>
      <c r="F206" s="226" t="inlineStr">
        <is>
          <t>가상 머신을 새 Azure Resource Manager 리소스로 마이그레이션해야 함</t>
        </is>
      </c>
      <c r="G206" s="204" t="n"/>
    </row>
    <row r="207" ht="18" customHeight="1" s="372">
      <c r="D207" s="390" t="n"/>
      <c r="E207" s="390" t="n"/>
      <c r="F207" s="226" t="inlineStr">
        <is>
          <t>가상 머신의 게스트 구성 확장은 시스템이 할당한 관리 ID를 사용하여 배포해야 함</t>
        </is>
      </c>
      <c r="G207" s="204" t="n"/>
    </row>
    <row r="208" ht="18" customHeight="1" s="372">
      <c r="D208" s="390" t="n"/>
      <c r="E208" s="390" t="n"/>
      <c r="F208" s="226" t="inlineStr">
        <is>
          <t>VM Image Builder 템플릿은 프라이빗 링크를 사용해야 함</t>
        </is>
      </c>
      <c r="G208" s="204" t="n"/>
    </row>
    <row r="209" ht="18" customHeight="1" s="372">
      <c r="D209" s="390" t="n"/>
      <c r="E209" s="390" t="n"/>
      <c r="F209" s="226" t="inlineStr">
        <is>
          <t>Azure Container Registry 이미지의 취약성을 수정해야 함</t>
        </is>
      </c>
      <c r="G209" s="204" t="n"/>
    </row>
    <row r="210" ht="18" customHeight="1" s="372">
      <c r="D210" s="390" t="n"/>
      <c r="E210" s="390" t="n"/>
      <c r="F210" s="226" t="inlineStr">
        <is>
          <t>컨테이너 보안 구성의 취약성을 수정해야 합니다.</t>
        </is>
      </c>
      <c r="G210" s="204" t="n"/>
    </row>
    <row r="211" ht="18" customHeight="1" s="372">
      <c r="D211" s="390" t="n"/>
      <c r="E211" s="390" t="n"/>
      <c r="F211" s="226" t="inlineStr">
        <is>
          <t>머신 보안 구성의 취약성을 수정해야 합니다.</t>
        </is>
      </c>
      <c r="G211" s="204" t="n"/>
    </row>
    <row r="212" ht="18" customHeight="1" s="372">
      <c r="D212" s="390" t="n"/>
      <c r="E212" s="390" t="n"/>
      <c r="F212" s="226" t="inlineStr">
        <is>
          <t>가상 머신 확장 집합에서 보안 구성의 취약성을 수정해야 합니다.</t>
        </is>
      </c>
      <c r="G212" s="204" t="n"/>
    </row>
    <row r="213" ht="18" customHeight="1" s="372">
      <c r="D213" s="390" t="n"/>
      <c r="E213" s="390" t="n"/>
      <c r="F213" s="226" t="inlineStr">
        <is>
          <t>SQL 데이터베이스의 취약성을 수정해야 합니다.</t>
        </is>
      </c>
      <c r="G213" s="204" t="n"/>
    </row>
    <row r="214" ht="18" customHeight="1" s="372">
      <c r="D214" s="390" t="n"/>
      <c r="E214" s="390" t="n"/>
      <c r="F214" s="226" t="inlineStr">
        <is>
          <t>머신의 SQL 서버의 취약성을 수정해야 함</t>
        </is>
      </c>
      <c r="G214" s="204" t="n"/>
    </row>
    <row r="215" ht="18" customHeight="1" s="372">
      <c r="D215" s="390" t="n"/>
      <c r="E215" s="390" t="n"/>
      <c r="F215" s="226" t="inlineStr">
        <is>
          <t>SQL Managed Instance에서 취약성 평가를 사용하도록 설정해야 함</t>
        </is>
      </c>
      <c r="G215" s="204" t="n"/>
    </row>
    <row r="216" ht="18" customHeight="1" s="372">
      <c r="D216" s="390" t="n"/>
      <c r="E216" s="390" t="n"/>
      <c r="F216" s="226" t="inlineStr">
        <is>
          <t>SQL 서버에서 취약성 평가를 사용하도록 설정해야 합니다.</t>
        </is>
      </c>
      <c r="G216" s="204" t="n"/>
    </row>
    <row r="217" ht="18" customHeight="1" s="372">
      <c r="D217" s="390" t="n"/>
      <c r="E217" s="390" t="n"/>
      <c r="F217" s="226" t="inlineStr">
        <is>
          <t>Application Gateway에 WAF(웹 애플리케이션 방화벽)를 사용하도록 설정해야 함</t>
        </is>
      </c>
      <c r="G217" s="204" t="n"/>
    </row>
    <row r="218" ht="18" customHeight="1" s="372">
      <c r="D218" s="390" t="n"/>
      <c r="E218" s="390" t="n"/>
      <c r="F218" s="226" t="inlineStr">
        <is>
          <t>WAF(Web Application Firewall)를 Azure Front Door Service 서비스에 사용하도록 설정해야 함</t>
        </is>
      </c>
      <c r="G218" s="204" t="n"/>
    </row>
    <row r="219" ht="18" customHeight="1" s="372">
      <c r="D219" s="390" t="n"/>
      <c r="E219" s="390" t="n"/>
      <c r="F219" s="226" t="inlineStr">
        <is>
          <t>웹 애플리케이션은 HTTPS를 통해서만 액세스할 수 있어야 합니다.</t>
        </is>
      </c>
      <c r="G219" s="204" t="n"/>
    </row>
    <row r="220" ht="18" customHeight="1" s="372">
      <c r="D220" s="390" t="n"/>
      <c r="E220" s="390" t="n"/>
      <c r="F220" s="226" t="inlineStr">
        <is>
          <t>Windows Defender Exploit Guard를 머신에서 사용하도록 설정해야 함</t>
        </is>
      </c>
      <c r="G220" s="204" t="n"/>
    </row>
    <row r="221" ht="18" customHeight="1" s="372">
      <c r="D221" s="390" t="n"/>
      <c r="E221" s="390" t="n"/>
      <c r="F221" s="226" t="inlineStr">
        <is>
          <t>Windows 머신은 Azure Security Center 기준의 요구 사항을 충족해야 함</t>
        </is>
      </c>
      <c r="G221" s="204" t="n"/>
    </row>
    <row r="222" ht="18" customHeight="1" s="372">
      <c r="D222" s="390" t="n"/>
      <c r="E222" s="391" t="n"/>
      <c r="F222" s="226" t="inlineStr">
        <is>
          <t>Windows 웹 서버는 보안 통신 프로토콜을 사용하도록 구성해야 함</t>
        </is>
      </c>
      <c r="G222" s="204" t="n"/>
    </row>
    <row r="223" ht="18" customHeight="1" s="372">
      <c r="D223" s="390" t="n"/>
      <c r="E223" s="227" t="inlineStr">
        <is>
          <t>Azure Security Center 범주</t>
        </is>
      </c>
      <c r="F223" s="226" t="inlineStr">
        <is>
          <t>구독에 최대 3명의 소유자를 지정해야 합니다.</t>
        </is>
      </c>
      <c r="G223" s="204" t="n"/>
    </row>
    <row r="224" ht="18" customHeight="1" s="372">
      <c r="D224" s="390" t="n"/>
      <c r="E224" s="390" t="n"/>
      <c r="F224" s="226" t="inlineStr">
        <is>
          <t>취약성 평가 솔루션을 가상 머신에서 사용하도록 설정해야 함</t>
        </is>
      </c>
      <c r="G224" s="204" t="n"/>
    </row>
    <row r="225" ht="18" customHeight="1" s="372">
      <c r="D225" s="390" t="n"/>
      <c r="E225" s="390" t="n"/>
      <c r="F225" s="226" t="inlineStr">
        <is>
          <t>머신에서 안전한 애플리케이션을 정의하기 위해 적응형 애플리케이션 제어를 사용하도록 설정해야 함</t>
        </is>
      </c>
      <c r="G225" s="204" t="n"/>
    </row>
    <row r="226" ht="18" customHeight="1" s="372">
      <c r="D226" s="390" t="n"/>
      <c r="E226" s="390" t="n"/>
      <c r="F226" s="226" t="inlineStr">
        <is>
          <t>인터넷 연결 가상 머신에 적응형 네트워크 강화 권장 사항을 적용해야 함</t>
        </is>
      </c>
      <c r="G226" s="204" t="n"/>
    </row>
    <row r="227" ht="18" customHeight="1" s="372">
      <c r="D227" s="390" t="n"/>
      <c r="E227" s="390" t="n"/>
      <c r="F227" s="226" t="inlineStr">
        <is>
          <t>가상 머신과 연결된 네트워크 보안 그룹에서 모든 네트워크 포트를 제한해야 함</t>
        </is>
      </c>
      <c r="G227" s="204" t="n"/>
    </row>
    <row r="228" ht="18" customHeight="1" s="372">
      <c r="D228" s="390" t="n"/>
      <c r="E228" s="390" t="n"/>
      <c r="F228" s="226" t="inlineStr">
        <is>
          <t>적응형 애플리케이션 제어 정책의 허용 목록 규칙을 업데이트해야 함</t>
        </is>
      </c>
      <c r="G228" s="204" t="n"/>
    </row>
    <row r="229" ht="18" customHeight="1" s="372">
      <c r="D229" s="390" t="n"/>
      <c r="E229" s="390" t="n"/>
      <c r="F229" s="226" t="inlineStr">
        <is>
          <t>권한 있는 IP 범위는 Kubernetes Services에 정의되어야 함</t>
        </is>
      </c>
      <c r="G229" s="204" t="n"/>
    </row>
    <row r="230" ht="18" customHeight="1" s="372">
      <c r="D230" s="390" t="n"/>
      <c r="E230" s="390" t="n"/>
      <c r="F230" s="226" t="inlineStr">
        <is>
          <t>구독에 Log Analytics 에이전트의 자동 프로비저닝을 사용하도록 설정해야 함</t>
        </is>
      </c>
      <c r="G230" s="204" t="n"/>
    </row>
    <row r="231" ht="18" customHeight="1" s="372">
      <c r="D231" s="390" t="n"/>
      <c r="E231" s="390" t="n"/>
      <c r="F231" s="226" t="inlineStr">
        <is>
          <t>Azure DDoS Protection 표준을 사용하도록 설정해야 함</t>
        </is>
      </c>
      <c r="G231" s="204" t="n"/>
    </row>
    <row r="232" ht="18" customHeight="1" s="372">
      <c r="D232" s="390" t="n"/>
      <c r="E232" s="390" t="n"/>
      <c r="F232" s="226" t="inlineStr">
        <is>
          <t>Azure Defender for App Service를 사용해야 합니다</t>
        </is>
      </c>
      <c r="G232" s="204" t="n"/>
    </row>
    <row r="233" ht="18" customHeight="1" s="372">
      <c r="D233" s="390" t="n"/>
      <c r="E233" s="390" t="n"/>
      <c r="F233" s="226" t="inlineStr">
        <is>
          <t>Azure SQL Database 서버용 Azure Defender를 사용해야 합니다.</t>
        </is>
      </c>
      <c r="G233" s="204" t="n"/>
    </row>
    <row r="234" ht="18" customHeight="1" s="372">
      <c r="D234" s="390" t="n"/>
      <c r="E234" s="390" t="n"/>
      <c r="F234" s="226" t="inlineStr">
        <is>
          <t>컨테이너 레지스트리용 Azure Defender를 사용해야 합니다.</t>
        </is>
      </c>
      <c r="G234" s="204" t="n"/>
    </row>
    <row r="235" ht="18" customHeight="1" s="372">
      <c r="D235" s="390" t="n"/>
      <c r="E235" s="390" t="n"/>
      <c r="F235" s="226" t="inlineStr">
        <is>
          <t>[미리 보기]: Azure Defender for DNS를 사용하도록 설정해야 함</t>
        </is>
      </c>
      <c r="G235" s="204" t="n"/>
    </row>
    <row r="236" ht="18" customHeight="1" s="372">
      <c r="D236" s="390" t="n"/>
      <c r="E236" s="390" t="n"/>
      <c r="F236" s="226" t="inlineStr">
        <is>
          <t>Azure Defender for Key Vault를 사용해야 합니다.</t>
        </is>
      </c>
      <c r="G236" s="204" t="n"/>
    </row>
    <row r="237" ht="18" customHeight="1" s="372">
      <c r="D237" s="390" t="n"/>
      <c r="E237" s="390" t="n"/>
      <c r="F237" s="226" t="inlineStr">
        <is>
          <t>Azure Defender for Kubernetes를 사용해야 합니다.</t>
        </is>
      </c>
      <c r="G237" s="204" t="n"/>
    </row>
    <row r="238" ht="18" customHeight="1" s="372">
      <c r="D238" s="390" t="n"/>
      <c r="E238" s="390" t="n"/>
      <c r="F238" s="226" t="inlineStr">
        <is>
          <t>[미리 보기]: Azure Defender for Resource Manager를 사용하도록 설정해야 함</t>
        </is>
      </c>
      <c r="G238" s="204" t="n"/>
    </row>
    <row r="239" ht="18" customHeight="1" s="372">
      <c r="D239" s="390" t="n"/>
      <c r="E239" s="390" t="n"/>
      <c r="F239" s="226" t="inlineStr">
        <is>
          <t>서버용 Azure Defender를 사용해야 합니다.</t>
        </is>
      </c>
      <c r="G239" s="204" t="n"/>
    </row>
    <row r="240" ht="18" customHeight="1" s="372">
      <c r="D240" s="390" t="n"/>
      <c r="E240" s="390" t="n"/>
      <c r="F240" s="226" t="inlineStr">
        <is>
          <t>머신의 SQL 서버용 Azure Defender를 사용해야 합니다.</t>
        </is>
      </c>
      <c r="G240" s="204" t="n"/>
    </row>
    <row r="241" ht="18" customHeight="1" s="372">
      <c r="D241" s="390" t="n"/>
      <c r="E241" s="390" t="n"/>
      <c r="F241" s="226" t="inlineStr">
        <is>
          <t>스토리지용 Azure Defender를 사용해야 합니다.</t>
        </is>
      </c>
      <c r="G241" s="204" t="n"/>
    </row>
    <row r="242" ht="18" customHeight="1" s="372">
      <c r="D242" s="390" t="n"/>
      <c r="E242" s="390" t="n"/>
      <c r="F242" s="226" t="inlineStr">
        <is>
          <t>Cloud Services(추가 지원) 역할 인스턴스는 안전하게 구성되어야 함</t>
        </is>
      </c>
      <c r="G242" s="204" t="n"/>
    </row>
    <row r="243" ht="18" customHeight="1" s="372">
      <c r="D243" s="390" t="n"/>
      <c r="E243" s="390" t="n"/>
      <c r="F243" s="226" t="inlineStr">
        <is>
          <t>Cloud Services(추가 지원) 역할 인스턴스에는 엔드포인트 보호 솔루션이 설치되어 있어야 함</t>
        </is>
      </c>
      <c r="G243" s="204" t="n"/>
    </row>
    <row r="244" ht="18" customHeight="1" s="372">
      <c r="D244" s="390" t="n"/>
      <c r="E244" s="390" t="n"/>
      <c r="F244" s="226" t="inlineStr">
        <is>
          <t>Cloud Services(추가 지원) 역할 인스턴스에 시스템 업데이트가 설치되어 있어야 함</t>
        </is>
      </c>
      <c r="G244" s="204" t="n"/>
    </row>
    <row r="245" ht="18" customHeight="1" s="372">
      <c r="D245" s="390" t="n"/>
      <c r="E245" s="390" t="n"/>
      <c r="F245" s="226" t="inlineStr">
        <is>
          <t>[미리 보기]: 가상 머신에서 Azure Defender for SQL 에이전트 구성</t>
        </is>
      </c>
      <c r="G245" s="204" t="n"/>
    </row>
    <row r="246" ht="18" customHeight="1" s="372">
      <c r="D246" s="390" t="n"/>
      <c r="E246" s="390" t="n"/>
      <c r="F246" s="226" t="inlineStr">
        <is>
          <t>[미리 보기]: 취약성 평가 에이전트를 수신하도록 머신 구성</t>
        </is>
      </c>
      <c r="G246" s="204" t="n"/>
    </row>
    <row r="247" ht="18" customHeight="1" s="372">
      <c r="D247" s="390" t="n"/>
      <c r="E247" s="390" t="n"/>
      <c r="F247" s="226" t="inlineStr">
        <is>
          <t>[미리 보기]: 게스트 증명 확장을 자동으로 설치하도록 지원되는 Linux 가상 머신 확장 집합 구성</t>
        </is>
      </c>
      <c r="G247" s="204" t="n"/>
    </row>
    <row r="248" ht="18" customHeight="1" s="372">
      <c r="D248" s="390" t="n"/>
      <c r="E248" s="390" t="n"/>
      <c r="F248" s="226" t="inlineStr">
        <is>
          <t>[미리 보기]: 자동으로 보안 부팅을 사용하도록 지원되는 Linux 가상 머신 구성</t>
        </is>
      </c>
      <c r="G248" s="204" t="n"/>
    </row>
    <row r="249" ht="18" customHeight="1" s="372">
      <c r="D249" s="390" t="n"/>
      <c r="E249" s="390" t="n"/>
      <c r="F249" s="226" t="inlineStr">
        <is>
          <t>[미리 보기]: Azure Security 에이전트를 자동으로 설치하도록 지원되는 Linux 가상 머신 구성</t>
        </is>
      </c>
      <c r="G249" s="204" t="n"/>
    </row>
    <row r="250" ht="18" customHeight="1" s="372">
      <c r="D250" s="390" t="n"/>
      <c r="E250" s="390" t="n"/>
      <c r="F250" s="226" t="inlineStr">
        <is>
          <t>[미리 보기]: 게스트 증명 확장을 자동으로 설치하도록 지원되는 Linux 가상 머신 구성</t>
        </is>
      </c>
      <c r="G250" s="204" t="n"/>
    </row>
    <row r="251" ht="18" customHeight="1" s="372">
      <c r="D251" s="390" t="n"/>
      <c r="E251" s="390" t="n"/>
      <c r="F251" s="226" t="inlineStr">
        <is>
          <t>[미리 보기]: 자동으로 vTPM을 사용하도록 지원되는 가상 머신 구성</t>
        </is>
      </c>
      <c r="G251" s="204" t="n"/>
    </row>
    <row r="252" ht="18" customHeight="1" s="372">
      <c r="D252" s="390" t="n"/>
      <c r="E252" s="390" t="n"/>
      <c r="F252" s="226" t="inlineStr">
        <is>
          <t>[미리 보기]: 게스트 증명 확장을 자동으로 설치하도록 지원되는 Windows 가상 머신 확장 집합 구성</t>
        </is>
      </c>
      <c r="G252" s="204" t="n"/>
    </row>
    <row r="253" ht="18" customHeight="1" s="372">
      <c r="D253" s="390" t="n"/>
      <c r="E253" s="390" t="n"/>
      <c r="F253" s="226" t="inlineStr">
        <is>
          <t>[미리 보기]: 자동으로 보안 부팅을 사용하도록 지원되는 Windows 가상 머신 구성</t>
        </is>
      </c>
      <c r="G253" s="204" t="n"/>
    </row>
    <row r="254" ht="18" customHeight="1" s="372">
      <c r="D254" s="390" t="n"/>
      <c r="E254" s="390" t="n"/>
      <c r="F254" s="226" t="inlineStr">
        <is>
          <t>[미리 보기]: 게스트 증명 확장을 자동으로 설치하도록 지원되는 Windows 가상 머신 구성</t>
        </is>
      </c>
      <c r="G254" s="204" t="n"/>
    </row>
    <row r="255" ht="18" customHeight="1" s="372">
      <c r="D255" s="390" t="n"/>
      <c r="E255" s="390" t="n"/>
      <c r="F255" s="226" t="inlineStr">
        <is>
          <t>배포 - Azure Security Center 경고에 대한 비표시 규칙 구성</t>
        </is>
      </c>
      <c r="G255" s="204" t="n"/>
    </row>
    <row r="256" ht="18" customHeight="1" s="372">
      <c r="D256" s="390" t="n"/>
      <c r="E256" s="390" t="n"/>
      <c r="F256" s="226" t="inlineStr">
        <is>
          <t>[미리 보기]: 배포 - Azure Security 에이전트를 자동으로 설치하도록 Windows 머신 구성</t>
        </is>
      </c>
      <c r="G256" s="204" t="n"/>
    </row>
    <row r="257" ht="18" customHeight="1" s="372">
      <c r="D257" s="390" t="n"/>
      <c r="E257" s="390" t="n"/>
      <c r="F257" s="226" t="inlineStr">
        <is>
          <t>Azure Security Center 데이터에 대한 Event Hub로 내보내기 배포</t>
        </is>
      </c>
      <c r="G257" s="204" t="n"/>
    </row>
    <row r="258" ht="18" customHeight="1" s="372">
      <c r="D258" s="390" t="n"/>
      <c r="E258" s="390" t="n"/>
      <c r="F258" s="226" t="inlineStr">
        <is>
          <t>Azure Security Center 데이터에 대한 Log Analytics 작업 영역으로 내보내기 배포</t>
        </is>
      </c>
      <c r="G258" s="204" t="n"/>
    </row>
    <row r="259" ht="18" customHeight="1" s="372">
      <c r="D259" s="390" t="n"/>
      <c r="E259" s="390" t="n"/>
      <c r="F259" s="226" t="inlineStr">
        <is>
          <t>Azure Security Center 경고에 대한 워크플로 자동화 배포</t>
        </is>
      </c>
      <c r="G259" s="204" t="n"/>
    </row>
    <row r="260" ht="18" customHeight="1" s="372">
      <c r="D260" s="390" t="n"/>
      <c r="E260" s="390" t="n"/>
      <c r="F260" s="226" t="inlineStr">
        <is>
          <t>Azure Security Center 권장 사항에 대한 워크플로 자동화 배포</t>
        </is>
      </c>
      <c r="G260" s="204" t="n"/>
    </row>
    <row r="261" ht="18" customHeight="1" s="372">
      <c r="D261" s="390" t="n"/>
      <c r="E261" s="390" t="n"/>
      <c r="F261" s="226" t="inlineStr">
        <is>
          <t>Azure Security Center 규정 준수에 대한 워크플로 자동화 배포</t>
        </is>
      </c>
      <c r="G261" s="204" t="n"/>
    </row>
    <row r="262" ht="18" customHeight="1" s="372">
      <c r="D262" s="390" t="n"/>
      <c r="E262" s="390" t="n"/>
      <c r="F262" s="226" t="inlineStr">
        <is>
          <t>더 이상 사용되지 않는 계정은 구독에서 제거해야 합니다.</t>
        </is>
      </c>
      <c r="G262" s="204" t="n"/>
    </row>
    <row r="263" ht="18" customHeight="1" s="372">
      <c r="D263" s="390" t="n"/>
      <c r="E263" s="390" t="n"/>
      <c r="F263" s="226" t="inlineStr">
        <is>
          <t>소유자 권한이 있는 사용되지 않는 계정은 구독에서 제거해야 합니다.</t>
        </is>
      </c>
      <c r="G263" s="204" t="n"/>
    </row>
    <row r="264" ht="18" customHeight="1" s="372">
      <c r="D264" s="390" t="n"/>
      <c r="E264" s="390" t="n"/>
      <c r="F264" s="226" t="inlineStr">
        <is>
          <t>가상 머신에서 디스크 암호화를 적용해야 합니다.</t>
        </is>
      </c>
      <c r="G264" s="204" t="n"/>
    </row>
    <row r="265" ht="18" customHeight="1" s="372">
      <c r="D265" s="390" t="n"/>
      <c r="E265" s="390" t="n"/>
      <c r="F265" s="226" t="inlineStr">
        <is>
          <t>심각도가 높은 경고에 대해 이메일 알림을 사용하도록 설정해야 합니다.</t>
        </is>
      </c>
      <c r="G265" s="204" t="n"/>
    </row>
    <row r="266" ht="18" customHeight="1" s="372">
      <c r="D266" s="390" t="n"/>
      <c r="E266" s="390" t="n"/>
      <c r="F266" s="226" t="inlineStr">
        <is>
          <t>심각도가 높은 경고에 대해 구독 소유자에게 이메일 알림을 사용하도록 설정해야 합니다.</t>
        </is>
      </c>
      <c r="G266" s="204" t="n"/>
    </row>
    <row r="267" ht="18" customHeight="1" s="372">
      <c r="D267" s="390" t="n"/>
      <c r="E267" s="390" t="n"/>
      <c r="F267" s="226" t="inlineStr">
        <is>
          <t>구독에서 Azure Security Center를 사용하도록 설정</t>
        </is>
      </c>
      <c r="G267" s="204" t="n"/>
    </row>
    <row r="268" ht="18" customHeight="1" s="372">
      <c r="D268" s="390" t="n"/>
      <c r="E268" s="390" t="n"/>
      <c r="F268" s="226" t="inlineStr">
        <is>
          <t>Security Center가 사용자 지정 작업 영역을 사용하여 구독에서 Log Analytics 에이전트를 자동 프로비저닝하도록 합니다.</t>
        </is>
      </c>
      <c r="G268" s="204" t="n"/>
    </row>
    <row r="269" ht="18" customHeight="1" s="372">
      <c r="D269" s="390" t="n"/>
      <c r="E269" s="390" t="n"/>
      <c r="F269" s="226" t="inlineStr">
        <is>
          <t>Security Center가 기본 작업 영역을 사용하여 구독에서 Log Analytics 에이전트를 자동 프로비저닝하도록 합니다.</t>
        </is>
      </c>
      <c r="G269" s="204" t="n"/>
    </row>
    <row r="270" ht="18" customHeight="1" s="372">
      <c r="D270" s="390" t="n"/>
      <c r="E270" s="390" t="n"/>
      <c r="F270" s="226" t="inlineStr">
        <is>
          <t>가상 머신 확장 집합에 Endpoint Protection 솔루션을 설치해야 합니다.</t>
        </is>
      </c>
      <c r="G270" s="204" t="n"/>
    </row>
    <row r="271" ht="18" customHeight="1" s="372">
      <c r="D271" s="390" t="n"/>
      <c r="E271" s="390" t="n"/>
      <c r="F271" s="226" t="inlineStr">
        <is>
          <t>소유자 권한이 있는 외부 계정은 구독에서 제거해야 합니다.</t>
        </is>
      </c>
      <c r="G271" s="204" t="n"/>
    </row>
    <row r="272" ht="18" customHeight="1" s="372">
      <c r="D272" s="390" t="n"/>
      <c r="E272" s="390" t="n"/>
      <c r="F272" s="226" t="inlineStr">
        <is>
          <t>읽기 권한이 있는 외부 계정을 구독에서 제거해야 합니다.</t>
        </is>
      </c>
      <c r="G272" s="204" t="n"/>
    </row>
    <row r="273" ht="18" customHeight="1" s="372">
      <c r="D273" s="390" t="n"/>
      <c r="E273" s="390" t="n"/>
      <c r="F273" s="226" t="inlineStr">
        <is>
          <t>쓰기 권한이 있는 외부 계정을 구독에서 제거해야 합니다.</t>
        </is>
      </c>
      <c r="G273" s="204" t="n"/>
    </row>
    <row r="274" ht="18" customHeight="1" s="372">
      <c r="D274" s="390" t="n"/>
      <c r="E274" s="390" t="n"/>
      <c r="F274" s="226" t="inlineStr">
        <is>
          <t>[미리 보기]: 지원되는 Linux 가상 머신에 게스트 증명 확장을 설치해야 함</t>
        </is>
      </c>
      <c r="G274" s="204" t="n"/>
    </row>
    <row r="275" ht="18" customHeight="1" s="372">
      <c r="D275" s="390" t="n"/>
      <c r="E275" s="390" t="n"/>
      <c r="F275" s="226" t="inlineStr">
        <is>
          <t>[미리 보기]: 지원되는 Linux 가상 머신 확장 집합에 게스트 증명 확장을 설치해야 함</t>
        </is>
      </c>
      <c r="G275" s="204" t="n"/>
    </row>
    <row r="276" ht="18" customHeight="1" s="372">
      <c r="D276" s="390" t="n"/>
      <c r="E276" s="390" t="n"/>
      <c r="F276" s="226" t="inlineStr">
        <is>
          <t>[미리 보기]: 지원되는 Windows 가상 머신에 게스트 증명 확장을 설치해야 함</t>
        </is>
      </c>
      <c r="G276" s="204" t="n"/>
    </row>
    <row r="277" ht="18" customHeight="1" s="372">
      <c r="D277" s="390" t="n"/>
      <c r="E277" s="390" t="n"/>
      <c r="F277" s="226" t="inlineStr">
        <is>
          <t>[미리 보기]: 지원되는 Windows 가상 머신 확장 집합에 게스트 증명 확장을 설치해야 함</t>
        </is>
      </c>
      <c r="G277" s="204" t="n"/>
    </row>
    <row r="278" ht="18" customHeight="1" s="372">
      <c r="D278" s="390" t="n"/>
      <c r="E278" s="390" t="n"/>
      <c r="F278" s="226" t="inlineStr">
        <is>
          <t>머신에 게스트 구성 확장을 설치해야 함</t>
        </is>
      </c>
      <c r="G278" s="204" t="n"/>
    </row>
    <row r="279" ht="18" customHeight="1" s="372">
      <c r="D279" s="390" t="n"/>
      <c r="E279" s="390" t="n"/>
      <c r="F279" s="226" t="inlineStr">
        <is>
          <t>네트워크 보안 그룹을 사용하여 인터넷 연결 가상 머신을 보호해야 함</t>
        </is>
      </c>
      <c r="G279" s="204" t="n"/>
    </row>
    <row r="280" ht="18" customHeight="1" s="372">
      <c r="D280" s="390" t="n"/>
      <c r="E280" s="390" t="n"/>
      <c r="F280" s="226" t="inlineStr">
        <is>
          <t>가상 머신에서 IP 전달을 사용하지 않도록 설정해야 함</t>
        </is>
      </c>
      <c r="G280" s="204" t="n"/>
    </row>
    <row r="281" ht="18" customHeight="1" s="372">
      <c r="D281" s="390" t="n"/>
      <c r="E281" s="390" t="n"/>
      <c r="F281" s="226" t="inlineStr">
        <is>
          <t>Kubernetes Services를 취약하지 않은 Kubernetes 버전으로 업그레이드해야 함</t>
        </is>
      </c>
      <c r="G281" s="204" t="n"/>
    </row>
    <row r="282" ht="18" customHeight="1" s="372">
      <c r="D282" s="390" t="n"/>
      <c r="E282" s="390" t="n"/>
      <c r="F282" s="226" t="inlineStr">
        <is>
          <t>[미리 보기]: Linux 가상 머신에서 보안 부팅을 사용해야 함</t>
        </is>
      </c>
      <c r="G282" s="204" t="n"/>
    </row>
    <row r="283" ht="18" customHeight="1" s="372">
      <c r="D283" s="390" t="n"/>
      <c r="E283" s="390" t="n"/>
      <c r="F283" s="226" t="inlineStr">
        <is>
          <t>머신에서 Log Analytics 에이전트 상태 문제를 해결해야 함</t>
        </is>
      </c>
      <c r="G283" s="204" t="n"/>
    </row>
    <row r="284" ht="18" customHeight="1" s="372">
      <c r="D284" s="390" t="n"/>
      <c r="E284" s="390" t="n"/>
      <c r="F284" s="226" t="inlineStr">
        <is>
          <t>Cloud Services(추가 지원) 역할 인스턴스에 Log Analytics 에이전트를 설치해야 함</t>
        </is>
      </c>
      <c r="G284" s="204" t="n"/>
    </row>
    <row r="285" ht="18" customHeight="1" s="372">
      <c r="D285" s="390" t="n"/>
      <c r="E285" s="390" t="n"/>
      <c r="F285" s="226" t="inlineStr">
        <is>
          <t>Azure Security Center를 모니터링하려면 가상 머신에 Log Analytics 에이전트를 설치해야 함</t>
        </is>
      </c>
      <c r="G285" s="204" t="n"/>
    </row>
    <row r="286" ht="18" customHeight="1" s="372">
      <c r="D286" s="390" t="n"/>
      <c r="E286" s="390" t="n"/>
      <c r="F286" s="226" t="inlineStr">
        <is>
          <t>Azure Security Center를 모니터링하려면 가상 머신 확장 집합에 Log Analytics 에이전트를 설치해야 함</t>
        </is>
      </c>
      <c r="G286" s="204" t="n"/>
    </row>
    <row r="287" ht="18" customHeight="1" s="372">
      <c r="D287" s="390" t="n"/>
      <c r="E287" s="390" t="n"/>
      <c r="F287" s="226" t="inlineStr">
        <is>
          <t>가상 머신의 관리 포트는 Just-In-Time 네트워크 액세스 제어로 보호해야 함</t>
        </is>
      </c>
      <c r="G287" s="204" t="n"/>
    </row>
    <row r="288" ht="18" customHeight="1" s="372">
      <c r="D288" s="390" t="n"/>
      <c r="E288" s="390" t="n"/>
      <c r="F288" s="226" t="inlineStr">
        <is>
          <t>가상 머신에서 관리 포트를 닫아야 합니다.</t>
        </is>
      </c>
      <c r="G288" s="204" t="n"/>
    </row>
    <row r="289" ht="18" customHeight="1" s="372">
      <c r="D289" s="390" t="n"/>
      <c r="E289" s="390" t="n"/>
      <c r="F289" s="226" t="inlineStr">
        <is>
          <t>구독에서 쓰기 권한이 있는 계정에 MFA를 사용하도록 설정해야 합니다.</t>
        </is>
      </c>
      <c r="G289" s="204" t="n"/>
    </row>
    <row r="290" ht="18" customHeight="1" s="372">
      <c r="D290" s="390" t="n"/>
      <c r="E290" s="390" t="n"/>
      <c r="F290" s="226" t="inlineStr">
        <is>
          <t>구독에서 소유자 권한이 있는 계정에 MFA를 사용하도록 설정해야 합니다.</t>
        </is>
      </c>
      <c r="G290" s="204" t="n"/>
    </row>
    <row r="291" ht="18" customHeight="1" s="372">
      <c r="D291" s="390" t="n"/>
      <c r="E291" s="390" t="n"/>
      <c r="F291" s="226" t="inlineStr">
        <is>
          <t>구독에서 읽기 권한이 있는 계정에 MFA를 사용하도록 설정해야 합니다.</t>
        </is>
      </c>
      <c r="G291" s="204" t="n"/>
    </row>
    <row r="292" ht="18" customHeight="1" s="372">
      <c r="D292" s="390" t="n"/>
      <c r="E292" s="390" t="n"/>
      <c r="F292" s="226" t="inlineStr">
        <is>
          <t>Azure Security Center에서 누락된 Endpoint Protection 모니터링</t>
        </is>
      </c>
      <c r="G292" s="204" t="n"/>
    </row>
    <row r="293" ht="18" customHeight="1" s="372">
      <c r="D293" s="390" t="n"/>
      <c r="E293" s="390" t="n"/>
      <c r="F293" s="226" t="inlineStr">
        <is>
          <t>네트워크 보안 그룹을 사용하여 비인터넷 연결 가상 머신을 보호해야 함</t>
        </is>
      </c>
      <c r="G293" s="204" t="n"/>
    </row>
    <row r="294" ht="18" customHeight="1" s="372">
      <c r="D294" s="390" t="n"/>
      <c r="E294" s="390" t="n"/>
      <c r="F294" s="226" t="inlineStr">
        <is>
          <t>Kubernetes Services에서 RBAC(역할 기반 액세스 제어)를 사용해야 함</t>
        </is>
      </c>
      <c r="G294" s="204" t="n"/>
    </row>
    <row r="295" ht="18" customHeight="1" s="372">
      <c r="D295" s="390" t="n"/>
      <c r="E295" s="390" t="n"/>
      <c r="F295" s="226" t="inlineStr">
        <is>
          <t>[미리 보기]: 지원되는 Windows 가상 머신에서 보안 부팅을 사용하도록 설정해야 함</t>
        </is>
      </c>
      <c r="G295" s="204" t="n"/>
    </row>
    <row r="296" ht="18" customHeight="1" s="372">
      <c r="D296" s="390" t="n"/>
      <c r="E296" s="390" t="n"/>
      <c r="F296" s="226" t="inlineStr">
        <is>
          <t>Security Center 표준 가격 책정 계층을 선택해야 합니다.</t>
        </is>
      </c>
      <c r="G296" s="204" t="n"/>
    </row>
    <row r="297" ht="18" customHeight="1" s="372">
      <c r="D297" s="390" t="n"/>
      <c r="E297" s="390" t="n"/>
      <c r="F297" s="226" t="inlineStr">
        <is>
          <t>[미리 보기]: SQL 데이터베이스에서 중요한 데이터를 분류해야 함</t>
        </is>
      </c>
      <c r="G297" s="204" t="n"/>
    </row>
    <row r="298" ht="18" customHeight="1" s="372">
      <c r="D298" s="390" t="n"/>
      <c r="E298" s="390" t="n"/>
      <c r="F298" s="226" t="inlineStr">
        <is>
          <t>관리 인증서 대신 서비스 주체를 사용하여 구독을 보호해야 함</t>
        </is>
      </c>
      <c r="G298" s="204" t="n"/>
    </row>
    <row r="299" ht="18" customHeight="1" s="372">
      <c r="D299" s="390" t="n"/>
      <c r="E299" s="390" t="n"/>
      <c r="F299" s="226" t="inlineStr">
        <is>
          <t>SQL 데이터베이스가 발견한 취약성을 해결해야 함</t>
        </is>
      </c>
      <c r="G299" s="204" t="n"/>
    </row>
    <row r="300" ht="18" customHeight="1" s="372">
      <c r="D300" s="390" t="n"/>
      <c r="E300" s="390" t="n"/>
      <c r="F300" s="226" t="inlineStr">
        <is>
          <t>컴퓨터의 SQL Server는 발견한 취약성을 해결해야 함</t>
        </is>
      </c>
      <c r="G300" s="204" t="n"/>
    </row>
    <row r="301" ht="18" customHeight="1" s="372">
      <c r="D301" s="390" t="n"/>
      <c r="E301" s="390" t="n"/>
      <c r="F301" s="226" t="inlineStr">
        <is>
          <t>서브넷을 네트워크 보안 그룹과 연결해야 합니다.</t>
        </is>
      </c>
      <c r="G301" s="204" t="n"/>
    </row>
    <row r="302" ht="18" customHeight="1" s="372">
      <c r="D302" s="390" t="n"/>
      <c r="E302" s="390" t="n"/>
      <c r="F302" s="226" t="inlineStr">
        <is>
          <t>구독에 보안 문제에 대한 연락처 이메일 주소가 있어야 함</t>
        </is>
      </c>
      <c r="G302" s="204" t="n"/>
    </row>
    <row r="303" ht="18" customHeight="1" s="372">
      <c r="D303" s="390" t="n"/>
      <c r="E303" s="390" t="n"/>
      <c r="F303" s="226" t="inlineStr">
        <is>
          <t>가상 머신 확장 집합에 대한 시스템 업데이트를 설치해야 합니다.</t>
        </is>
      </c>
      <c r="G303" s="204" t="n"/>
    </row>
    <row r="304" ht="18" customHeight="1" s="372">
      <c r="D304" s="390" t="n"/>
      <c r="E304" s="390" t="n"/>
      <c r="F304" s="226" t="inlineStr">
        <is>
          <t>시스템 업데이트를 머신에 설치해야 합니다.</t>
        </is>
      </c>
      <c r="G304" s="204" t="n"/>
    </row>
    <row r="305" ht="18" customHeight="1" s="372">
      <c r="D305" s="390" t="n"/>
      <c r="E305" s="390" t="n"/>
      <c r="F305" s="226" t="inlineStr">
        <is>
          <t>구독에 둘 이상의 소유자를 할당해야 합니다.</t>
        </is>
      </c>
      <c r="G305" s="204" t="n"/>
    </row>
    <row r="306" ht="18" customHeight="1" s="372">
      <c r="D306" s="390" t="n"/>
      <c r="E306" s="390" t="n"/>
      <c r="F306" s="226" t="inlineStr">
        <is>
          <t>[미리 보기]: 가상 머신 게스트 증명 상태가 정상이어야 함</t>
        </is>
      </c>
      <c r="G306" s="204" t="n"/>
    </row>
    <row r="307" ht="18" customHeight="1" s="372">
      <c r="D307" s="390" t="n"/>
      <c r="E307" s="390" t="n"/>
      <c r="F307" s="226" t="inlineStr">
        <is>
          <t>가상 머신의 게스트 구성 확장은 시스템이 할당한 관리 ID를 사용하여 배포해야 함</t>
        </is>
      </c>
      <c r="G307" s="204" t="n"/>
    </row>
    <row r="308" ht="18" customHeight="1" s="372">
      <c r="D308" s="390" t="n"/>
      <c r="E308" s="390" t="n"/>
      <c r="F308" s="226" t="inlineStr">
        <is>
          <t>[미리 보기]: 지원되는 가상 머신에서 vTPM을 사용하도록 설정해야 함</t>
        </is>
      </c>
      <c r="G308" s="204" t="n"/>
    </row>
    <row r="309" ht="18" customHeight="1" s="372">
      <c r="D309" s="390" t="n"/>
      <c r="E309" s="390" t="n"/>
      <c r="F309" s="226" t="inlineStr">
        <is>
          <t>Azure Container Registry 이미지의 취약성을 수정해야 함</t>
        </is>
      </c>
      <c r="G309" s="204" t="n"/>
    </row>
    <row r="310" ht="18" customHeight="1" s="372">
      <c r="D310" s="390" t="n"/>
      <c r="E310" s="390" t="n"/>
      <c r="F310" s="226" t="inlineStr">
        <is>
          <t>컨테이너 보안 구성의 취약성을 수정해야 합니다.</t>
        </is>
      </c>
      <c r="G310" s="204" t="n"/>
    </row>
    <row r="311" ht="18" customHeight="1" s="372">
      <c r="D311" s="390" t="n"/>
      <c r="E311" s="390" t="n"/>
      <c r="F311" s="226" t="inlineStr">
        <is>
          <t>머신 보안 구성의 취약성을 수정해야 합니다.</t>
        </is>
      </c>
      <c r="G311" s="204" t="n"/>
    </row>
    <row r="312" ht="18" customHeight="1" s="372">
      <c r="D312" s="391" t="n"/>
      <c r="E312" s="391" t="n"/>
      <c r="F312" s="226" t="inlineStr">
        <is>
          <t>가상 머신 확장 집합에서 보안 구성의 취약성을 수정해야 합니다.</t>
        </is>
      </c>
      <c r="G312" s="204" t="n"/>
    </row>
    <row r="313" ht="18" customHeight="1" s="372">
      <c r="D313" s="357" t="inlineStr">
        <is>
          <t>3. 성능</t>
        </is>
      </c>
      <c r="E313" s="357" t="inlineStr">
        <is>
          <t>기본 이니셔티브</t>
        </is>
      </c>
      <c r="F313" s="226" t="inlineStr">
        <is>
          <t>정상 엔드포인트로 더 빠르게 장애 조치(failover)할 수 있게 Traffic Manager 프로필의 DNS TTL(Time To Live) 단축</t>
        </is>
      </c>
      <c r="G313" s="204" t="n"/>
    </row>
    <row r="314" ht="18" customHeight="1" s="372">
      <c r="D314" s="390" t="n"/>
      <c r="E314" s="390" t="n"/>
      <c r="F314" s="226" t="inlineStr">
        <is>
          <t>SQL Database Advisor를 사용하여 데이터베이스 성능 향상(일시적으로 사용 안 함)</t>
        </is>
      </c>
      <c r="G314" s="204" t="n"/>
    </row>
    <row r="315" ht="18" customHeight="1" s="372">
      <c r="D315" s="390" t="n"/>
      <c r="E315" s="390" t="n"/>
      <c r="F315" s="226" t="inlineStr">
        <is>
          <t>안정성 및 성능 향상을 위해 Storage 클라이언트 라이브러리를 최신 버전으로 업그레이드</t>
        </is>
      </c>
      <c r="G315" s="204" t="n"/>
    </row>
    <row r="316" ht="18" customHeight="1" s="372">
      <c r="D316" s="390" t="n"/>
      <c r="E316" s="390" t="n"/>
      <c r="F316" s="226" t="inlineStr">
        <is>
          <t>App Service 성능 및 안정성 향상</t>
        </is>
      </c>
      <c r="G316" s="204" t="n"/>
    </row>
    <row r="317" ht="18" customHeight="1" s="372">
      <c r="D317" s="390" t="n"/>
      <c r="E317" s="390" t="n"/>
      <c r="F317" s="226" t="inlineStr">
        <is>
          <t>완화 옵션을 사용하여 메모리나 CPU 리소스가 앱 런타임에서 소모되는 인스턴스 검색</t>
        </is>
      </c>
      <c r="G317" s="204" t="n"/>
    </row>
    <row r="318" ht="18" customHeight="1" s="372">
      <c r="D318" s="390" t="n"/>
      <c r="E318" s="390" t="n"/>
      <c r="F318" s="226" t="inlineStr">
        <is>
          <t>관리 디스크를 사용하여 디스크 I/O 제한 방지</t>
        </is>
      </c>
      <c r="G318" s="204" t="n"/>
    </row>
    <row r="319" ht="18" customHeight="1" s="372">
      <c r="D319" s="390" t="n"/>
      <c r="E319" s="390" t="n"/>
      <c r="F319" s="226" t="inlineStr">
        <is>
          <t>Premium Storage를 사용하여 가상 머신 디스크의 성능 및 안정성 향상</t>
        </is>
      </c>
      <c r="G319" s="204" t="n"/>
    </row>
    <row r="320" ht="18" customHeight="1" s="372">
      <c r="D320" s="390" t="n"/>
      <c r="E320" s="390" t="n"/>
      <c r="F320" s="226" t="inlineStr">
        <is>
          <t>Azure Synapse Analytics 테이블에서 데이터 기울이기를 제거하여 쿼리 성능 향상</t>
        </is>
      </c>
      <c r="G320" s="204" t="n"/>
    </row>
    <row r="321" ht="18" customHeight="1" s="372">
      <c r="D321" s="390" t="n"/>
      <c r="E321" s="390" t="n"/>
      <c r="F321" s="226" t="inlineStr">
        <is>
          <t>Azure Synapse Analytics 테이블에서 오래된 테이블 통계를 만들거나 업데이트하여 쿼리 성능을 향상시킵니다.</t>
        </is>
      </c>
      <c r="G321" s="204" t="n"/>
    </row>
    <row r="322" ht="18" customHeight="1" s="372">
      <c r="D322" s="390" t="n"/>
      <c r="E322" s="390" t="n"/>
      <c r="F322" s="226" t="inlineStr">
        <is>
          <t>MySQL 연결 관리 개선</t>
        </is>
      </c>
      <c r="G322" s="204" t="n"/>
    </row>
    <row r="323" ht="18" customHeight="1" s="372">
      <c r="D323" s="390" t="n"/>
      <c r="E323" s="390" t="n"/>
      <c r="F323" s="226" t="inlineStr">
        <is>
          <t>Azure Synapse Analytics 테이블에서 캐시 사용률을 최적화하도록 스케일 업하여 쿼리 성능 향상</t>
        </is>
      </c>
      <c r="G323" s="204" t="n"/>
    </row>
    <row r="324" ht="18" customHeight="1" s="372">
      <c r="D324" s="390" t="n"/>
      <c r="E324" s="390" t="n"/>
      <c r="F324" s="226" t="inlineStr">
        <is>
          <t>Azure Synapse Analytics 테이블을 복제된 테이블로 변환하여 쿼리 성능 향상</t>
        </is>
      </c>
      <c r="G324" s="204" t="n"/>
    </row>
    <row r="325" ht="18" customHeight="1" s="372">
      <c r="D325" s="390" t="n"/>
      <c r="E325" s="390" t="n"/>
      <c r="F325" s="226" t="inlineStr">
        <is>
          <t>스토리지 계정을 Azure Resource Manager로 마이그레이션하여 최신 Azure 기능 이용하기</t>
        </is>
      </c>
      <c r="G325" s="204" t="n"/>
    </row>
    <row r="326" ht="18" customHeight="1" s="372">
      <c r="D326" s="390" t="n"/>
      <c r="E326" s="390" t="n"/>
      <c r="F326" s="226" t="inlineStr">
        <is>
          <t>최신 Azure Storage 기능을 사용할 수 있도록 GPv2 계정으로 업그레이드할 수 있습니다.</t>
        </is>
      </c>
      <c r="G326" s="204" t="n"/>
    </row>
    <row r="327" ht="18" customHeight="1" s="372">
      <c r="D327" s="390" t="n"/>
      <c r="E327" s="390" t="n"/>
      <c r="F327" s="226" t="inlineStr">
        <is>
          <t>최대 구독 한도에 도달하지 않도록 스토리지 계정을 설계합니다.</t>
        </is>
      </c>
      <c r="G327" s="204" t="n"/>
    </row>
    <row r="328" ht="18" customHeight="1" s="372">
      <c r="D328" s="390" t="n"/>
      <c r="E328" s="390" t="n"/>
      <c r="F328" s="226" t="inlineStr">
        <is>
          <t>높은 P2S 사용을 해결하기 위해 VPN 게이트웨이 SKU 크기를 늘리는 것이 좋습니다.</t>
        </is>
      </c>
      <c r="G328" s="204" t="n"/>
    </row>
    <row r="329" ht="18" customHeight="1" s="372">
      <c r="D329" s="390" t="n"/>
      <c r="E329" s="390" t="n"/>
      <c r="F329" s="226" t="inlineStr">
        <is>
          <t>높은 CPU 사용을 해결하기 위해 VPN 게이트웨이 SKU 크기를 늘리는 것이 좋습니다.</t>
        </is>
      </c>
      <c r="G329" s="204" t="n"/>
    </row>
    <row r="330" ht="18" customHeight="1" s="372">
      <c r="D330" s="390" t="n"/>
      <c r="E330" s="390" t="n"/>
      <c r="F330" s="226" t="inlineStr">
        <is>
          <t>로드 처리량, 데이터 압축 및 쿼리 성능을 최대화하기 위해 로드할 때 일괄 처리 크기를 늘립니다.</t>
        </is>
      </c>
      <c r="G330" s="204" t="n"/>
    </row>
    <row r="331" ht="18" customHeight="1" s="372">
      <c r="D331" s="390" t="n"/>
      <c r="E331" s="390" t="n"/>
      <c r="F331" s="226" t="inlineStr">
        <is>
          <t>로드할 때 대기 시간을 최소화하기 위해 스토리지 계정을 동일한 지역 내에 공동 배치</t>
        </is>
      </c>
      <c r="G331" s="204" t="n"/>
    </row>
    <row r="332" ht="18" customHeight="1" s="372">
      <c r="D332" s="390" t="n"/>
      <c r="E332" s="390" t="n"/>
      <c r="F332" s="226" t="inlineStr">
        <is>
          <t>지원되는 Kubernetes 버전 사용</t>
        </is>
      </c>
      <c r="G332" s="204" t="n"/>
    </row>
    <row r="333" ht="18" customHeight="1" s="372">
      <c r="D333" s="390" t="n"/>
      <c r="E333" s="390" t="n"/>
      <c r="F333" s="226" t="inlineStr">
        <is>
          <t>Azure Database for MySQL, Azure Database for PostgreSQL 및 Azure Database for MariaDB 서버의 성능 최적화</t>
        </is>
      </c>
      <c r="G333" s="204" t="n"/>
    </row>
    <row r="334" ht="36" customHeight="1" s="372">
      <c r="D334" s="390" t="n"/>
      <c r="E334" s="390" t="n"/>
      <c r="F334" s="226" t="inlineStr">
        <is>
          <t>Azure Database for MySQL, Azure Database for PostgreSQL 및 Azure Database for MariaDB 서버에서 메모리 제약 조건을 줄이거나 메모리 최적화 SKU로 이동합니다.</t>
        </is>
      </c>
      <c r="G334" s="204" t="n"/>
    </row>
    <row r="335" ht="18" customHeight="1" s="372">
      <c r="D335" s="390" t="n"/>
      <c r="E335" s="390" t="n"/>
      <c r="F335" s="226" t="inlineStr">
        <is>
          <t>읽기 집약적 워크로드에 대한 읽기를 스케일 아웃하려면 Azure Database for MySQL 또는 Azure Database for PostgreSQL 읽기 복제본을 사용합니다.</t>
        </is>
      </c>
      <c r="G335" s="204" t="n"/>
    </row>
    <row r="336" ht="36" customHeight="1" s="372">
      <c r="D336" s="390" t="n"/>
      <c r="E336" s="390" t="n"/>
      <c r="F336" s="226" t="inlineStr">
        <is>
          <t>연결 제약 조건을 방지하기 위해 Azure Database for MySQL, Azure Database for PostgreSQL 또는 Azure Database for MariaDB 서버를 상위 SKU로 스케일링</t>
        </is>
      </c>
      <c r="G336" s="204" t="n"/>
    </row>
    <row r="337" ht="18" customHeight="1" s="372">
      <c r="D337" s="390" t="n"/>
      <c r="E337" s="390" t="n"/>
      <c r="F337" s="226" t="inlineStr">
        <is>
          <t>캐시와 애플리케이션 성능을 개선하기 위해 다른 크기나 SKU로 캐시 스케일링</t>
        </is>
      </c>
      <c r="G337" s="204" t="n"/>
    </row>
    <row r="338" ht="18" customHeight="1" s="372">
      <c r="D338" s="390" t="n"/>
      <c r="E338" s="390" t="n"/>
      <c r="F338" s="226" t="inlineStr">
        <is>
          <t>트래픽이 있는 지역을 Azure Cosmos DB 계정에 추가</t>
        </is>
      </c>
      <c r="G338" s="204" t="n"/>
    </row>
    <row r="339" ht="18" customHeight="1" s="372">
      <c r="D339" s="390" t="n"/>
      <c r="E339" s="390" t="n"/>
      <c r="F339" s="226" t="inlineStr">
        <is>
          <t>사용자 지정 포함 또는 제외 경로를 사용하여 Azure Cosmos DB 인덱싱 정책 구성</t>
        </is>
      </c>
      <c r="G339" s="204" t="n"/>
    </row>
    <row r="340" ht="18" customHeight="1" s="372">
      <c r="D340" s="390" t="n"/>
      <c r="E340" s="390" t="n"/>
      <c r="F340" s="226" t="inlineStr">
        <is>
          <t>Azure Cosmos DB 쿼리 페이지 크기(MaxItemCount)를 -1로 설정</t>
        </is>
      </c>
      <c r="G340" s="204" t="n"/>
    </row>
    <row r="341" ht="18" customHeight="1" s="372">
      <c r="D341" s="390" t="n"/>
      <c r="E341" s="390" t="n"/>
      <c r="F341" s="226" t="inlineStr">
        <is>
          <t>클러스터 성능을 향상시키려면 HBase 클러스터에서 가속화된 쓰기 기능을 사용하는 것이 좋습니다.</t>
        </is>
      </c>
      <c r="G341" s="204" t="n"/>
    </row>
    <row r="342" ht="18" customHeight="1" s="372">
      <c r="D342" s="390" t="n"/>
      <c r="E342" s="390" t="n"/>
      <c r="F342" s="226" t="inlineStr">
        <is>
          <t>긴 WAL 동기화 대기 시간</t>
        </is>
      </c>
      <c r="G342" s="204" t="n"/>
    </row>
    <row r="343" ht="18" customHeight="1" s="372">
      <c r="D343" s="390" t="n"/>
      <c r="E343" s="390" t="n"/>
      <c r="F343" s="226" t="inlineStr">
        <is>
          <t>성능 향상을 위해 Azure Data Explorer 테이블 캐시 기간(정책) 검토(미리 보기)</t>
        </is>
      </c>
      <c r="G343" s="204" t="n"/>
    </row>
    <row r="344" ht="18" customHeight="1" s="372">
      <c r="D344" s="390" t="n"/>
      <c r="E344" s="390" t="n"/>
      <c r="F344" s="226" t="inlineStr">
        <is>
          <t>MySQL 임시 테이블 크기 조정을 최적화하여 성능 향상</t>
        </is>
      </c>
      <c r="G344" s="204" t="n"/>
    </row>
    <row r="345" ht="18" customHeight="1" s="372">
      <c r="D345" s="390" t="n"/>
      <c r="E345" s="390" t="n"/>
      <c r="F345" s="226" t="inlineStr">
        <is>
          <t>서버 그룹에 데이터를 배포하여 노드 간에 워크로드 분산</t>
        </is>
      </c>
      <c r="G345" s="204" t="n"/>
    </row>
    <row r="346" ht="18" customHeight="1" s="372">
      <c r="D346" s="390" t="n"/>
      <c r="E346" s="390" t="n"/>
      <c r="F346" s="226" t="inlineStr">
        <is>
          <t>Windows Virtual Desktop 배포 위치에 더 가깝게 VM을 배포하여 사용자 환경 및 연결을 개선</t>
        </is>
      </c>
      <c r="G346" s="204" t="n"/>
    </row>
    <row r="347" ht="18" customHeight="1" s="372">
      <c r="D347" s="390" t="n"/>
      <c r="E347" s="390" t="n"/>
      <c r="F347" s="226" t="inlineStr">
        <is>
          <t>최신 버전의 몰입형 리더 SDK로 업그레이드</t>
        </is>
      </c>
      <c r="G347" s="204" t="n"/>
    </row>
    <row r="348" ht="18" customHeight="1" s="372">
      <c r="D348" s="390" t="n"/>
      <c r="E348" s="390" t="n"/>
      <c r="F348" s="226" t="inlineStr">
        <is>
          <t>최대 세션 제한을 변경하여 VM 성능 개선</t>
        </is>
      </c>
      <c r="G348" s="204" t="n"/>
    </row>
    <row r="349" ht="18" customHeight="1" s="372">
      <c r="D349" s="227" t="inlineStr">
        <is>
          <t>4. 비용</t>
        </is>
      </c>
      <c r="E349" s="227" t="inlineStr">
        <is>
          <t>기본 이니셔티브</t>
        </is>
      </c>
      <c r="F349" s="226" t="inlineStr">
        <is>
          <t>사용량이 낮은 인스턴스의 크기를 조정하거나 종료하여 가상 머신 소비 최적화</t>
        </is>
      </c>
      <c r="G349" s="204" t="n"/>
    </row>
    <row r="350" ht="18" customHeight="1" s="372">
      <c r="D350" s="390" t="n"/>
      <c r="E350" s="390" t="n"/>
      <c r="F350" s="226" t="inlineStr">
        <is>
          <t>적절한 크기 조정으로 MariaDB, MySQL, PostgreSQL 서버에 대한 비용 최적화</t>
        </is>
      </c>
      <c r="G350" s="204" t="n"/>
    </row>
    <row r="351" ht="18" customHeight="1" s="372">
      <c r="D351" s="390" t="n"/>
      <c r="E351" s="390" t="n"/>
      <c r="F351" s="226" t="inlineStr">
        <is>
          <t>프로비저닝되지 않은 ExpressRoute 회로를 제거하여 비용 절감</t>
        </is>
      </c>
      <c r="G351" s="204" t="n"/>
    </row>
    <row r="352" ht="18" customHeight="1" s="372">
      <c r="D352" s="390" t="n"/>
      <c r="E352" s="390" t="n"/>
      <c r="F352" s="226" t="inlineStr">
        <is>
          <t>유휴 상태의 가상 네트워크 게이트웨이를 삭제하거나 다시 구성하여 비용 절감</t>
        </is>
      </c>
      <c r="G352" s="204" t="n"/>
    </row>
    <row r="353" ht="18" customHeight="1" s="372">
      <c r="D353" s="390" t="n"/>
      <c r="E353" s="390" t="n"/>
      <c r="F353" s="226" t="inlineStr">
        <is>
          <t>예약 가상 머신 인스턴스를 구매하여 종량제 비용보다 비용 절약</t>
        </is>
      </c>
      <c r="G353" s="204" t="n"/>
    </row>
    <row r="354" ht="18" customHeight="1" s="372">
      <c r="D354" s="390" t="n"/>
      <c r="E354" s="390" t="n"/>
      <c r="F354" s="226" t="inlineStr">
        <is>
          <t>종량제 비용을 절약하기 위해 여러 리소스 종류에 대한 예약 인스턴스 구매</t>
        </is>
      </c>
      <c r="G354" s="204" t="n"/>
    </row>
    <row r="355" ht="18" customHeight="1" s="372">
      <c r="D355" s="390" t="n"/>
      <c r="E355" s="390" t="n"/>
      <c r="F355" s="226" t="inlineStr">
        <is>
          <t>Azure Cosmos DB 예약된 용량</t>
        </is>
      </c>
      <c r="G355" s="204" t="n"/>
    </row>
    <row r="356" ht="18" customHeight="1" s="372">
      <c r="D356" s="390" t="n"/>
      <c r="E356" s="390" t="n"/>
      <c r="F356" s="226" t="inlineStr">
        <is>
          <t>SQL Database 및 SQL Managed Instance 예약된 용량</t>
        </is>
      </c>
      <c r="G356" s="204" t="n"/>
    </row>
    <row r="357" ht="18" customHeight="1" s="372">
      <c r="D357" s="390" t="n"/>
      <c r="E357" s="390" t="n"/>
      <c r="F357" s="226" t="inlineStr">
        <is>
          <t>App Service 인지세 예약된 용량</t>
        </is>
      </c>
      <c r="G357" s="204" t="n"/>
    </row>
    <row r="358" ht="18" customHeight="1" s="372">
      <c r="D358" s="390" t="n"/>
      <c r="E358" s="390" t="n"/>
      <c r="F358" s="226" t="inlineStr">
        <is>
          <t>Blob Storage 예약된 용량</t>
        </is>
      </c>
      <c r="G358" s="204" t="n"/>
    </row>
    <row r="359" ht="18" customHeight="1" s="372">
      <c r="D359" s="390" t="n"/>
      <c r="E359" s="390" t="n"/>
      <c r="F359" s="226" t="inlineStr">
        <is>
          <t>MariaDB, MySQL, PostgreSQL 예약된 용량</t>
        </is>
      </c>
      <c r="G359" s="204" t="n"/>
    </row>
    <row r="360" ht="18" customHeight="1" s="372">
      <c r="D360" s="390" t="n"/>
      <c r="E360" s="390" t="n"/>
      <c r="F360" s="226" t="inlineStr">
        <is>
          <t>Azure Synapse Analytics 예약된 용량</t>
        </is>
      </c>
      <c r="G360" s="204" t="n"/>
    </row>
    <row r="361" ht="18" customHeight="1" s="372">
      <c r="D361" s="390" t="n"/>
      <c r="E361" s="390" t="n"/>
      <c r="F361" s="226" t="inlineStr">
        <is>
          <t>비용 절감을 위해 연결되지 않은 공용 IP 주소 삭제</t>
        </is>
      </c>
      <c r="G361" s="204" t="n"/>
    </row>
    <row r="362" ht="18" customHeight="1" s="372">
      <c r="D362" s="390" t="n"/>
      <c r="E362" s="390" t="n"/>
      <c r="F362" s="226" t="inlineStr">
        <is>
          <t>실패한 Azure Data Factory 파이프라인 삭제</t>
        </is>
      </c>
      <c r="G362" s="204" t="n"/>
    </row>
    <row r="363" ht="18" customHeight="1" s="372">
      <c r="D363" s="390" t="n"/>
      <c r="E363" s="390" t="n"/>
      <c r="F363" s="226" t="inlineStr">
        <is>
          <t>관리 디스크에 Standard Storage 사용</t>
        </is>
      </c>
      <c r="G363" s="204" t="n"/>
    </row>
    <row r="364" ht="18" customHeight="1" s="372">
      <c r="D364" s="390" t="n"/>
      <c r="E364" s="390" t="n"/>
      <c r="F364" s="226" t="inlineStr">
        <is>
          <t>수명 주기 관리 사용</t>
        </is>
      </c>
      <c r="G364" s="204" t="n"/>
    </row>
    <row r="365" ht="18" customHeight="1" s="372">
      <c r="D365" s="390" t="n"/>
      <c r="E365" s="390" t="n"/>
      <c r="F365" s="226" t="inlineStr">
        <is>
          <t>사용 후 삭제되는 OS 디스크 만들기 권장 사항</t>
        </is>
      </c>
      <c r="G365" s="204" t="n"/>
    </row>
    <row r="366" ht="18" customHeight="1" s="372">
      <c r="D366" s="391" t="n"/>
      <c r="E366" s="391" t="n"/>
      <c r="F366" s="226" t="inlineStr">
        <is>
          <t>클러스터 비용 최적화를 위해 Azure Data Explorer 테이블 캐시 기간(정책) 줄이기(미리 보기)</t>
        </is>
      </c>
      <c r="G366" s="204" t="n"/>
    </row>
    <row r="367" ht="18" customHeight="1" s="372">
      <c r="D367" s="227" t="inlineStr">
        <is>
          <t>5. 운영효율성</t>
        </is>
      </c>
      <c r="E367" s="227" t="inlineStr">
        <is>
          <t>기본 이니셔티브</t>
        </is>
      </c>
      <c r="F367" s="226" t="inlineStr">
        <is>
          <t>Azure 문제가 영향을 미칠 때 알림을 받도록 Azure Service Health 경고 만들기</t>
        </is>
      </c>
      <c r="G367" s="204" t="n"/>
    </row>
    <row r="368" ht="18" customHeight="1" s="372">
      <c r="D368" s="390" t="n"/>
      <c r="E368" s="390" t="n"/>
      <c r="F368" s="226" t="inlineStr">
        <is>
          <t>최대 구독 한도에 도달하지 않도록 스토리지 계정 설계</t>
        </is>
      </c>
      <c r="G368" s="204" t="n"/>
    </row>
    <row r="369" ht="18" customHeight="1" s="372">
      <c r="D369" s="390" t="n"/>
      <c r="E369" s="390" t="n"/>
      <c r="F369" s="226" t="inlineStr">
        <is>
          <t>필요할 때 Azure 클라우드 전문가에 대한 액세스 권한이 있는지 확인</t>
        </is>
      </c>
      <c r="G369" s="204" t="n"/>
    </row>
    <row r="370" ht="18" customHeight="1" s="372">
      <c r="D370" s="390" t="n"/>
      <c r="E370" s="390" t="n"/>
      <c r="F370" s="226" t="inlineStr">
        <is>
          <t>풀을 삭제하고 다시 만들어 사용되지 않는 내부 구성 요소 제거</t>
        </is>
      </c>
      <c r="G370" s="204" t="n"/>
    </row>
    <row r="371" ht="18" customHeight="1" s="372">
      <c r="D371" s="390" t="n"/>
      <c r="E371" s="390" t="n"/>
      <c r="F371" s="226" t="inlineStr">
        <is>
          <t>잘못된 로그 경고 규칙 복구</t>
        </is>
      </c>
      <c r="G371" s="204" t="n"/>
    </row>
    <row r="372" ht="18" customHeight="1" s="372">
      <c r="D372" s="390" t="n"/>
      <c r="E372" s="390" t="n"/>
      <c r="F372" s="226" t="inlineStr">
        <is>
          <t>Azure Policy 권장 사항 사용</t>
        </is>
      </c>
      <c r="G372" s="204" t="n"/>
    </row>
    <row r="373" ht="18" customHeight="1" s="372">
      <c r="D373" s="390" t="n"/>
      <c r="E373" s="390" t="n"/>
      <c r="F373" s="226" t="inlineStr">
        <is>
          <t>유효성 검사 환경을 사용하지 않음</t>
        </is>
      </c>
      <c r="G373" s="204" t="n"/>
    </row>
    <row r="374" ht="18" customHeight="1" s="372">
      <c r="D374" s="390" t="n"/>
      <c r="E374" s="390" t="n"/>
      <c r="F374" s="226" t="inlineStr">
        <is>
          <t>안정적인 기능의 혜택에 대한 프로덕션(유효성 검사 아님) 환경 확인</t>
        </is>
      </c>
      <c r="G374" s="204" t="n"/>
    </row>
    <row r="375" ht="18" customHeight="1" s="372">
      <c r="D375" s="391" t="n"/>
      <c r="E375" s="391" t="n"/>
      <c r="F375" s="226" t="inlineStr">
        <is>
          <t>트래픽 분석을 사용하여 Azure 리소스에서 트래픽 패턴에 대한 인사이트를 볼 수 있음</t>
        </is>
      </c>
      <c r="G375" s="204" t="n"/>
    </row>
  </sheetData>
  <mergeCells count="13">
    <mergeCell ref="D2:G2"/>
    <mergeCell ref="E349:E366"/>
    <mergeCell ref="D349:D366"/>
    <mergeCell ref="E367:E375"/>
    <mergeCell ref="D367:D375"/>
    <mergeCell ref="D313:D348"/>
    <mergeCell ref="E313:E348"/>
    <mergeCell ref="E223:E312"/>
    <mergeCell ref="E29:E222"/>
    <mergeCell ref="E26:E28"/>
    <mergeCell ref="D26:D312"/>
    <mergeCell ref="E4:E25"/>
    <mergeCell ref="D4:D25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2">
    <outlinePr summaryBelow="1" summaryRight="1"/>
    <pageSetUpPr/>
  </sheetPr>
  <dimension ref="A2:I67"/>
  <sheetViews>
    <sheetView topLeftCell="A65" zoomScale="55" zoomScaleNormal="55" workbookViewId="0">
      <selection activeCell="G85" sqref="G85"/>
    </sheetView>
  </sheetViews>
  <sheetFormatPr baseColWidth="10" defaultColWidth="8.6640625" defaultRowHeight="17"/>
  <cols>
    <col width="27.1640625" bestFit="1" customWidth="1" style="372" min="1" max="1"/>
    <col width="20.6640625" bestFit="1" customWidth="1" style="372" min="4" max="4"/>
    <col width="29.6640625" bestFit="1" customWidth="1" style="372" min="5" max="5"/>
    <col width="18.6640625" customWidth="1" style="372" min="6" max="6"/>
    <col width="119" bestFit="1" customWidth="1" style="372" min="7" max="7"/>
    <col width="9.1640625" customWidth="1" style="372" min="8" max="8"/>
  </cols>
  <sheetData>
    <row r="2">
      <c r="D2" s="365" t="inlineStr">
        <is>
          <t>Well-Architected 체크리스트</t>
        </is>
      </c>
      <c r="H2" s="437" t="n"/>
    </row>
    <row r="3">
      <c r="D3" s="8" t="inlineStr">
        <is>
          <t>분야</t>
        </is>
      </c>
      <c r="E3" s="10" t="inlineStr">
        <is>
          <t>분류</t>
        </is>
      </c>
      <c r="F3" s="8" t="inlineStr">
        <is>
          <t>질문</t>
        </is>
      </c>
      <c r="G3" s="9" t="inlineStr">
        <is>
          <t>답변</t>
        </is>
      </c>
      <c r="H3" s="8" t="inlineStr">
        <is>
          <t>비고</t>
        </is>
      </c>
    </row>
    <row r="4" ht="36" customHeight="1" s="372">
      <c r="D4" s="366" t="inlineStr">
        <is>
          <t>1. 운영 효율성
Operational Excellence</t>
        </is>
      </c>
      <c r="E4" s="366" t="inlineStr">
        <is>
          <t>실패 예측
Anticipate Failure</t>
        </is>
      </c>
      <c r="F4" s="225" t="inlineStr">
        <is>
          <t>Have you identified and planned out the roles and responsibilities to ensure your workload follows operational excellence best practices?</t>
        </is>
      </c>
      <c r="G4" s="13" t="inlineStr">
        <is>
          <t>워크로드가 운영 우수성 모범 사례를 따르도록 역할과 책임을 파악하고 계획했습니까?</t>
        </is>
      </c>
      <c r="I4" s="225" t="inlineStr">
        <is>
          <t>모니터링 및 진단</t>
        </is>
      </c>
    </row>
    <row r="5" ht="36" customHeight="1" s="372">
      <c r="A5" s="366" t="n"/>
      <c r="E5" s="366" t="inlineStr">
        <is>
          <t>코드로 작업 수행
Perform Ops as Code</t>
        </is>
      </c>
      <c r="F5" s="225" t="inlineStr">
        <is>
          <t>What design considerations for operations have you made?</t>
        </is>
      </c>
      <c r="G5" s="13" t="inlineStr">
        <is>
          <t>운영을 위해 어떤 설계 사항을 고려했습니까?</t>
        </is>
      </c>
      <c r="I5" s="225" t="inlineStr">
        <is>
          <t>Azure Policy</t>
        </is>
      </c>
    </row>
    <row r="6" ht="36" customHeight="1" s="372">
      <c r="A6" s="366" t="n"/>
      <c r="E6" s="366" t="inlineStr">
        <is>
          <t>주석이 달린 문서 사용
Use Annotated Docs</t>
        </is>
      </c>
      <c r="F6" s="225" t="inlineStr">
        <is>
          <t>Have you defined key scenarios for your workload and how they relate to operational targets and non-functional requirements?</t>
        </is>
      </c>
      <c r="G6" s="13" t="inlineStr">
        <is>
          <t>워크로드에 대한 주요 시나리오와 이러한 시나리오가 운영 대상 및 비기능적 요구사항과 어떻게 관련되어 있는지 정의했습니까?</t>
        </is>
      </c>
    </row>
    <row r="7" ht="36" customHeight="1" s="372">
      <c r="A7" s="366" t="n"/>
      <c r="E7" s="366" t="inlineStr">
        <is>
          <t>코드로 작업 수행
Perform Ops as Code</t>
        </is>
      </c>
      <c r="F7" s="225" t="inlineStr">
        <is>
          <t>How are you monitoring your resources?</t>
        </is>
      </c>
      <c r="G7" s="13" t="inlineStr">
        <is>
          <t>리소스를 어떻게 모니터링하고 있습니까?</t>
        </is>
      </c>
    </row>
    <row r="8" ht="36" customHeight="1" s="372">
      <c r="A8" s="366" t="n"/>
      <c r="E8" s="366" t="inlineStr">
        <is>
          <t>코드로 작업 수행
Perform Ops as Code</t>
        </is>
      </c>
      <c r="F8" s="225" t="inlineStr">
        <is>
          <t>How do you interpret the collected data to inform about application health?</t>
        </is>
      </c>
      <c r="G8" s="13" t="inlineStr">
        <is>
          <t>수집된 데이터를 어떻게 해석하여 애플리케이션 상태를 알 수 있습니까?</t>
        </is>
      </c>
    </row>
    <row r="9" ht="36" customHeight="1" s="372">
      <c r="A9" s="366" t="n"/>
      <c r="E9" s="366" t="inlineStr">
        <is>
          <t>주석이 달린 문서 사용
Use Annotated Docs</t>
        </is>
      </c>
      <c r="F9" s="225" t="inlineStr">
        <is>
          <t>How do you visualize workload data and then alert relevant teams when issues occur?</t>
        </is>
      </c>
      <c r="G9" s="13" t="inlineStr">
        <is>
          <t>워크로드 데이터를 시각화한 다음 문제가 발생할 때 관련 팀에 알리려면 어떻게 해야 합니까?</t>
        </is>
      </c>
    </row>
    <row r="10" ht="36" customHeight="1" s="372">
      <c r="A10" s="14" t="n"/>
      <c r="E10" s="366" t="inlineStr">
        <is>
          <t>코드로 작업 수행
Perform Ops as Code</t>
        </is>
      </c>
      <c r="F10" s="225" t="inlineStr">
        <is>
          <t>How are you using Azure platform notifications and updates?</t>
        </is>
      </c>
      <c r="G10" s="13" t="inlineStr">
        <is>
          <t>Azure 플랫폼 알림 및 업데이트를 어떻게 사용하고 있습니까?</t>
        </is>
      </c>
    </row>
    <row r="11" ht="36" customHeight="1" s="372">
      <c r="E11" s="14" t="inlineStr">
        <is>
          <t>장애로부터 학습
Learn from failures</t>
        </is>
      </c>
      <c r="F11" s="225" t="inlineStr">
        <is>
          <t>What is your approach to recovery and failover?</t>
        </is>
      </c>
      <c r="G11" s="13" t="inlineStr">
        <is>
          <t>복구 및 페일오버에 대한 귀사의 접근 방식은 무엇입니까?</t>
        </is>
      </c>
    </row>
    <row r="12" ht="36" customHeight="1" s="372">
      <c r="E12" s="366" t="inlineStr">
        <is>
          <t>코드로 작업 수행
Perform Ops as Code</t>
        </is>
      </c>
      <c r="F12" s="225" t="inlineStr">
        <is>
          <t>How are scale operations performed?</t>
        </is>
      </c>
      <c r="G12" s="13" t="inlineStr">
        <is>
          <t>확장 운영은 어떻게 수행됩니까?</t>
        </is>
      </c>
    </row>
    <row r="13" ht="36" customHeight="1" s="372">
      <c r="E13" s="366" t="inlineStr">
        <is>
          <t>코드로 작업 수행
Perform Ops as Code</t>
        </is>
      </c>
      <c r="F13" s="225" t="inlineStr">
        <is>
          <t>How are you managing the configuration of your workload?</t>
        </is>
      </c>
      <c r="G13" s="13" t="inlineStr">
        <is>
          <t>워크로드 구성을 어떻게 관리하고 있습니까?</t>
        </is>
      </c>
    </row>
    <row r="14" ht="36" customHeight="1" s="372">
      <c r="E14" s="366" t="inlineStr">
        <is>
          <t>작업 절차를 자주 수정
Refine Ops procedure often</t>
        </is>
      </c>
      <c r="F14" s="225" t="inlineStr">
        <is>
          <t>What operational considerations are you making regarding the deployment of your workload?</t>
        </is>
      </c>
      <c r="G14" s="13" t="inlineStr">
        <is>
          <t>워크로드 구현과 관련하여 어떤 운영 고려 사항이 있습니까?</t>
        </is>
      </c>
    </row>
    <row r="15" ht="36" customHeight="1" s="372">
      <c r="E15" s="366" t="inlineStr">
        <is>
          <t>작업 절차를 자주 수정
Refine Ops procedure often</t>
        </is>
      </c>
      <c r="F15" s="225" t="inlineStr">
        <is>
          <t>What operational considerations are you making regarding the deployment of your infrastructure?</t>
        </is>
      </c>
      <c r="G15" s="13" t="inlineStr">
        <is>
          <t>인프라 구현과 관련하여 어떤 운영 고려 사항이 있습니까?</t>
        </is>
      </c>
    </row>
    <row r="16" ht="36" customHeight="1" s="372">
      <c r="E16" s="366" t="inlineStr">
        <is>
          <t>빈번한 작은 변화
Frequent small changes</t>
        </is>
      </c>
      <c r="F16" s="225" t="inlineStr">
        <is>
          <t>How are you managing and distributing your patches</t>
        </is>
      </c>
      <c r="G16" s="13" t="inlineStr">
        <is>
          <t>패치 관리 및 배포 방법</t>
        </is>
      </c>
    </row>
    <row r="17" ht="36" customHeight="1" s="372">
      <c r="E17" s="366" t="inlineStr">
        <is>
          <t>코드로 작업 수행
Perform Ops as Code</t>
        </is>
      </c>
      <c r="F17" s="225" t="inlineStr">
        <is>
          <t>How are you testing and validating your workload?</t>
        </is>
      </c>
      <c r="G17" s="13" t="inlineStr">
        <is>
          <t>워크로드를 어떻게 테스트하고 검증하고 있습니까?</t>
        </is>
      </c>
    </row>
    <row r="18" ht="36" customHeight="1" s="372">
      <c r="E18" s="366" t="inlineStr">
        <is>
          <t>실패 예측
Anticipate Failure</t>
        </is>
      </c>
      <c r="F18" s="225" t="inlineStr">
        <is>
          <t>What processes and procedures have you adopted to optimize workload operability?</t>
        </is>
      </c>
      <c r="G18" s="13" t="inlineStr">
        <is>
          <t>워크로드 운영성을 최적화하기 위해 어떤 프로세스와 절차를 채택했습니까?</t>
        </is>
      </c>
    </row>
    <row r="19" ht="36" customHeight="1" s="372">
      <c r="E19" s="366" t="inlineStr">
        <is>
          <t>빈번한 작은 변화
Frequent small changes</t>
        </is>
      </c>
      <c r="F19" s="225" t="inlineStr">
        <is>
          <t>What operational excellence allowances for reliability have you made?</t>
        </is>
      </c>
      <c r="G19" s="13" t="inlineStr">
        <is>
          <t>신뢰성에 대해 어떤 운영상의 우수성을 허용했습니까?</t>
        </is>
      </c>
    </row>
    <row r="20" ht="36" customHeight="1" s="372">
      <c r="E20" s="366" t="inlineStr">
        <is>
          <t>빈번한 작은 변화
Frequent small changes</t>
        </is>
      </c>
      <c r="F20" s="225" t="inlineStr">
        <is>
          <t>What operational excellence allowances for cost have you made?</t>
        </is>
      </c>
      <c r="G20" s="13" t="inlineStr">
        <is>
          <t>비용에 대한 운영 우수성을 어느 정도 허용했습니까?</t>
        </is>
      </c>
    </row>
    <row r="21" ht="36" customHeight="1" s="372">
      <c r="E21" s="366" t="inlineStr">
        <is>
          <t>빈번한 작은 변화
Frequent small changes</t>
        </is>
      </c>
      <c r="F21" s="225" t="inlineStr">
        <is>
          <t>What operational excellence allowances for security have you made?</t>
        </is>
      </c>
      <c r="G21" s="13" t="inlineStr">
        <is>
          <t>보안을 위해 어떤 운영상의 우수성을 허용했습니까?</t>
        </is>
      </c>
    </row>
    <row r="22" ht="36" customHeight="1" s="372">
      <c r="D22" s="366" t="inlineStr">
        <is>
          <t>2. 성능 효율성
Performance Efficiency</t>
        </is>
      </c>
      <c r="E22" s="366" t="inlineStr">
        <is>
          <t>서버리스 아키텍처
Serverless architectures</t>
        </is>
      </c>
      <c r="F22" s="225" t="inlineStr">
        <is>
          <t>What design considerations have you made for performance efficiency in your workload?</t>
        </is>
      </c>
      <c r="G22" s="13" t="inlineStr">
        <is>
          <t>워크로드의 성능 효율성을 위해 어떤 설계 고려 사항을 고려했습니까?</t>
        </is>
      </c>
      <c r="I22" s="225" t="inlineStr">
        <is>
          <t>자동크기조정</t>
        </is>
      </c>
    </row>
    <row r="23" ht="54" customHeight="1" s="372">
      <c r="A23" s="14" t="n"/>
      <c r="E23" s="14" t="inlineStr">
        <is>
          <t>고급 기술 민주화
Democratize advanced technologies</t>
        </is>
      </c>
      <c r="F23" s="225" t="inlineStr">
        <is>
          <t>Have you identified the performance targets and non-functional requirements for your workload?</t>
        </is>
      </c>
      <c r="G23" s="13" t="inlineStr">
        <is>
          <t>워크로드의 성능 목표 및 비기능적 요구사항을 파악했습니까?</t>
        </is>
      </c>
      <c r="I23" s="225" t="inlineStr">
        <is>
          <t>백그라운드 작업</t>
        </is>
      </c>
    </row>
    <row r="24" ht="54" customHeight="1" s="372">
      <c r="A24" s="14" t="n"/>
      <c r="E24" s="14" t="inlineStr">
        <is>
          <t>고급 기술 민주화
Democratize advanced technologies</t>
        </is>
      </c>
      <c r="F24" s="225" t="inlineStr">
        <is>
          <t>How are you ensuring that your workload is elastic and responsive to changes?</t>
        </is>
      </c>
      <c r="G24" s="13" t="inlineStr">
        <is>
          <t>워크로드가 탄력적이고 변화에 대응하도록 어떻게 보장하고 있습니까?</t>
        </is>
      </c>
      <c r="I24" s="225" t="inlineStr">
        <is>
          <t>캐싱</t>
        </is>
      </c>
    </row>
    <row r="25" ht="54" customHeight="1" s="372">
      <c r="A25" s="366" t="n"/>
      <c r="E25" s="14" t="inlineStr">
        <is>
          <t>고급 기술 민주화
Democratize advanced technologies</t>
        </is>
      </c>
      <c r="F25" s="225" t="inlineStr">
        <is>
          <t>How have you accounted for capacity and scaling requirements of your workload?</t>
        </is>
      </c>
      <c r="G25" s="13" t="inlineStr">
        <is>
          <t>워크로드의 용량 및 확장 요구사항을 어떻게 설명했습니까?</t>
        </is>
      </c>
      <c r="I25" s="225" t="inlineStr">
        <is>
          <t>CDN</t>
        </is>
      </c>
    </row>
    <row r="26" ht="36" customHeight="1" s="372">
      <c r="A26" s="366" t="n"/>
      <c r="E26" s="366" t="inlineStr">
        <is>
          <t>서버리스 아키텍처
Serverless architectures</t>
        </is>
      </c>
      <c r="F26" s="225" t="inlineStr">
        <is>
          <t>What considerations for performance efficiency have you made in your networking stack?</t>
        </is>
      </c>
      <c r="G26" s="13" t="inlineStr">
        <is>
          <t>네트워킹 스택에서 성능 효율성을 위해 어떤 사항을 고려했습니까?</t>
        </is>
      </c>
      <c r="I26" s="225" t="inlineStr">
        <is>
          <t>데이터 분할</t>
        </is>
      </c>
    </row>
    <row r="27" ht="36" customHeight="1" s="372">
      <c r="A27" s="14" t="n"/>
      <c r="E27" s="14" t="inlineStr">
        <is>
          <t>글로벌(분)
Global in minutes</t>
        </is>
      </c>
      <c r="F27" s="225" t="inlineStr">
        <is>
          <t>How are you managing your data to handle scale?</t>
        </is>
      </c>
      <c r="G27" s="13" t="inlineStr">
        <is>
          <t>확장을 위해 데이터를 어떻게 관리하고 있습니까?</t>
        </is>
      </c>
    </row>
    <row r="28" ht="36" customHeight="1" s="372">
      <c r="E28" s="366" t="inlineStr">
        <is>
          <t>실험
Experiment</t>
        </is>
      </c>
      <c r="F28" s="225" t="inlineStr">
        <is>
          <t>How are you testing to ensure that you workload can appropriately handle user load?</t>
        </is>
      </c>
      <c r="G28" s="13" t="inlineStr">
        <is>
          <t>워크로드가 사용자 로드를 적절하게 처리할 수 있는지 확인하기 위해 어떻게 테스트하고 있습니까?</t>
        </is>
      </c>
    </row>
    <row r="29" ht="54" customHeight="1" s="372">
      <c r="E29" s="14" t="inlineStr">
        <is>
          <t>고급 기술 민주화
Democratize advanced technologies</t>
        </is>
      </c>
      <c r="F29" s="225" t="inlineStr">
        <is>
          <t>How are you benchmarking your workload?</t>
        </is>
      </c>
      <c r="G29" s="13" t="inlineStr">
        <is>
          <t>워크로드를 어떻게 벤치마킹하고 있습니까?</t>
        </is>
      </c>
    </row>
    <row r="30" ht="54" customHeight="1" s="372">
      <c r="E30" s="14" t="inlineStr">
        <is>
          <t>고급 기술 민주화
Democratize advanced technologies</t>
        </is>
      </c>
      <c r="F30" s="225" t="inlineStr">
        <is>
          <t>How have you modeled the health of your workload?</t>
        </is>
      </c>
      <c r="G30" s="13" t="inlineStr">
        <is>
          <t>워크로드의 상태를 어떻게 모델링했습니까?</t>
        </is>
      </c>
    </row>
    <row r="31" ht="54" customHeight="1" s="372">
      <c r="E31" s="14" t="inlineStr">
        <is>
          <t>고급 기술 민주화
Democratize advanced technologies</t>
        </is>
      </c>
      <c r="F31" s="225" t="inlineStr">
        <is>
          <t>How are you monitoring to ensure the workload is scaling appropriately?</t>
        </is>
      </c>
      <c r="G31" s="13" t="inlineStr">
        <is>
          <t>워크로드를 적절하게 확장하기 위해 모니터링하는 방법은 무엇입니까?</t>
        </is>
      </c>
    </row>
    <row r="32" ht="36" customHeight="1" s="372">
      <c r="E32" s="14" t="inlineStr">
        <is>
          <t>기계적 공감
Mechanical Sympathy</t>
        </is>
      </c>
      <c r="F32" s="225" t="inlineStr">
        <is>
          <t>What common problems do you have steps to troubleshoot in your operations playbook?</t>
        </is>
      </c>
      <c r="G32" s="13" t="inlineStr">
        <is>
          <t>운영 플레이북에서 문제를 해결하기 위한 일반적인 단계는 무엇입니까?</t>
        </is>
      </c>
    </row>
    <row r="33" ht="36" customHeight="1" s="372">
      <c r="D33" s="366" t="inlineStr">
        <is>
          <t>3. 비용 최적화
Cost Optimization</t>
        </is>
      </c>
      <c r="E33" s="366" t="inlineStr">
        <is>
          <t>관리형 서비스 사용
Use managed services</t>
        </is>
      </c>
      <c r="F33" s="225" t="inlineStr">
        <is>
          <t>How are you modeling cloud costs of this workload?</t>
        </is>
      </c>
      <c r="G33" s="13" t="inlineStr">
        <is>
          <t>이 워크로드의 클라우드 비용을 어떻게 모델링하고 있습니까?</t>
        </is>
      </c>
      <c r="I33" s="225" t="inlineStr">
        <is>
          <t>비용원칙검토</t>
        </is>
      </c>
    </row>
    <row r="34" ht="36" customHeight="1" s="372">
      <c r="E34" s="366" t="inlineStr">
        <is>
          <t>효율성 측정
Measure efficiency</t>
        </is>
      </c>
      <c r="F34" s="225" t="inlineStr">
        <is>
          <t>How do you govern budgets and application lifespan for this workload?</t>
        </is>
      </c>
      <c r="G34" s="13" t="inlineStr">
        <is>
          <t>이 워크로드의 예산 및 애플리케이션 수명을 어떻게 관리합니까?</t>
        </is>
      </c>
      <c r="I34" s="225" t="inlineStr">
        <is>
          <t>비용 모델 개발</t>
        </is>
      </c>
    </row>
    <row r="35" ht="36" customHeight="1" s="372">
      <c r="E35" s="366" t="inlineStr">
        <is>
          <t>관리형 서비스 사용
Use managed services</t>
        </is>
      </c>
      <c r="F35" s="225" t="inlineStr">
        <is>
          <t>How are you monitoring costs of this workload?</t>
        </is>
      </c>
      <c r="G35" s="13" t="inlineStr">
        <is>
          <t>이 워크로드의 비용을 어떻게 모니터링하고 있습니까?</t>
        </is>
      </c>
      <c r="I35" s="225" t="inlineStr">
        <is>
          <t>예산 및 경고 만들기</t>
        </is>
      </c>
    </row>
    <row r="36" ht="36" customHeight="1" s="372">
      <c r="E36" s="366" t="inlineStr">
        <is>
          <t>소비 모델 채택
Adopt consumption model</t>
        </is>
      </c>
      <c r="F36" s="225" t="inlineStr">
        <is>
          <t>How do you optimize the design of this workload?</t>
        </is>
      </c>
      <c r="G36" s="13" t="inlineStr">
        <is>
          <t>이 워크로드의 설계를 최적화하는 방법은 무엇입니까?</t>
        </is>
      </c>
      <c r="I36" s="225" t="inlineStr">
        <is>
          <t>비용 최적화 검사 목록 검토</t>
        </is>
      </c>
    </row>
    <row r="37" ht="36" customHeight="1" s="372">
      <c r="E37" s="366" t="inlineStr">
        <is>
          <t>효율성 측정
Measure efficiency</t>
        </is>
      </c>
      <c r="F37" s="225" t="inlineStr">
        <is>
          <t>How do you ensure that cloud services are appropriately provisioned?</t>
        </is>
      </c>
      <c r="G37" s="13" t="inlineStr">
        <is>
          <t>클라우드 서비스가 적절하게 프로비저닝되도록 어떻게 보장합니까?</t>
        </is>
      </c>
      <c r="I37" s="225" t="inlineStr">
        <is>
          <t>Azure Security Center</t>
        </is>
      </c>
    </row>
    <row r="38" ht="36" customHeight="1" s="372">
      <c r="E38" s="14" t="inlineStr">
        <is>
          <t>데이터 센터에 대한 지출 중지
Stop spending on Data Center</t>
        </is>
      </c>
      <c r="F38" s="225" t="inlineStr">
        <is>
          <t>What considerations for DevOps practices are you making in this workload?</t>
        </is>
      </c>
      <c r="G38" s="13" t="inlineStr">
        <is>
          <t>이 워크로드에서 DevOps 관행을 고려할 사항은 무엇입니까?</t>
        </is>
      </c>
    </row>
    <row r="39" ht="36" customHeight="1" s="372">
      <c r="E39" s="366" t="inlineStr">
        <is>
          <t>지출 분석
Analyze expenditures</t>
        </is>
      </c>
      <c r="F39" s="225" t="inlineStr">
        <is>
          <t>How do you manage compute costs for this workload?</t>
        </is>
      </c>
      <c r="G39" s="13" t="inlineStr">
        <is>
          <t>이 워크로드에 대한 컴퓨팅 비용을 어떻게 관리합니까?</t>
        </is>
      </c>
    </row>
    <row r="40" ht="36" customHeight="1" s="372">
      <c r="E40" s="366" t="inlineStr">
        <is>
          <t>지출 분석
Analyze expenditures</t>
        </is>
      </c>
      <c r="F40" s="225" t="inlineStr">
        <is>
          <t>How do you manage networking costs for this workload?</t>
        </is>
      </c>
      <c r="G40" s="13" t="inlineStr">
        <is>
          <t>이 워크로드의 네트워킹 비용을 어떻게 관리합니까?</t>
        </is>
      </c>
    </row>
    <row r="41" ht="36" customHeight="1" s="372">
      <c r="E41" s="366" t="inlineStr">
        <is>
          <t>지출 분석
Analyze expenditures</t>
        </is>
      </c>
      <c r="F41" s="225" t="inlineStr">
        <is>
          <t>How do you manage storage and data costs for this workload?</t>
        </is>
      </c>
      <c r="G41" s="13" t="inlineStr">
        <is>
          <t>이 워크로드에 대한 스토리지 및 데이터 비용을 어떻게 관리합니까?</t>
        </is>
      </c>
    </row>
    <row r="42" ht="36" customHeight="1" s="372">
      <c r="D42" s="366" t="inlineStr">
        <is>
          <t>4. 보안
Security</t>
        </is>
      </c>
      <c r="E42" s="366" t="inlineStr">
        <is>
          <t>모든 계층의 보안
Security at all layers</t>
        </is>
      </c>
      <c r="F42" s="225" t="inlineStr">
        <is>
          <t>Have you done a threat analysis of your workload?</t>
        </is>
      </c>
      <c r="G42" s="13" t="inlineStr">
        <is>
          <t>워크로드에 대한 위협 분석을 수행했습니까?</t>
        </is>
      </c>
    </row>
    <row r="43" ht="36" customHeight="1" s="372">
      <c r="E43" s="366" t="inlineStr">
        <is>
          <t>이벤트 준비
Prepare for events</t>
        </is>
      </c>
      <c r="F43" s="225" t="inlineStr">
        <is>
          <t>What considerations for compliance and governance did you make in this workload?</t>
        </is>
      </c>
      <c r="G43" s="13" t="inlineStr">
        <is>
          <t>이 워크로드에서 규정 준수 및 거버넌스를 위해 어떤 사항을 고려했습니까?</t>
        </is>
      </c>
    </row>
    <row r="44" ht="36" customHeight="1" s="372">
      <c r="E44" s="366" t="inlineStr">
        <is>
          <t>모범 사례 자동화
Automate Best Practices</t>
        </is>
      </c>
      <c r="F44" s="225" t="inlineStr">
        <is>
          <t>What practices and tools have you implemented as part of the development cycle?</t>
        </is>
      </c>
      <c r="G44" s="13" t="inlineStr">
        <is>
          <t>개발 주기의 일부로 구현한 사례와 툴은 무엇입니까?</t>
        </is>
      </c>
    </row>
    <row r="45" ht="36" customHeight="1" s="372">
      <c r="E45" s="366" t="inlineStr">
        <is>
          <t>모범 사례 자동화
Automate Best Practices</t>
        </is>
      </c>
      <c r="F45" s="225" t="inlineStr">
        <is>
          <t>Have you adopted a formal secure DevOps approach to building and maintaining software?</t>
        </is>
      </c>
      <c r="G45" s="13" t="inlineStr">
        <is>
          <t>소프트웨어 구축 및 유지보수를 위해 공식적인 보안 DevOps 접근 방식을 채택했습니까?</t>
        </is>
      </c>
    </row>
    <row r="46" ht="36" customHeight="1" s="372">
      <c r="E46" s="366" t="inlineStr">
        <is>
          <t>모범 사례 자동화
Automate Best Practices</t>
        </is>
      </c>
      <c r="F46" s="225" t="inlineStr">
        <is>
          <t>Is the workload developed and configured in a secure way?</t>
        </is>
      </c>
      <c r="G46" s="13" t="inlineStr">
        <is>
          <t>워크로드가 안전한 방식으로 개발 및 구성되었습니까?</t>
        </is>
      </c>
    </row>
    <row r="47" ht="36" customHeight="1" s="372">
      <c r="E47" s="366" t="inlineStr">
        <is>
          <t>모든 계층의 보안
Security at all layers</t>
        </is>
      </c>
      <c r="F47" s="225" t="inlineStr">
        <is>
          <t>How are you monitoring security-related events in this workload?</t>
        </is>
      </c>
      <c r="G47" s="13" t="inlineStr">
        <is>
          <t>이 워크로드에서 보안 관련 이벤트를 모니터링하는 방법은 무엇입니까?</t>
        </is>
      </c>
    </row>
    <row r="48" ht="36" customHeight="1" s="372">
      <c r="E48" s="14" t="inlineStr">
        <is>
          <t>추적성 사용
Enable Traceability</t>
        </is>
      </c>
      <c r="F48" s="225" t="inlineStr">
        <is>
          <t>How is security validated and how do you handle incident response when breach happens?</t>
        </is>
      </c>
      <c r="G48" s="13" t="inlineStr">
        <is>
          <t>보안의 유효성을 어떻게 검증하고 위반 발생 시 사고 대응을 어떻게 처리합니까?</t>
        </is>
      </c>
    </row>
    <row r="49" ht="36" customHeight="1" s="372">
      <c r="E49" s="366" t="inlineStr">
        <is>
          <t>모든 계층의 보안
Security at all layers</t>
        </is>
      </c>
      <c r="F49" s="225" t="inlineStr">
        <is>
          <t>How is connectivity secured for this workload?</t>
        </is>
      </c>
      <c r="G49" s="13" t="inlineStr">
        <is>
          <t>이 워크로드에 대한 연결은 어떻게 보호됩니까?</t>
        </is>
      </c>
    </row>
    <row r="50" ht="36" customHeight="1" s="372">
      <c r="E50" s="366" t="inlineStr">
        <is>
          <t>모든 계층의 보안
Security at all layers</t>
        </is>
      </c>
      <c r="F50" s="225" t="inlineStr">
        <is>
          <t>How have you secured the network of your workload?</t>
        </is>
      </c>
      <c r="G50" s="13" t="inlineStr">
        <is>
          <t>워크로드의 네트워크를 어떻게 보호했습니까?</t>
        </is>
      </c>
    </row>
    <row r="51" ht="36" customHeight="1" s="372">
      <c r="E51" s="366" t="inlineStr">
        <is>
          <t>모든 계층의 보안
Security at all layers</t>
        </is>
      </c>
      <c r="F51" s="225" t="inlineStr">
        <is>
          <t>How are you managing encryption for this workload?</t>
        </is>
      </c>
      <c r="G51" s="13" t="inlineStr">
        <is>
          <t>이 워크로드에 대한 암호화를 어떻게 관리하고 있습니까?</t>
        </is>
      </c>
    </row>
    <row r="52" ht="36" customHeight="1" s="372">
      <c r="E52" s="366" t="inlineStr">
        <is>
          <t>전송 및 저장 데이터 보호
Protect data in transit and rest</t>
        </is>
      </c>
      <c r="F52" s="225" t="inlineStr">
        <is>
          <t>Are keys, secrets and certificates managed in a secure way?</t>
        </is>
      </c>
      <c r="G52" s="13" t="inlineStr">
        <is>
          <t>키, 비밀 및 인증서가 안전한 방법으로 관리되고 있습니까?</t>
        </is>
      </c>
    </row>
    <row r="53" ht="36" customHeight="1" s="372">
      <c r="E53" s="366" t="inlineStr">
        <is>
          <t>전송 및 저장 데이터 보호
Protect data in transit and rest</t>
        </is>
      </c>
      <c r="F53" s="225" t="inlineStr">
        <is>
          <t>What security controls do you have in place for access to Azure infrastructure?</t>
        </is>
      </c>
      <c r="G53" s="13" t="inlineStr">
        <is>
          <t>Azure 인프라에 액세스하기 위해 어떤 보안 제어 장치를 갖추고 있습니까?</t>
        </is>
      </c>
    </row>
    <row r="54" ht="36" customHeight="1" s="372">
      <c r="E54" s="366" t="inlineStr">
        <is>
          <t>ID 기반 사용
Use Identity Foundations</t>
        </is>
      </c>
      <c r="F54" s="225" t="inlineStr">
        <is>
          <t>How are you managing identity for this workload?</t>
        </is>
      </c>
      <c r="G54" s="13" t="inlineStr">
        <is>
          <t>이 워크로드에 대한 ID를 어떻게 관리하고 있습니까?</t>
        </is>
      </c>
    </row>
    <row r="55" ht="36" customHeight="1" s="372">
      <c r="D55" s="363" t="inlineStr">
        <is>
          <t>5. 안정성
Reliability</t>
        </is>
      </c>
      <c r="E55" s="14" t="inlineStr">
        <is>
          <t>가용성 목표 달성
Implement to availability goals</t>
        </is>
      </c>
      <c r="F55" s="225" t="inlineStr">
        <is>
          <t>What reliability targets and metrics have you defined for your application?</t>
        </is>
      </c>
      <c r="G55" s="13" t="inlineStr">
        <is>
          <t>애플리케이션에 대해 정의한 안정성 목표 및 메트릭은 무엇입니까?</t>
        </is>
      </c>
      <c r="I55" s="225" t="inlineStr">
        <is>
          <t>일시적인 오류 처리</t>
        </is>
      </c>
    </row>
    <row r="56" ht="36" customHeight="1" s="372">
      <c r="E56" s="15" t="inlineStr">
        <is>
          <t>HA용 앱 설계
App design for HA</t>
        </is>
      </c>
      <c r="F56" s="225" t="inlineStr">
        <is>
          <t>How have you ensured that your application architecture is resilient to failures?</t>
        </is>
      </c>
      <c r="G56" s="13" t="inlineStr">
        <is>
          <t>애플리케이션 아키텍처의 장애에 대한 복원력을 어떻게 보장했습니까?</t>
        </is>
      </c>
      <c r="I56" s="225" t="inlineStr">
        <is>
          <t>특정 서비스에 대한 다시시도 지침</t>
        </is>
      </c>
    </row>
    <row r="57" ht="36" customHeight="1" s="372">
      <c r="E57" s="15" t="inlineStr">
        <is>
          <t>HA용 앱 설계
App design for HA</t>
        </is>
      </c>
      <c r="F57" s="225" t="inlineStr">
        <is>
          <t>How have you ensured required capacity and services are available in targeted regions?</t>
        </is>
      </c>
      <c r="G57" s="13" t="inlineStr">
        <is>
          <t>필요한 용량과 서비스를 대상 지역에서 사용할 수 있도록 어떻게 보장했습니까?</t>
        </is>
      </c>
    </row>
    <row r="58" ht="36" customHeight="1" s="372">
      <c r="E58" s="14" t="inlineStr">
        <is>
          <t>탄탄한 기초
Strong Foundations</t>
        </is>
      </c>
      <c r="F58" s="225" t="inlineStr">
        <is>
          <t>How are you handling disaster recovery for this workload?</t>
        </is>
      </c>
      <c r="G58" s="13" t="inlineStr">
        <is>
          <t>이 워크로드에 대한 재해 복구는 어떻게 처리하고 있습니까?</t>
        </is>
      </c>
    </row>
    <row r="59" ht="36" customHeight="1" s="372">
      <c r="E59" s="14" t="inlineStr">
        <is>
          <t>가용성 목표 달성
Implement to availability goals</t>
        </is>
      </c>
      <c r="F59" s="225" t="inlineStr">
        <is>
          <t>What decisions have been taken to ensure the application platform meets your reliability requirements?</t>
        </is>
      </c>
      <c r="G59" s="13" t="inlineStr">
        <is>
          <t>애플리케이션 플랫폼이 귀사의 안정성 요구사항을 충족하도록 하기 위해 어떤 결정을 내렸습니까?</t>
        </is>
      </c>
    </row>
    <row r="60" ht="36" customHeight="1" s="372">
      <c r="E60" s="14" t="inlineStr">
        <is>
          <t>가용성 목표 달성
Implement to availability goals</t>
        </is>
      </c>
      <c r="F60" s="225" t="inlineStr">
        <is>
          <t>What decisions have been taken to ensure the data platform meets your reliability requirements?</t>
        </is>
      </c>
      <c r="G60" s="13" t="inlineStr">
        <is>
          <t>데이터 플랫폼이 귀사의 안정성 요구사항을 충족하도록 하기 위해 어떤 결정을 내렸습니까?</t>
        </is>
      </c>
    </row>
    <row r="61" ht="36" customHeight="1" s="372">
      <c r="E61" s="14" t="inlineStr">
        <is>
          <t>탄탄한 기초
Strong Foundations</t>
        </is>
      </c>
      <c r="F61" s="225" t="inlineStr">
        <is>
          <t>How does your application logic handle exceptions and errors?</t>
        </is>
      </c>
      <c r="G61" s="13" t="inlineStr">
        <is>
          <t>애플리케이션 로직은 예외 및 오류를 어떻게 처리합니까?</t>
        </is>
      </c>
    </row>
    <row r="62" ht="36" customHeight="1" s="372">
      <c r="E62" s="366" t="inlineStr">
        <is>
          <t>네트워킹 계층에서 시작
Start at networking layer</t>
        </is>
      </c>
      <c r="F62" s="225" t="inlineStr">
        <is>
          <t>What decisions have been taken to ensure networking and connectivity meets your reliability requirements?</t>
        </is>
      </c>
      <c r="G62" s="13" t="inlineStr">
        <is>
          <t>네트워킹 및 연결이 귀사의 안정성 요구사항을 충족하도록 보장하기 위해 어떤 결정을 내렸습니까?</t>
        </is>
      </c>
    </row>
    <row r="63" ht="36" customHeight="1" s="372">
      <c r="E63" s="15" t="inlineStr">
        <is>
          <t>HA용 앱 설계
App design for HA</t>
        </is>
      </c>
      <c r="F63" s="225" t="inlineStr">
        <is>
          <t>What reliability allowances for scalability and performance have you made?</t>
        </is>
      </c>
      <c r="G63" s="13" t="inlineStr">
        <is>
          <t>확장성 및 성능에 대해 어떤 안정성을 허용했습니까?</t>
        </is>
      </c>
    </row>
    <row r="64" ht="36" customHeight="1" s="372">
      <c r="E64" s="14" t="inlineStr">
        <is>
          <t>탄탄한 기초
Strong Foundations</t>
        </is>
      </c>
      <c r="F64" s="225" t="inlineStr">
        <is>
          <t>What reliability allowances for security have you made?</t>
        </is>
      </c>
      <c r="G64" s="13" t="inlineStr">
        <is>
          <t>보안에 대해 어떤 신뢰성 허용을 했습니까?</t>
        </is>
      </c>
    </row>
    <row r="65" ht="36" customHeight="1" s="372">
      <c r="E65" s="14" t="inlineStr">
        <is>
          <t>탄탄한 기초
Strong Foundations</t>
        </is>
      </c>
      <c r="F65" s="225" t="inlineStr">
        <is>
          <t>What reliability allowances for operations have you made?</t>
        </is>
      </c>
      <c r="G65" s="13" t="inlineStr">
        <is>
          <t>운영에 대해 어느 정도의 신뢰성 허용치를 제공했습니까?</t>
        </is>
      </c>
    </row>
    <row r="66" ht="36" customHeight="1" s="372">
      <c r="E66" s="15" t="inlineStr">
        <is>
          <t>HA용 앱 설계
App design for HA</t>
        </is>
      </c>
      <c r="F66" s="225" t="inlineStr">
        <is>
          <t>How do you test the application to ensure it is fault tolerant?</t>
        </is>
      </c>
      <c r="G66" s="13" t="inlineStr">
        <is>
          <t>응용 프로그램이 무장애인지 확인하려면 어떻게 테스트합니까?</t>
        </is>
      </c>
    </row>
    <row r="67" ht="36" customHeight="1" s="372">
      <c r="E67" s="15" t="inlineStr">
        <is>
          <t>HA용 앱 설계
App design for HA</t>
        </is>
      </c>
      <c r="F67" s="225" t="inlineStr">
        <is>
          <t>How do you monitor and measure application health?</t>
        </is>
      </c>
      <c r="G67" s="13" t="inlineStr">
        <is>
          <t>애플리케이션 상태를 어떻게 모니터링하고 측정합니까?</t>
        </is>
      </c>
    </row>
  </sheetData>
  <mergeCells count="6">
    <mergeCell ref="D55:D67"/>
    <mergeCell ref="D2:H2"/>
    <mergeCell ref="D4:D21"/>
    <mergeCell ref="D22:D32"/>
    <mergeCell ref="D33:D41"/>
    <mergeCell ref="D42:D5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26"/>
  <sheetViews>
    <sheetView topLeftCell="A19" workbookViewId="0">
      <selection activeCell="G28" sqref="G28"/>
    </sheetView>
  </sheetViews>
  <sheetFormatPr baseColWidth="10" defaultColWidth="8.83203125" defaultRowHeight="17"/>
  <cols>
    <col width="23.6640625" bestFit="1" customWidth="1" style="372" min="2" max="2"/>
    <col width="43.83203125" customWidth="1" style="372" min="5" max="5"/>
  </cols>
  <sheetData>
    <row r="2">
      <c r="B2" s="142" t="inlineStr">
        <is>
          <t>클라우드 자산 분석 및 분류</t>
        </is>
      </c>
    </row>
    <row r="4" ht="26.5" customHeight="1" s="372">
      <c r="B4" s="306" t="inlineStr">
        <is>
          <t>Azure 리소스현황</t>
        </is>
      </c>
    </row>
    <row r="5">
      <c r="B5" s="159" t="inlineStr">
        <is>
          <t>리소스 종류</t>
        </is>
      </c>
      <c r="C5" s="159" t="inlineStr">
        <is>
          <t>리소스 수</t>
        </is>
      </c>
      <c r="D5" s="159" t="inlineStr">
        <is>
          <t>리소스 종류</t>
        </is>
      </c>
      <c r="E5" s="159" t="inlineStr">
        <is>
          <t>리소스 수</t>
        </is>
      </c>
    </row>
    <row r="6" ht="18" customHeight="1" s="372" thickBot="1">
      <c r="B6" s="185" t="inlineStr">
        <is>
          <t>Application Insights</t>
        </is>
      </c>
      <c r="C6" s="186" t="n">
        <v>2</v>
      </c>
      <c r="D6" s="185" t="inlineStr">
        <is>
          <t>공용 IP 주소</t>
        </is>
      </c>
      <c r="E6" s="186" t="n">
        <v>8</v>
      </c>
    </row>
    <row r="7" ht="25" customHeight="1" s="372" thickBot="1">
      <c r="B7" s="187" t="inlineStr">
        <is>
          <t>Automation 계정</t>
        </is>
      </c>
      <c r="C7" s="188" t="n">
        <v>2</v>
      </c>
      <c r="D7" s="187" t="inlineStr">
        <is>
          <t>공유한 대시보드</t>
        </is>
      </c>
      <c r="E7" s="188" t="n">
        <v>4</v>
      </c>
    </row>
    <row r="8" ht="25" customHeight="1" s="372" thickBot="1">
      <c r="B8" s="185" t="inlineStr">
        <is>
          <t>Azure Database for PostgreSQL 단일 서버</t>
        </is>
      </c>
      <c r="C8" s="186" t="n">
        <v>3</v>
      </c>
      <c r="D8" s="185" t="inlineStr">
        <is>
          <t>관리 ID</t>
        </is>
      </c>
      <c r="E8" s="186" t="n">
        <v>3</v>
      </c>
    </row>
    <row r="9" ht="25" customHeight="1" s="372" thickBot="1">
      <c r="B9" s="187" t="inlineStr">
        <is>
          <t>Azure DevOps organization</t>
        </is>
      </c>
      <c r="C9" s="188" t="n">
        <v>2</v>
      </c>
      <c r="D9" s="187" t="inlineStr">
        <is>
          <t>관리되는 데이터베이스</t>
        </is>
      </c>
      <c r="E9" s="188" t="n">
        <v>15</v>
      </c>
    </row>
    <row r="10" ht="18" customHeight="1" s="372" thickBot="1">
      <c r="B10" s="185" t="inlineStr">
        <is>
          <t>Kubernetes 서비스</t>
        </is>
      </c>
      <c r="C10" s="186" t="n">
        <v>1</v>
      </c>
      <c r="D10" s="185" t="inlineStr">
        <is>
          <t>기계 학습</t>
        </is>
      </c>
      <c r="E10" s="186" t="n">
        <v>2</v>
      </c>
    </row>
    <row r="11" ht="25" customHeight="1" s="372" thickBot="1">
      <c r="B11" s="187" t="inlineStr">
        <is>
          <t>Log Analytics 작업 영역</t>
        </is>
      </c>
      <c r="C11" s="188" t="n">
        <v>6</v>
      </c>
      <c r="D11" s="187" t="inlineStr">
        <is>
          <t>네트워크 보안 그룹</t>
        </is>
      </c>
      <c r="E11" s="188" t="n">
        <v>36</v>
      </c>
    </row>
    <row r="12" ht="25" customHeight="1" s="372" thickBot="1">
      <c r="B12" s="185" t="inlineStr">
        <is>
          <t>Network Watcher</t>
        </is>
      </c>
      <c r="C12" s="186" t="n">
        <v>2</v>
      </c>
      <c r="D12" s="185" t="inlineStr">
        <is>
          <t>데이터 팩터리(V2)</t>
        </is>
      </c>
      <c r="E12" s="186" t="n">
        <v>2</v>
      </c>
    </row>
    <row r="13" ht="18" customHeight="1" s="372" thickBot="1">
      <c r="B13" s="187" t="inlineStr">
        <is>
          <t>NSG 흐름 로그</t>
        </is>
      </c>
      <c r="C13" s="188" t="n">
        <v>1</v>
      </c>
      <c r="D13" s="187" t="inlineStr">
        <is>
          <t>디스크</t>
        </is>
      </c>
      <c r="E13" s="188" t="n">
        <v>170</v>
      </c>
    </row>
    <row r="14" ht="25" customHeight="1" s="372" thickBot="1">
      <c r="B14" s="185" t="inlineStr">
        <is>
          <t>Recovery Services 자격 증명 모음</t>
        </is>
      </c>
      <c r="C14" s="186" t="n">
        <v>3</v>
      </c>
      <c r="D14" s="185" t="inlineStr">
        <is>
          <t>복원 지점 컬렉션</t>
        </is>
      </c>
      <c r="E14" s="186" t="n">
        <v>65</v>
      </c>
    </row>
    <row r="15" ht="25" customHeight="1" s="372" thickBot="1">
      <c r="B15" s="187" t="inlineStr">
        <is>
          <t>Runbook</t>
        </is>
      </c>
      <c r="C15" s="188" t="n">
        <v>17</v>
      </c>
      <c r="D15" s="187" t="inlineStr">
        <is>
          <t>부하 분산 장치</t>
        </is>
      </c>
      <c r="E15" s="188" t="n">
        <v>6</v>
      </c>
    </row>
    <row r="16" ht="18" customHeight="1" s="372" thickBot="1">
      <c r="B16" s="185" t="inlineStr">
        <is>
          <t>SQL Server</t>
        </is>
      </c>
      <c r="C16" s="186" t="n">
        <v>1</v>
      </c>
      <c r="D16" s="185" t="inlineStr">
        <is>
          <t>솔루션</t>
        </is>
      </c>
      <c r="E16" s="186" t="n">
        <v>2</v>
      </c>
    </row>
    <row r="17" ht="18" customHeight="1" s="372" thickBot="1">
      <c r="B17" s="187" t="inlineStr">
        <is>
          <t>SQL 가상 머신</t>
        </is>
      </c>
      <c r="C17" s="188" t="n">
        <v>15</v>
      </c>
      <c r="D17" s="187" t="inlineStr">
        <is>
          <t>스냅샷</t>
        </is>
      </c>
      <c r="E17" s="188" t="n">
        <v>204</v>
      </c>
    </row>
    <row r="18" ht="25" customHeight="1" s="372" thickBot="1">
      <c r="B18" s="185" t="inlineStr">
        <is>
          <t>SQL 관리되는 인스턴스</t>
        </is>
      </c>
      <c r="C18" s="186" t="n">
        <v>2</v>
      </c>
      <c r="D18" s="185" t="inlineStr">
        <is>
          <t>스토리지 계정</t>
        </is>
      </c>
      <c r="E18" s="186" t="n">
        <v>47</v>
      </c>
    </row>
    <row r="19" ht="25" customHeight="1" s="372" thickBot="1">
      <c r="B19" s="187" t="inlineStr">
        <is>
          <t>SQL 데이터베이스</t>
        </is>
      </c>
      <c r="C19" s="188" t="n">
        <v>4</v>
      </c>
      <c r="D19" s="187" t="inlineStr">
        <is>
          <t>애플리케이션 게이트웨이</t>
        </is>
      </c>
      <c r="E19" s="188" t="n">
        <v>3</v>
      </c>
    </row>
    <row r="20" ht="18" customHeight="1" s="372" thickBot="1">
      <c r="B20" s="185" t="inlineStr">
        <is>
          <t>SSH 키</t>
        </is>
      </c>
      <c r="C20" s="186" t="n">
        <v>6</v>
      </c>
      <c r="D20" s="185" t="inlineStr">
        <is>
          <t>이미지</t>
        </is>
      </c>
      <c r="E20" s="186" t="n">
        <v>1</v>
      </c>
    </row>
    <row r="21" ht="37" customHeight="1" s="372" thickBot="1">
      <c r="B21" s="187" t="inlineStr">
        <is>
          <t>가상 네트워크</t>
        </is>
      </c>
      <c r="C21" s="188" t="n">
        <v>7</v>
      </c>
      <c r="D21" s="187" t="inlineStr">
        <is>
          <t>일반 네트워크 인터페이스</t>
        </is>
      </c>
      <c r="E21" s="188" t="n">
        <v>107</v>
      </c>
    </row>
    <row r="22" ht="25" customHeight="1" s="372" thickBot="1">
      <c r="B22" s="185" t="inlineStr">
        <is>
          <t>가상 머신</t>
        </is>
      </c>
      <c r="C22" s="186" t="n">
        <v>91</v>
      </c>
      <c r="D22" s="185" t="inlineStr">
        <is>
          <t>컨테이너 레지스트리</t>
        </is>
      </c>
      <c r="E22" s="186" t="n">
        <v>2</v>
      </c>
    </row>
    <row r="23" ht="25" customHeight="1" s="372" thickBot="1">
      <c r="B23" s="187" t="inlineStr">
        <is>
          <t>가상 머신 확장 집합</t>
        </is>
      </c>
      <c r="C23" s="188" t="n">
        <v>1</v>
      </c>
      <c r="D23" s="187" t="inlineStr">
        <is>
          <t>키 자격 증명 모음</t>
        </is>
      </c>
      <c r="E23" s="188" t="n">
        <v>2</v>
      </c>
    </row>
    <row r="24" ht="25" customHeight="1" s="372" thickBot="1">
      <c r="B24" s="185" t="inlineStr">
        <is>
          <t>가상 클러스터</t>
        </is>
      </c>
      <c r="C24" s="186" t="n">
        <v>1</v>
      </c>
      <c r="D24" s="185" t="inlineStr">
        <is>
          <t>프라이빗 DNS 영역</t>
        </is>
      </c>
      <c r="E24" s="186" t="n">
        <v>6</v>
      </c>
    </row>
    <row r="25" ht="25" customHeight="1" s="372" thickBot="1">
      <c r="B25" s="187" t="inlineStr">
        <is>
          <t>가용성 집합</t>
        </is>
      </c>
      <c r="C25" s="188" t="n">
        <v>25</v>
      </c>
      <c r="D25" s="187" t="inlineStr">
        <is>
          <t>프라이빗 엔드포인트</t>
        </is>
      </c>
      <c r="E25" s="188" t="n">
        <v>7</v>
      </c>
    </row>
    <row r="26" ht="18" customHeight="1" s="372" thickBot="1">
      <c r="B26" s="189" t="inlineStr">
        <is>
          <t>경로 테이블</t>
        </is>
      </c>
      <c r="C26" s="190" t="n">
        <v>6</v>
      </c>
      <c r="D26" s="189" t="n"/>
      <c r="E26" s="190" t="n"/>
    </row>
    <row r="27" ht="18" customHeight="1" s="372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B6:T72"/>
  <sheetViews>
    <sheetView topLeftCell="A4" zoomScale="85" zoomScaleNormal="85" workbookViewId="0">
      <selection activeCell="V29" sqref="V29"/>
    </sheetView>
  </sheetViews>
  <sheetFormatPr baseColWidth="10" defaultColWidth="8.6640625" defaultRowHeight="11"/>
  <cols>
    <col width="8.6640625" customWidth="1" style="16" min="1" max="10"/>
    <col width="8.6640625" customWidth="1" style="309" min="11" max="11"/>
    <col width="8.6640625" customWidth="1" style="16" min="12" max="16384"/>
  </cols>
  <sheetData>
    <row r="6" ht="13.5" customHeight="1" s="372">
      <c r="B6" s="307" t="inlineStr">
        <is>
          <t>As-Is Architecture</t>
        </is>
      </c>
    </row>
    <row r="7" ht="27" customHeight="1" s="372">
      <c r="B7" s="387" t="n"/>
    </row>
    <row r="8">
      <c r="B8" s="309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mergeCells count="2">
    <mergeCell ref="B6:T7"/>
    <mergeCell ref="B8:T7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B1:L40"/>
  <sheetViews>
    <sheetView zoomScale="55" zoomScaleNormal="5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6" sqref="H16:H17"/>
    </sheetView>
  </sheetViews>
  <sheetFormatPr baseColWidth="10" defaultColWidth="8.6640625" defaultRowHeight="17"/>
  <cols>
    <col width="28.5" bestFit="1" customWidth="1" style="372" min="2" max="2"/>
    <col width="24" bestFit="1" customWidth="1" style="372" min="3" max="3"/>
    <col width="87" bestFit="1" customWidth="1" style="372" min="4" max="4"/>
    <col width="52.5" bestFit="1" customWidth="1" style="372" min="5" max="5"/>
    <col width="55.1640625" bestFit="1" customWidth="1" style="372" min="6" max="6"/>
    <col width="20.1640625" bestFit="1" customWidth="1" style="372" min="7" max="7"/>
    <col width="57.6640625" bestFit="1" customWidth="1" style="372" min="8" max="8"/>
    <col width="26.5" customWidth="1" style="372" min="9" max="9"/>
    <col width="56.1640625" bestFit="1" customWidth="1" style="372" min="10" max="10"/>
    <col width="26.6640625" bestFit="1" customWidth="1" style="372" min="11" max="11"/>
    <col width="28.5" bestFit="1" customWidth="1" style="372" min="12" max="12"/>
  </cols>
  <sheetData>
    <row r="1">
      <c r="B1" s="225" t="inlineStr">
        <is>
          <t>Azure Advisor Check Date</t>
        </is>
      </c>
      <c r="C1" s="388" t="n">
        <v>44693</v>
      </c>
    </row>
    <row r="2">
      <c r="B2" s="225" t="inlineStr">
        <is>
          <t>Azure Advisor Score - 한화솔루션</t>
        </is>
      </c>
    </row>
    <row r="3">
      <c r="D3" s="22" t="inlineStr">
        <is>
          <t>Recommendation</t>
        </is>
      </c>
      <c r="E3" s="117" t="n"/>
    </row>
    <row r="5">
      <c r="B5" s="22" t="inlineStr">
        <is>
          <t>Category</t>
        </is>
      </c>
      <c r="C5" s="22" t="inlineStr">
        <is>
          <t>Business Impact</t>
        </is>
      </c>
      <c r="D5" s="22" t="inlineStr">
        <is>
          <t>Recommendation</t>
        </is>
      </c>
      <c r="E5" s="22" t="inlineStr">
        <is>
          <t>Subscription ID</t>
        </is>
      </c>
      <c r="F5" s="22" t="inlineStr">
        <is>
          <t>Subscription Name</t>
        </is>
      </c>
      <c r="G5" s="22" t="inlineStr">
        <is>
          <t>Resource Group</t>
        </is>
      </c>
      <c r="H5" s="22" t="inlineStr">
        <is>
          <t>Resource Name</t>
        </is>
      </c>
      <c r="I5" s="22" t="inlineStr">
        <is>
          <t>Resource Type</t>
        </is>
      </c>
      <c r="J5" s="22" t="inlineStr">
        <is>
          <t>Potential Benefits</t>
        </is>
      </c>
      <c r="K5" s="22" t="inlineStr">
        <is>
          <t>Potential Annual Cost 절감</t>
        </is>
      </c>
      <c r="L5" s="22" t="inlineStr">
        <is>
          <t>Potential Cost 절감 Currency</t>
        </is>
      </c>
    </row>
    <row r="6" ht="20" customHeight="1" s="372">
      <c r="B6" s="36" t="inlineStr">
        <is>
          <t>Cost</t>
        </is>
      </c>
      <c r="C6" s="36" t="inlineStr">
        <is>
          <t>High</t>
        </is>
      </c>
      <c r="D6" s="35" t="inlineStr">
        <is>
          <t>예약 인스턴스 구매</t>
        </is>
      </c>
      <c r="E6" s="35" t="inlineStr">
        <is>
          <t>모든 구독</t>
        </is>
      </c>
      <c r="F6" s="36" t="inlineStr">
        <is>
          <t>모든 구독</t>
        </is>
      </c>
      <c r="G6" s="37" t="n"/>
      <c r="H6" s="36" t="n"/>
      <c r="I6" s="36" t="inlineStr">
        <is>
          <t>Virtual machine</t>
        </is>
      </c>
      <c r="J6" s="35" t="inlineStr">
        <is>
          <t>86,966,212 원 절감(46%)</t>
        </is>
      </c>
      <c r="K6" s="35" t="inlineStr">
        <is>
          <t>86,966,212 원 절감(46%)</t>
        </is>
      </c>
      <c r="L6" s="36" t="inlineStr">
        <is>
          <t>KRW</t>
        </is>
      </c>
    </row>
    <row r="7" ht="42" customHeight="1" s="372">
      <c r="B7" s="36" t="inlineStr">
        <is>
          <t>Cost</t>
        </is>
      </c>
      <c r="C7" s="36" t="inlineStr">
        <is>
          <t>High</t>
        </is>
      </c>
      <c r="D7" s="35" t="inlineStr">
        <is>
          <t>예약 인스턴스 구매</t>
        </is>
      </c>
      <c r="E7" s="35" t="inlineStr">
        <is>
          <t>모든 구독</t>
        </is>
      </c>
      <c r="F7" s="36" t="inlineStr">
        <is>
          <t>모든 구독</t>
        </is>
      </c>
      <c r="G7" s="37" t="n"/>
      <c r="H7" s="35" t="n"/>
      <c r="I7" s="38" t="inlineStr">
        <is>
          <t>SQL Database
SQL Managed Instance</t>
        </is>
      </c>
      <c r="J7" s="36" t="inlineStr">
        <is>
          <t>13,128,689 원 절감(31%)</t>
        </is>
      </c>
      <c r="K7" s="36" t="inlineStr">
        <is>
          <t>13,128,689 원 절감(31%)</t>
        </is>
      </c>
      <c r="L7" s="36" t="inlineStr">
        <is>
          <t>KRW</t>
        </is>
      </c>
    </row>
    <row r="8" ht="63" customHeight="1" s="372">
      <c r="B8" s="36" t="inlineStr">
        <is>
          <t>Cost</t>
        </is>
      </c>
      <c r="C8" s="36" t="inlineStr">
        <is>
          <t>High</t>
        </is>
      </c>
      <c r="D8" s="35" t="inlineStr">
        <is>
          <t>예약 인스턴스 구매</t>
        </is>
      </c>
      <c r="E8" s="35" t="inlineStr">
        <is>
          <t>0043bf9b-ebf8-46ce-9c8e-685cebce15b1</t>
        </is>
      </c>
      <c r="F8" s="36" t="inlineStr">
        <is>
          <t>Hanwha Solutions Chemical DT</t>
        </is>
      </c>
      <c r="G8" s="184" t="inlineStr">
        <is>
          <t>hwsc-p-krc-eai-rg
hwsc-d-krc-eai-rg</t>
        </is>
      </c>
      <c r="H8" s="38" t="inlineStr">
        <is>
          <t>hwsc-p-krc-eai-d-db-psql-001
hwsc-d-krc-eai-d-db-psql-001
hwsc-t-krc-eai-d-db-psql-001</t>
        </is>
      </c>
      <c r="I8" s="36" t="inlineStr">
        <is>
          <t>Azure Database for PostgreSQL 단일 서버</t>
        </is>
      </c>
      <c r="J8" s="35" t="inlineStr">
        <is>
          <t>2,240,786 원 절감(12%)</t>
        </is>
      </c>
      <c r="K8" s="35" t="inlineStr">
        <is>
          <t>2,240,786 원 절감(12%)</t>
        </is>
      </c>
      <c r="L8" s="36" t="inlineStr">
        <is>
          <t>KRW</t>
        </is>
      </c>
    </row>
    <row r="9" ht="21" customHeight="1" s="372">
      <c r="B9" s="36" t="inlineStr">
        <is>
          <t>Security</t>
        </is>
      </c>
      <c r="C9" s="36" t="inlineStr">
        <is>
          <t>High</t>
        </is>
      </c>
      <c r="D9" s="191" t="inlineStr">
        <is>
          <t>구독에 최대 3명의 소유자를 지정해야 합니다.</t>
        </is>
      </c>
      <c r="E9" s="35" t="inlineStr">
        <is>
          <t>47ea9324-4b4e-4b27-9452-1ab198b2a7a2</t>
        </is>
      </c>
      <c r="F9" s="192" t="inlineStr">
        <is>
          <t xml:space="preserve">Hanwha Solutions Chemical DAP </t>
        </is>
      </c>
      <c r="G9" s="191" t="n"/>
      <c r="H9" s="193" t="inlineStr">
        <is>
          <t>47ea9324-4b4e-4b27-9452-1ab198b2a7a2</t>
        </is>
      </c>
      <c r="I9" s="194" t="inlineStr">
        <is>
          <t>구독</t>
        </is>
      </c>
      <c r="J9" s="191" t="n"/>
      <c r="K9" s="35" t="n"/>
      <c r="L9" s="36" t="n"/>
    </row>
    <row r="10" ht="21" customHeight="1" s="372">
      <c r="B10" s="36" t="inlineStr">
        <is>
          <t>Security</t>
        </is>
      </c>
      <c r="C10" s="36" t="inlineStr">
        <is>
          <t>High</t>
        </is>
      </c>
      <c r="D10" s="191" t="inlineStr">
        <is>
          <t>읽기 권한이 있는 외부 계정을 구독에서 제거해야 합니다.</t>
        </is>
      </c>
      <c r="E10" s="35" t="inlineStr">
        <is>
          <t>47ea9324-4b4e-4b27-9452-1ab198b2a7a2</t>
        </is>
      </c>
      <c r="F10" s="192" t="inlineStr">
        <is>
          <t xml:space="preserve">Hanwha Solutions Chemical DAP </t>
        </is>
      </c>
      <c r="G10" s="191" t="n"/>
      <c r="H10" s="193" t="inlineStr">
        <is>
          <t>47ea9324-4b4e-4b27-9452-1ab198b2a7a2</t>
        </is>
      </c>
      <c r="I10" s="194" t="inlineStr">
        <is>
          <t>구독</t>
        </is>
      </c>
      <c r="J10" s="191" t="n"/>
      <c r="K10" s="35" t="n"/>
      <c r="L10" s="36" t="n"/>
    </row>
    <row r="11" ht="84" customHeight="1" s="372">
      <c r="B11" s="36" t="inlineStr">
        <is>
          <t>Security</t>
        </is>
      </c>
      <c r="C11" s="36" t="inlineStr">
        <is>
          <t>High</t>
        </is>
      </c>
      <c r="D11" s="191" t="inlineStr">
        <is>
          <t>가상 머신에 Endpoint Protection 솔루션 설치</t>
        </is>
      </c>
      <c r="E11" s="35" t="inlineStr">
        <is>
          <t>47ea9324-4b4e-4b27-9452-1ab198b2a7a2</t>
        </is>
      </c>
      <c r="F11" s="192" t="inlineStr">
        <is>
          <t xml:space="preserve">Hanwha Solutions Chemical DAP </t>
        </is>
      </c>
      <c r="G11" s="191" t="n"/>
      <c r="H11" s="193" t="inlineStr">
        <is>
          <t>devopsagent-win
dsvm37
dsvm-ys-pvc
dsvm42</t>
        </is>
      </c>
      <c r="I11" s="194" t="inlineStr">
        <is>
          <t>가상 머신</t>
        </is>
      </c>
      <c r="J11" s="191" t="n"/>
      <c r="K11" s="35" t="n"/>
      <c r="L11" s="36" t="n"/>
    </row>
    <row r="12" ht="21" customHeight="1" s="372">
      <c r="B12" s="36" t="inlineStr">
        <is>
          <t>Security</t>
        </is>
      </c>
      <c r="C12" s="36" t="inlineStr">
        <is>
          <t>High</t>
        </is>
      </c>
      <c r="D12" s="191" t="inlineStr">
        <is>
          <t>SQL 데이터베이스는 발견한 취약성을 해결해야 합니다.</t>
        </is>
      </c>
      <c r="E12" s="35" t="inlineStr">
        <is>
          <t>47ea9324-4b4e-4b27-9452-1ab198b2a7a2</t>
        </is>
      </c>
      <c r="F12" s="192" t="inlineStr">
        <is>
          <t xml:space="preserve">Hanwha Solutions Chemical DAP </t>
        </is>
      </c>
      <c r="G12" s="191" t="inlineStr">
        <is>
          <t>dap-rg-pilot</t>
        </is>
      </c>
      <c r="H12" s="193" t="inlineStr">
        <is>
          <t>hwsc-s-krc-dap-d-db-staging01</t>
        </is>
      </c>
      <c r="I12" s="194" t="inlineStr">
        <is>
          <t>SQL Server</t>
        </is>
      </c>
      <c r="J12" s="191" t="n"/>
      <c r="K12" s="35" t="n"/>
      <c r="L12" s="36" t="n"/>
    </row>
    <row r="13" ht="21" customHeight="1" s="372">
      <c r="B13" s="36" t="inlineStr">
        <is>
          <t>Security</t>
        </is>
      </c>
      <c r="C13" s="191" t="inlineStr">
        <is>
          <t>High</t>
        </is>
      </c>
      <c r="D13" s="191" t="inlineStr">
        <is>
          <t>쓰기 권한이 있는 외부 계정을 구독에서 제거해야 합니다.</t>
        </is>
      </c>
      <c r="E13" s="35" t="inlineStr">
        <is>
          <t>47ea9324-4b4e-4b27-9452-1ab198b2a7a2</t>
        </is>
      </c>
      <c r="F13" s="192" t="inlineStr">
        <is>
          <t xml:space="preserve">Hanwha Solutions Chemical DAP </t>
        </is>
      </c>
      <c r="G13" s="191" t="n"/>
      <c r="H13" s="193" t="inlineStr">
        <is>
          <t>47ea9324-4b4e-4b27-9452-1ab198b2a7a2</t>
        </is>
      </c>
      <c r="I13" s="194" t="inlineStr">
        <is>
          <t>구독</t>
        </is>
      </c>
      <c r="J13" s="191" t="n"/>
      <c r="K13" s="35" t="n"/>
      <c r="L13" s="36" t="n"/>
    </row>
    <row r="14" ht="21" customHeight="1" s="372">
      <c r="B14" s="36" t="inlineStr">
        <is>
          <t>Security</t>
        </is>
      </c>
      <c r="C14" s="191" t="inlineStr">
        <is>
          <t>High</t>
        </is>
      </c>
      <c r="D14" s="191" t="inlineStr">
        <is>
          <t>소유자 권한이 있는 외부 계정을 구독에서 제거해야 함</t>
        </is>
      </c>
      <c r="E14" s="192" t="inlineStr">
        <is>
          <t>47ea9324-4b4e-4b27-9452-1ab198b2a7a2</t>
        </is>
      </c>
      <c r="F14" s="192" t="inlineStr">
        <is>
          <t xml:space="preserve">Hanwha Solutions Chemical DAP </t>
        </is>
      </c>
      <c r="G14" s="36" t="n"/>
      <c r="H14" s="193" t="inlineStr">
        <is>
          <t>47ea9324-4b4e-4b27-9452-1ab198b2a7a2</t>
        </is>
      </c>
      <c r="I14" s="194" t="inlineStr">
        <is>
          <t>구독</t>
        </is>
      </c>
      <c r="J14" s="36" t="n"/>
      <c r="K14" s="192" t="n"/>
      <c r="L14" s="36" t="n"/>
    </row>
    <row r="15" ht="21" customHeight="1" s="372">
      <c r="B15" s="36" t="inlineStr">
        <is>
          <t>Security</t>
        </is>
      </c>
      <c r="C15" s="191" t="inlineStr">
        <is>
          <t>High</t>
        </is>
      </c>
      <c r="D15" s="191" t="inlineStr">
        <is>
          <t>사용자의 구독에서 쓰기 권한이 있는 계정에 대해 MFA를 사용하도록 설정해야 합니다.</t>
        </is>
      </c>
      <c r="E15" s="192" t="inlineStr">
        <is>
          <t>47ea9324-4b4e-4b27-9452-1ab198b2a7a2</t>
        </is>
      </c>
      <c r="F15" s="192" t="inlineStr">
        <is>
          <t xml:space="preserve">Hanwha Solutions Chemical DAP </t>
        </is>
      </c>
      <c r="G15" s="36" t="n"/>
      <c r="H15" s="193" t="inlineStr">
        <is>
          <t>47ea9324-4b4e-4b27-9452-1ab198b2a7a2</t>
        </is>
      </c>
      <c r="I15" s="194" t="inlineStr">
        <is>
          <t>구독</t>
        </is>
      </c>
      <c r="J15" s="36" t="n"/>
      <c r="K15" s="192" t="n"/>
      <c r="L15" s="36" t="n"/>
    </row>
    <row r="16" ht="84" customHeight="1" s="372">
      <c r="B16" s="36" t="inlineStr">
        <is>
          <t>Security</t>
        </is>
      </c>
      <c r="C16" s="191" t="inlineStr">
        <is>
          <t>High</t>
        </is>
      </c>
      <c r="D16" s="191" t="inlineStr">
        <is>
          <t>가상 머신은 Compute 및 Storage 리소스 간에 임시 디스크, 캐시 및 데이터 흐름을 암호화해야 합니다.</t>
        </is>
      </c>
      <c r="E16" s="192" t="inlineStr">
        <is>
          <t>47ea9324-4b4e-4b27-9452-1ab198b2a7a2</t>
        </is>
      </c>
      <c r="F16" s="192" t="inlineStr">
        <is>
          <t xml:space="preserve">Hanwha Solutions Chemical DAP </t>
        </is>
      </c>
      <c r="G16" s="191" t="n"/>
      <c r="H16" s="193" t="inlineStr">
        <is>
          <t>devopsagent-win
dsvm37
dsvm-ys-pvc
dsvm42</t>
        </is>
      </c>
      <c r="I16" s="194" t="inlineStr">
        <is>
          <t>가상 머신</t>
        </is>
      </c>
      <c r="J16" s="36" t="n"/>
      <c r="K16" s="192" t="n"/>
      <c r="L16" s="36" t="n"/>
    </row>
    <row r="17" ht="21" customHeight="1" s="372">
      <c r="B17" s="36" t="inlineStr">
        <is>
          <t>Security</t>
        </is>
      </c>
      <c r="C17" s="191" t="inlineStr">
        <is>
          <t>High</t>
        </is>
      </c>
      <c r="D17" s="191" t="inlineStr">
        <is>
          <t>사용자의 구독에서 소유자 권한이 있는 계정에 대해 MFA를 사용하도록 설정해야 합니다.</t>
        </is>
      </c>
      <c r="E17" s="192" t="inlineStr">
        <is>
          <t>47ea9324-4b4e-4b27-9452-1ab198b2a7a2</t>
        </is>
      </c>
      <c r="F17" s="192" t="inlineStr">
        <is>
          <t xml:space="preserve">Hanwha Solutions Chemical DAP </t>
        </is>
      </c>
      <c r="G17" s="36" t="n"/>
      <c r="H17" s="193" t="inlineStr">
        <is>
          <t>47ea9324-4b4e-4b27-9452-1ab198b2a7a2</t>
        </is>
      </c>
      <c r="I17" s="194" t="inlineStr">
        <is>
          <t>구독</t>
        </is>
      </c>
      <c r="J17" s="36" t="n"/>
      <c r="K17" s="192" t="n"/>
      <c r="L17" s="36" t="n"/>
    </row>
    <row r="18" ht="21" customHeight="1" s="372">
      <c r="B18" s="36" t="inlineStr">
        <is>
          <t>Security</t>
        </is>
      </c>
      <c r="C18" s="191" t="inlineStr">
        <is>
          <t>High</t>
        </is>
      </c>
      <c r="D18" s="191" t="inlineStr">
        <is>
          <t>사용자의 구독에서 읽기 권한이 있는 계정에 대해 MFA를 사용하도록 설정해야 합니다.</t>
        </is>
      </c>
      <c r="E18" s="192" t="inlineStr">
        <is>
          <t>47ea9324-4b4e-4b27-9452-1ab198b2a7a2</t>
        </is>
      </c>
      <c r="F18" s="35" t="inlineStr">
        <is>
          <t xml:space="preserve">Hanwha Solutions Chemical DAP </t>
        </is>
      </c>
      <c r="G18" s="191" t="n"/>
      <c r="H18" s="193" t="inlineStr">
        <is>
          <t>47ea9324-4b4e-4b27-9452-1ab198b2a7a2</t>
        </is>
      </c>
      <c r="I18" s="194" t="inlineStr">
        <is>
          <t>구독</t>
        </is>
      </c>
      <c r="J18" s="36" t="n"/>
      <c r="K18" s="192" t="n"/>
      <c r="L18" s="36" t="n"/>
    </row>
    <row r="19" ht="378" customHeight="1" s="372">
      <c r="B19" s="36" t="inlineStr">
        <is>
          <t>Security</t>
        </is>
      </c>
      <c r="C19" s="191" t="inlineStr">
        <is>
          <t>High</t>
        </is>
      </c>
      <c r="D19" s="191" t="inlineStr">
        <is>
          <t>가상 머신에 Log Analytics 에이전트를 설치해야 함</t>
        </is>
      </c>
      <c r="E19" s="192" t="inlineStr">
        <is>
          <t>47ea9324-4b4e-4b27-9452-1ab198b2a7a2</t>
        </is>
      </c>
      <c r="F19" s="192" t="inlineStr">
        <is>
          <t xml:space="preserve">Hanwha Solutions Chemical DAP </t>
        </is>
      </c>
      <c r="G19" s="36" t="n"/>
      <c r="H19" s="193" t="inlineStr">
        <is>
          <t>dataiku-ys-pvc-poc
devopsagent-ml02
devopsagent-win
dsvm37
dataiku-instance
dss-admin-node-vm-9jore8xa
dss-automation01-vm-upwd4uvb
dss-deployer-vm-ad0lct7v
dss-design01-vm-0zbuusoz
dsvm-dataiku-da1
dsvm-dataiku-da2
dsvm-dataiku-da3
dsvm-dataiku-da4
dsvm-dataiku-da5
dsvm-dataiku-da6
dsvm-ys-pvc
dsvm42
hwss-p-krc-dap-r-ai-vm-001</t>
        </is>
      </c>
      <c r="I19" s="194" t="inlineStr">
        <is>
          <t>가상 머신</t>
        </is>
      </c>
      <c r="J19" s="36" t="n"/>
      <c r="K19" s="192" t="n"/>
      <c r="L19" s="36" t="n"/>
    </row>
    <row r="20" ht="409.6" customHeight="1" s="372">
      <c r="B20" s="191" t="inlineStr">
        <is>
          <t>Security</t>
        </is>
      </c>
      <c r="C20" s="191" t="inlineStr">
        <is>
          <t>High</t>
        </is>
      </c>
      <c r="D20" s="191" t="inlineStr">
        <is>
          <t>가상 머신에 Endpoint Protection 솔루션 설치</t>
        </is>
      </c>
      <c r="E20" s="192" t="inlineStr">
        <is>
          <t>0043bf9b-ebf8-46ce-9c8e-685cebce15b1</t>
        </is>
      </c>
      <c r="F20" s="192" t="inlineStr">
        <is>
          <t xml:space="preserve">Hanwha Solutions Chemical DT </t>
        </is>
      </c>
      <c r="G20" s="191" t="n"/>
      <c r="H20" s="193" t="inlineStr">
        <is>
          <t>hwsc-d-krc-esh-d-db-vm-001
hwsc-d-krc-esh-f-web-vm-001
hwsc-d-krc-mes-f-was-vm-001
hwsc-d-krc-sop-d-db-vm-001
hwsc-d-krc-sop-f-ai-vm-001
hwsc-d-krc-sop-f-eng-vm-001
hwsc-d-krc-sop-f-was-vm-001
hwsc-p-krc-mr-b-app-vm-001
hwsc-p-krc-mr-b-app-vm-002
hwsc-p-krc-mr-b-fss-vm-001
hwsc-p-krc-mr-b-tblu-vm-001
hwsc-p-krc-mr-d-db-vm-001
hwsc-p-krc-sop-f-was-vm-001
hwsc-d-krc-edm-d-db-vm-001
hwsc-d-krc-edm-f-web-vm-001
hwsc-d-krc-cmms-f-web-vm-001
hwsc-p-krc-sop-b-ai-vm-001
hwsc-p-krc-sop-b-eng-vm-001
hwsc-d-krc-ptnrp-f-web-vm-001
hwsc-p-krc-cmms-b-search-vm-001
hwsc-p-krc-cmms-f-web-vm-001
hwsc-p-krc-edm-b-fss-vm-001
hwsc-p-krc-edm-d-db-vm-001
hwsc-p-krc-edm-f-web-vm-001
hwsc-p-krc-esh-d-db-vm-001
hwsc-p-krc-esh-f-web-vm-001
hwsc-p-krc-mes-b-fmb-vm-001
hwsc-p-krc-mes-f-was-vm-001
hwsc-p-krc-mes-f-was-vm-002
hwsc-p-krc-ptnrp-d-db-vm-001
hwsc-p-krc-ptnrp-f-web-vm-001
hwsc-p-krc-cmms-f-ex-web-vm-001
hwsc-p-krc-edm-f-ex-web-vm-001
hwsc-p-krc-esh-f-ex-web-vm-001
hwsc-p-krc-mes-f-ex-web-vm-001
hwsc-p-krc-mes-f-ex-web-vm-002
hwsc-p-krc-ptnrp-f-ex-web-vm-001
hwsc-d-krc-dt-f-ecmagentbocs-vm-001
hwsc-d-krc-dt-f-relay-vm-001
hwsc-p-krc-dt-f-dcc-vm-001
hwsc-p-krc-cmms-d-db-vm-002
hwsc-d-krc-dt-f-ecmrfs-vm-001
hwsc-d-krc-dt-f-ecmagent-vm-001
hwsc-p-krc-mr-b-app-vm-003
testvm01</t>
        </is>
      </c>
      <c r="I20" s="194" t="inlineStr">
        <is>
          <t>가상 머신</t>
        </is>
      </c>
      <c r="J20" s="191" t="n"/>
      <c r="K20" s="192" t="n"/>
      <c r="L20" s="191" t="n"/>
    </row>
    <row r="21" ht="409.6" customHeight="1" s="372">
      <c r="B21" s="191" t="inlineStr">
        <is>
          <t>Security</t>
        </is>
      </c>
      <c r="C21" s="191" t="inlineStr">
        <is>
          <t>High</t>
        </is>
      </c>
      <c r="D21" s="191" t="inlineStr">
        <is>
          <t>가상 머신은 Compute 및 Storage 리소스 간에 임시 디스크, 캐시 및 데이터 흐름을 암호화해야 합니다.</t>
        </is>
      </c>
      <c r="E21" s="192" t="inlineStr">
        <is>
          <t>0043bf9b-ebf8-46ce-9c8e-685cebce15b1</t>
        </is>
      </c>
      <c r="F21" s="192" t="inlineStr">
        <is>
          <t xml:space="preserve">Hanwha Solutions Chemical DT </t>
        </is>
      </c>
      <c r="G21" s="191" t="n"/>
      <c r="H21" s="193" t="inlineStr">
        <is>
          <t>hwsc-d-krc-dt-f-jb-vm-001
hwsc-d-krc-eai-f-web-vm-001
hwsc-t-krc-eai-f-web-vm-001
hwsc-d-krc-esh-d-db-vm-001
hwsc-d-krc-esh-f-web-vm-001
hwsc-d-krc-mes-f-was-vm-001
hwsc-d-krc-prct-b-was-vm-001
hwsc-d-krc-prct-d-db-vm-001
hwsc-d-krc-prct-f-web-vm-001
hwsc-d-krc-sop-d-db-vm-001
hwsc-d-krc-sop-f-ai-vm-001
hwsc-d-krc-sop-f-eng-vm-001
hwsc-d-krc-sop-f-was-vm-001
hwsc-p-krc-dt-f-jb-vm-001
hwsc-p-krc-eai-f-web-vm-001
hwsc-p-krc-eai-f-web-vm-002
hwsc-p-krc-mr-b-fss-vm-001
hwsc-p-krc-mr-d-db-vm-001
hwsc-p-krc-sop-f-was-vm-001
hwsc-d-krc-edm-d-db-vm-001
hwsc-d-krc-edm-f-web-vm-001
hwsc-p-krc-dt-f-dbac-vm-001
hwsc-d-krc-cmms-f-web-vm-001
hwsc-p-krc-prct-b-ai-vm-001
hwsc-p-krc-prct-b-search-vm-001
hwsc-p-krc-prct-b-was-vm-001
hwsc-p-krc-prct-b-was-vm-002
hwsc-p-krc-prct-d-db-vm-001
hwsc-p-krc-prct-d-db-vm-002
hwsc-p-krc-prct-f-web-vm-001
hwsc-p-krc-prct-f-web-vm-002
hwsc-d-krc-dqm-b-was-vm-001
hwsc-d-krc-dqm-d-db-vm-001
hwsc-p-krc-sop-b-ai-vm-001
hwsc-p-krc-sop-b-eng-vm-001
hwsc-d-krc-ptnrp-f-web-vm-001
hwsc-p-krc-cmms-b-search-vm-001
hwsc-p-krc-cmms-f-web-vm-001
hwsc-p-krc-edm-b-fss-vm-001
hwsc-p-krc-edm-d-db-vm-001
hwsc-p-krc-edm-f-web-vm-001
hwsc-p-krc-esh-d-db-vm-001
hwsc-p-krc-esh-f-web-vm-001
hwsc-p-krc-mes-b-fmb-vm-001
hwsc-p-krc-mes-f-was-vm-001
hwsc-p-krc-mes-f-was-vm-002
hwsc-p-krc-ptnrp-d-db-vm-001
hwsc-p-krc-ptnrp-f-web-vm-001
hwsc-p-krc-mr-f-mweb-vm-001
hwsc-d-krc-dt-f-relay-vm-001
hwsc-p-krc-dt-f-dcc-vm-001
hwsc-p-krc-cmms-d-db-vm-002
hwsc-p-krc-mgmt-vm-001
hwsc-d-krc-dt-f-ecmrfs-vm-001
hwsc-d-krc-dt-f-ecmagent-vm-001
hwsc-d-krc-dt-f-ecmagentbocs-vm-001
hwsc-p-krc-mr-b-app-vm-003
testvm01</t>
        </is>
      </c>
      <c r="I21" s="194" t="inlineStr">
        <is>
          <t>가상 머신</t>
        </is>
      </c>
      <c r="J21" s="191" t="n"/>
      <c r="K21" s="192" t="n"/>
      <c r="L21" s="191" t="n"/>
    </row>
    <row r="22" ht="409.6" customHeight="1" s="372">
      <c r="B22" s="191" t="inlineStr">
        <is>
          <t>Security</t>
        </is>
      </c>
      <c r="C22" s="191" t="inlineStr">
        <is>
          <t>High</t>
        </is>
      </c>
      <c r="D22" s="191" t="inlineStr">
        <is>
          <t>가상 머신에 Log Analytics 에이전트를 설치해야 함</t>
        </is>
      </c>
      <c r="E22" s="192" t="inlineStr">
        <is>
          <t>0043bf9b-ebf8-46ce-9c8e-685cebce15b1</t>
        </is>
      </c>
      <c r="F22" s="192" t="inlineStr">
        <is>
          <t xml:space="preserve">Hanwha Solutions Chemical DT </t>
        </is>
      </c>
      <c r="G22" s="191" t="n"/>
      <c r="H22" s="193" t="inlineStr">
        <is>
          <t>hwsc-d-krc-dt-f-jb-vm-001
hwsc-d-krc-eai-f-web-vm-001
hwsc-t-krc-eai-f-web-vm-001
hwsc-d-krc-esh-d-db-vm-001
hwsc-d-krc-esh-f-web-vm-001
hwsc-d-krc-mes-f-was-vm-001
hwsc-d-krc-prct-b-was-vm-001
hwsc-d-krc-prct-d-db-vm-001
hwsc-d-krc-prct-f-web-vm-001
hwsc-d-krc-sop-d-db-vm-001
hwsc-d-krc-sop-f-ai-vm-001
hwsc-d-krc-sop-f-eng-vm-001
hwsc-d-krc-sop-f-was-vm-001
hwsc-p-krc-dt-f-jb-vm-001
hwsc-p-krc-mr-b-app-vm-001
hwsc-p-krc-mr-b-app-vm-002
hwsc-p-krc-mr-b-fss-vm-001
hwsc-d-krc-edm-d-db-vm-001
hwsc-d-krc-edm-f-web-vm-001
hwsc-p-krc-dt-f-dbac-vm-001
hwsc-d-krc-cmms-f-web-vm-001
hwsc-d-krc-dqm-b-was-vm-001
hwsc-d-krc-dqm-d-db-vm-001
hwsc-p-krc-sop-b-ai-vm-001
hwsc-p-krc-sop-b-eng-vm-001
hwsc-d-krc-ptnrp-f-web-vm-001
hwsc-p-krc-cmms-b-search-vm-001
hwsc-p-krc-cmms-f-web-vm-001
hwsc-p-krc-edm-b-fss-vm-001
hwsc-p-krc-edm-d-db-vm-001
hwsc-p-krc-edm-f-web-vm-001
hwsc-p-krc-esh-d-db-vm-001hwsc-p-krc-esh-f-web-vm-001hwsc-p-krc-mes-b-fmb-vm-001hwsc-p-krc-mes-f-was-vm-001hwsc-p-krc-mes-f-was-vm-002hwsc-p-krc-dt-f-dkms-vm-001hwsc-p-krc-ptnrp-d-db-vm-001hwsc-p-krc-ptnrp-f-web-vm-001hwsc-p-krc-cmms-f-ex-web-vm-001hwsc-p-krc-edm-f-ex-web-vm-001hwsc-p-krc-esh-f-ex-web-vm-001hwsc-p-krc-mes-f-ex-web-vm-001hwsc-p-krc-mes-f-ex-web-vm-002hwsc-p-krc-prct-f-ex-web-vm-001hwsc-p-krc-prct-f-ex-web-vm-002hwsc-p-krc-ptnrp-f-ex-web-vm-001hwsc-d-krc-dt-f-ecmagentbocs-vm-001hwsc-p-krc-mr-f-mweb-vm-001
hwsc-d-krc-dt-f-relay-vm-001
hwsc-p-krc-dt-f-dcc-vm-001
hwsc-p-krc-cmms-d-db-vm-002
hwsc-p-krc-mgmt-vm-001
hwsc-d-krc-dt-f-ecmrfs-vm-001
hwsc-d-krc-dt-f-ecmagent-vm-001
hwsc-d-krc-prct-d-db-vm-002
hwsc-d-krc-prct-f-web-vm-002
hwsc-d-krc-prct-b-was-vm-002
hwsc-p-krc-mr-b-app-vm-003
testvm01</t>
        </is>
      </c>
      <c r="I22" s="194" t="inlineStr">
        <is>
          <t>가상 머신</t>
        </is>
      </c>
      <c r="J22" s="191" t="n"/>
      <c r="K22" s="192" t="n"/>
      <c r="L22" s="191" t="n"/>
    </row>
    <row r="23" ht="21" customHeight="1" s="372">
      <c r="B23" s="191" t="inlineStr">
        <is>
          <t>Security</t>
        </is>
      </c>
      <c r="C23" s="191" t="inlineStr">
        <is>
          <t>High</t>
        </is>
      </c>
      <c r="D23" s="191" t="inlineStr">
        <is>
          <t>사용자의 구독에서 소유자 권한이 있는 계정에 대해 MFA를 사용하도록 설정해야 합니다.</t>
        </is>
      </c>
      <c r="E23" s="192" t="inlineStr">
        <is>
          <t>0043bf9b-ebf8-46ce-9c8e-685cebce15b1</t>
        </is>
      </c>
      <c r="F23" s="192" t="inlineStr">
        <is>
          <t xml:space="preserve">Hanwha Solutions Chemical DT </t>
        </is>
      </c>
      <c r="G23" s="191" t="n"/>
      <c r="H23" s="193" t="inlineStr">
        <is>
          <t>0043bf9b-ebf8-46ce-9c8e-685cebce15b1</t>
        </is>
      </c>
      <c r="I23" s="194" t="inlineStr">
        <is>
          <t>구독</t>
        </is>
      </c>
      <c r="J23" s="191" t="n"/>
      <c r="K23" s="192" t="n"/>
      <c r="L23" s="191" t="n"/>
    </row>
    <row r="24" ht="21" customHeight="1" s="372">
      <c r="B24" s="191" t="inlineStr">
        <is>
          <t>Security</t>
        </is>
      </c>
      <c r="C24" s="191" t="inlineStr">
        <is>
          <t>High</t>
        </is>
      </c>
      <c r="D24" s="191" t="inlineStr">
        <is>
          <t>읽기 권한이 있는 외부 계정을 구독에서 제거해야 합니다.</t>
        </is>
      </c>
      <c r="E24" s="192" t="inlineStr">
        <is>
          <t>0043bf9b-ebf8-46ce-9c8e-685cebce15b1</t>
        </is>
      </c>
      <c r="F24" s="192" t="inlineStr">
        <is>
          <t xml:space="preserve">Hanwha Solutions Chemical DT </t>
        </is>
      </c>
      <c r="G24" s="191" t="n"/>
      <c r="H24" s="193" t="inlineStr">
        <is>
          <t>0043bf9b-ebf8-46ce-9c8e-685cebce15b1</t>
        </is>
      </c>
      <c r="I24" s="194" t="inlineStr">
        <is>
          <t>구독</t>
        </is>
      </c>
      <c r="J24" s="191" t="n"/>
      <c r="K24" s="192" t="n"/>
      <c r="L24" s="191" t="n"/>
    </row>
    <row r="25" ht="21" customHeight="1" s="372">
      <c r="B25" s="191" t="inlineStr">
        <is>
          <t>Security</t>
        </is>
      </c>
      <c r="C25" s="191" t="inlineStr">
        <is>
          <t>High</t>
        </is>
      </c>
      <c r="D25" s="191" t="inlineStr">
        <is>
          <t>소유자 권한이 있는 외부 계정을 구독에서 제거해야 함</t>
        </is>
      </c>
      <c r="E25" s="192" t="inlineStr">
        <is>
          <t>0043bf9b-ebf8-46ce-9c8e-685cebce15b1</t>
        </is>
      </c>
      <c r="F25" s="192" t="inlineStr">
        <is>
          <t xml:space="preserve">Hanwha Solutions Chemical DT </t>
        </is>
      </c>
      <c r="G25" s="191" t="n"/>
      <c r="H25" s="193" t="inlineStr">
        <is>
          <t>0043bf9b-ebf8-46ce-9c8e-685cebce15b1</t>
        </is>
      </c>
      <c r="I25" s="194" t="inlineStr">
        <is>
          <t>구독</t>
        </is>
      </c>
      <c r="J25" s="191" t="n"/>
      <c r="K25" s="192" t="n"/>
      <c r="L25" s="191" t="n"/>
    </row>
    <row r="26" ht="21" customHeight="1" s="372">
      <c r="B26" s="191" t="inlineStr">
        <is>
          <t>Security</t>
        </is>
      </c>
      <c r="C26" s="191" t="inlineStr">
        <is>
          <t>High</t>
        </is>
      </c>
      <c r="D26" s="191" t="inlineStr">
        <is>
          <t>사용자의 구독에서 쓰기 권한이 있는 계정에 대해 MFA를 사용하도록 설정해야 합니다.</t>
        </is>
      </c>
      <c r="E26" s="192" t="inlineStr">
        <is>
          <t>0043bf9b-ebf8-46ce-9c8e-685cebce15b1</t>
        </is>
      </c>
      <c r="F26" s="192" t="inlineStr">
        <is>
          <t xml:space="preserve">Hanwha Solutions Chemical DT </t>
        </is>
      </c>
      <c r="G26" s="191" t="n"/>
      <c r="H26" s="193" t="inlineStr">
        <is>
          <t>0043bf9b-ebf8-46ce-9c8e-685cebce15b1</t>
        </is>
      </c>
      <c r="I26" s="194" t="inlineStr">
        <is>
          <t>구독</t>
        </is>
      </c>
      <c r="J26" s="191" t="n"/>
      <c r="K26" s="192" t="n"/>
      <c r="L26" s="191" t="n"/>
    </row>
    <row r="27" ht="21" customHeight="1" s="372">
      <c r="B27" s="191" t="inlineStr">
        <is>
          <t>Security</t>
        </is>
      </c>
      <c r="C27" s="191" t="inlineStr">
        <is>
          <t>High</t>
        </is>
      </c>
      <c r="D27" s="191" t="inlineStr">
        <is>
          <t>사용자의 구독에서 읽기 권한이 있는 계정에 대해 MFA를 사용하도록 설정해야 합니다.</t>
        </is>
      </c>
      <c r="E27" s="192" t="inlineStr">
        <is>
          <t>0043bf9b-ebf8-46ce-9c8e-685cebce15b1</t>
        </is>
      </c>
      <c r="F27" s="192" t="inlineStr">
        <is>
          <t xml:space="preserve">Hanwha Solutions Chemical DT </t>
        </is>
      </c>
      <c r="G27" s="191" t="n"/>
      <c r="H27" s="193" t="inlineStr">
        <is>
          <t>0043bf9b-ebf8-46ce-9c8e-685cebce15b1</t>
        </is>
      </c>
      <c r="I27" s="194" t="inlineStr">
        <is>
          <t>구독</t>
        </is>
      </c>
      <c r="J27" s="191" t="n"/>
      <c r="K27" s="192" t="n"/>
      <c r="L27" s="191" t="n"/>
    </row>
    <row r="28" ht="21" customHeight="1" s="372">
      <c r="B28" s="191" t="inlineStr">
        <is>
          <t>Security</t>
        </is>
      </c>
      <c r="C28" s="191" t="inlineStr">
        <is>
          <t>High</t>
        </is>
      </c>
      <c r="D28" s="191" t="inlineStr">
        <is>
          <t>쓰기 권한이 있는 외부 계정을 구독에서 제거해야 합니다.</t>
        </is>
      </c>
      <c r="E28" s="192" t="inlineStr">
        <is>
          <t>0043bf9b-ebf8-46ce-9c8e-685cebce15b1</t>
        </is>
      </c>
      <c r="F28" s="192" t="inlineStr">
        <is>
          <t xml:space="preserve">Hanwha Solutions Chemical DT </t>
        </is>
      </c>
      <c r="G28" s="191" t="n"/>
      <c r="H28" s="193" t="inlineStr">
        <is>
          <t>0043bf9b-ebf8-46ce-9c8e-685cebce15b1</t>
        </is>
      </c>
      <c r="I28" s="194" t="inlineStr">
        <is>
          <t>구독</t>
        </is>
      </c>
      <c r="J28" s="191" t="n"/>
      <c r="K28" s="192" t="n"/>
      <c r="L28" s="191" t="n"/>
    </row>
    <row r="29" ht="21" customHeight="1" s="372">
      <c r="B29" s="191" t="inlineStr">
        <is>
          <t>Security</t>
        </is>
      </c>
      <c r="C29" s="191" t="inlineStr">
        <is>
          <t>High</t>
        </is>
      </c>
      <c r="D29" s="191" t="inlineStr">
        <is>
          <t>구독에 최대 3명의 소유자를 지정해야 합니다.</t>
        </is>
      </c>
      <c r="E29" s="192" t="inlineStr">
        <is>
          <t>0043bf9b-ebf8-46ce-9c8e-685cebce15b1</t>
        </is>
      </c>
      <c r="F29" s="192" t="inlineStr">
        <is>
          <t xml:space="preserve">Hanwha Solutions Chemical DT </t>
        </is>
      </c>
      <c r="G29" s="191" t="n"/>
      <c r="H29" s="193" t="inlineStr">
        <is>
          <t>0043bf9b-ebf8-46ce-9c8e-685cebce15b1</t>
        </is>
      </c>
      <c r="I29" s="194" t="inlineStr">
        <is>
          <t>구독</t>
        </is>
      </c>
      <c r="J29" s="191" t="n"/>
      <c r="K29" s="192" t="n"/>
      <c r="L29" s="191" t="n"/>
    </row>
    <row r="30" ht="42" customHeight="1" s="372">
      <c r="B30" s="191" t="inlineStr">
        <is>
          <t>Security</t>
        </is>
      </c>
      <c r="C30" s="191" t="inlineStr">
        <is>
          <t>High</t>
        </is>
      </c>
      <c r="D30" s="191" t="inlineStr">
        <is>
          <t>보호되지 않는 SQL Managed Instance에 대해 SQL용 Microsoft Defender를 사용하도록 설정해야 함</t>
        </is>
      </c>
      <c r="E30" s="192" t="inlineStr">
        <is>
          <t>0043bf9b-ebf8-46ce-9c8e-685cebce15b1</t>
        </is>
      </c>
      <c r="F30" s="192" t="inlineStr">
        <is>
          <t xml:space="preserve">Hanwha Solutions Chemical DT </t>
        </is>
      </c>
      <c r="G30" s="191" t="n"/>
      <c r="H30" s="193" t="inlineStr">
        <is>
          <t>hwsc-p-krc-sop-d-db-sqlmi-001
hwsc-p-krc-mes-d-db-sqlmi-001</t>
        </is>
      </c>
      <c r="I30" s="194" t="inlineStr">
        <is>
          <t>SQL managed instance</t>
        </is>
      </c>
      <c r="J30" s="191" t="n"/>
      <c r="K30" s="192" t="n"/>
      <c r="L30" s="191" t="n"/>
    </row>
    <row r="31" ht="21" customHeight="1" s="372">
      <c r="B31" s="191" t="inlineStr">
        <is>
          <t>Security</t>
        </is>
      </c>
      <c r="C31" s="191" t="inlineStr">
        <is>
          <t>High</t>
        </is>
      </c>
      <c r="D31" s="191" t="inlineStr">
        <is>
          <t>컴퓨터에서 SQL Server용 Microsoft Defender를 사용하도록 설정해야 함</t>
        </is>
      </c>
      <c r="E31" s="192" t="inlineStr">
        <is>
          <t>0043bf9b-ebf8-46ce-9c8e-685cebce15b1</t>
        </is>
      </c>
      <c r="F31" s="192" t="inlineStr">
        <is>
          <t xml:space="preserve">Hanwha Solutions Chemical DT </t>
        </is>
      </c>
      <c r="G31" s="191" t="n"/>
      <c r="H31" s="193" t="inlineStr">
        <is>
          <t>0043bf9b-ebf8-46ce-9c8e-685cebce15b1</t>
        </is>
      </c>
      <c r="I31" s="194" t="inlineStr">
        <is>
          <t>구독</t>
        </is>
      </c>
      <c r="J31" s="191" t="n"/>
      <c r="K31" s="192" t="n"/>
      <c r="L31" s="191" t="n"/>
    </row>
    <row r="32" ht="357" customHeight="1" s="372">
      <c r="B32" s="191" t="inlineStr">
        <is>
          <t>Security</t>
        </is>
      </c>
      <c r="C32" s="191" t="inlineStr">
        <is>
          <t>High</t>
        </is>
      </c>
      <c r="D32" s="191" t="inlineStr">
        <is>
          <t>계정 변수 자동화는 암호화되어야 합니다.</t>
        </is>
      </c>
      <c r="E32" s="192" t="inlineStr">
        <is>
          <t>0043bf9b-ebf8-46ce-9c8e-685cebce15b1</t>
        </is>
      </c>
      <c r="F32" s="192" t="inlineStr">
        <is>
          <t xml:space="preserve">Hanwha Solutions Chemical DT </t>
        </is>
      </c>
      <c r="G32" s="191" t="inlineStr">
        <is>
          <t>hwsc-d-krc-ops-rg</t>
        </is>
      </c>
      <c r="H32" s="193" t="inlineStr">
        <is>
          <t>external_autostop_frequency
internal_resourcegroupname
internal_autosnooze_webhookuri
internal_autosnooze_arm_webhookuri
internal_automationaccountname
external_waittimeforvmretryinseconds
external_stop_resourcegroupnames
external_start_resourcegroupnames
external_excludevmnames
external_enableclassicvms
external_autostop_timewindow
external_autostop_timeaggregationoperator
external_autostop_threshold
external_autostop_severity
external_autostop_metricname
external_autostop_description
external_autostop_condition</t>
        </is>
      </c>
      <c r="I32" s="194" t="inlineStr">
        <is>
          <t>계정 변수 자동화</t>
        </is>
      </c>
      <c r="J32" s="191" t="n"/>
      <c r="K32" s="192" t="n"/>
      <c r="L32" s="191" t="n"/>
    </row>
    <row r="33" ht="21" customHeight="1" s="372">
      <c r="B33" s="191" t="inlineStr">
        <is>
          <t>Security</t>
        </is>
      </c>
      <c r="C33" s="191" t="inlineStr">
        <is>
          <t>High</t>
        </is>
      </c>
      <c r="D33" s="191" t="inlineStr">
        <is>
          <t>오픈 소스 관계형 데이터베이스용 Microsoft Defender를 사용하도록 설정해야 합니다.</t>
        </is>
      </c>
      <c r="E33" s="192" t="inlineStr">
        <is>
          <t>0043bf9b-ebf8-46ce-9c8e-685cebce15b1</t>
        </is>
      </c>
      <c r="F33" s="192" t="inlineStr">
        <is>
          <t xml:space="preserve">Hanwha Solutions Chemical DT </t>
        </is>
      </c>
      <c r="G33" s="191" t="n"/>
      <c r="H33" s="193" t="inlineStr">
        <is>
          <t>0043bf9b-ebf8-46ce-9c8e-685cebce15b1</t>
        </is>
      </c>
      <c r="I33" s="194" t="inlineStr">
        <is>
          <t>구독</t>
        </is>
      </c>
      <c r="J33" s="191" t="n"/>
      <c r="K33" s="192" t="n"/>
      <c r="L33" s="191" t="n"/>
    </row>
    <row r="34" ht="21" customHeight="1" s="372">
      <c r="B34" s="191" t="inlineStr">
        <is>
          <t>Security</t>
        </is>
      </c>
      <c r="C34" s="191" t="inlineStr">
        <is>
          <t>High</t>
        </is>
      </c>
      <c r="D34" s="191" t="inlineStr">
        <is>
          <t>DNS용 Microsoft Defender를 사용하도록 설정해야 합니다.</t>
        </is>
      </c>
      <c r="E34" s="192" t="inlineStr">
        <is>
          <t>0043bf9b-ebf8-46ce-9c8e-685cebce15b1</t>
        </is>
      </c>
      <c r="F34" s="192" t="inlineStr">
        <is>
          <t xml:space="preserve">Hanwha Solutions Chemical DT </t>
        </is>
      </c>
      <c r="G34" s="191" t="n"/>
      <c r="H34" s="193" t="inlineStr">
        <is>
          <t>0043bf9b-ebf8-46ce-9c8e-685cebce15b1</t>
        </is>
      </c>
      <c r="I34" s="194" t="inlineStr">
        <is>
          <t>구독</t>
        </is>
      </c>
      <c r="J34" s="191" t="n"/>
      <c r="K34" s="192" t="n"/>
      <c r="L34" s="191" t="n"/>
    </row>
    <row r="35" ht="21" customHeight="1" s="372">
      <c r="B35" s="191" t="inlineStr">
        <is>
          <t>Security</t>
        </is>
      </c>
      <c r="C35" s="191" t="inlineStr">
        <is>
          <t>High</t>
        </is>
      </c>
      <c r="D35" s="191" t="inlineStr">
        <is>
          <t>서버용 Microsoft Defender를 사용하도록 설정해야 함</t>
        </is>
      </c>
      <c r="E35" s="192" t="inlineStr">
        <is>
          <t>0043bf9b-ebf8-46ce-9c8e-685cebce15b1</t>
        </is>
      </c>
      <c r="F35" s="192" t="inlineStr">
        <is>
          <t xml:space="preserve">Hanwha Solutions Chemical DT </t>
        </is>
      </c>
      <c r="G35" s="191" t="n"/>
      <c r="H35" s="193" t="inlineStr">
        <is>
          <t>0043bf9b-ebf8-46ce-9c8e-685cebce15b1</t>
        </is>
      </c>
      <c r="I35" s="194" t="inlineStr">
        <is>
          <t>구독</t>
        </is>
      </c>
      <c r="J35" s="191" t="n"/>
      <c r="K35" s="192" t="n"/>
      <c r="L35" s="191" t="n"/>
    </row>
    <row r="36" ht="21" customHeight="1" s="372">
      <c r="B36" s="191" t="inlineStr">
        <is>
          <t>Security</t>
        </is>
      </c>
      <c r="C36" s="191" t="inlineStr">
        <is>
          <t>High</t>
        </is>
      </c>
      <c r="D36" s="191" t="inlineStr">
        <is>
          <t>Storage용 Microsoft Defender를 사용하도록 설정해야 함</t>
        </is>
      </c>
      <c r="E36" s="192" t="inlineStr">
        <is>
          <t>0043bf9b-ebf8-46ce-9c8e-685cebce15b1</t>
        </is>
      </c>
      <c r="F36" s="192" t="inlineStr">
        <is>
          <t xml:space="preserve">Hanwha Solutions Chemical DT </t>
        </is>
      </c>
      <c r="G36" s="191" t="n"/>
      <c r="H36" s="193" t="inlineStr">
        <is>
          <t>0043bf9b-ebf8-46ce-9c8e-685cebce15b1</t>
        </is>
      </c>
      <c r="I36" s="194" t="inlineStr">
        <is>
          <t>구독</t>
        </is>
      </c>
      <c r="J36" s="191" t="n"/>
      <c r="K36" s="192" t="n"/>
      <c r="L36" s="191" t="n"/>
    </row>
    <row r="37" ht="42" customHeight="1" s="372">
      <c r="B37" s="191" t="inlineStr">
        <is>
          <t>Security</t>
        </is>
      </c>
      <c r="C37" s="191" t="inlineStr">
        <is>
          <t>High</t>
        </is>
      </c>
      <c r="D37" s="191" t="inlineStr">
        <is>
          <t>SQL 관리 인스턴스에 취약성 평가가 구성되어 있어야 함</t>
        </is>
      </c>
      <c r="E37" s="192" t="inlineStr">
        <is>
          <t>0043bf9b-ebf8-46ce-9c8e-685cebce15b1</t>
        </is>
      </c>
      <c r="F37" s="192" t="inlineStr">
        <is>
          <t xml:space="preserve">Hanwha Solutions Chemical DT </t>
        </is>
      </c>
      <c r="G37" s="191" t="n"/>
      <c r="H37" s="193" t="inlineStr">
        <is>
          <t>hwsc-p-krc-sop-d-db-sqlmi-001
hwsc-p-krc-mes-d-db-sqlmi-001</t>
        </is>
      </c>
      <c r="I37" s="194" t="inlineStr">
        <is>
          <t>SQL managed instance</t>
        </is>
      </c>
      <c r="J37" s="191" t="n"/>
      <c r="K37" s="192" t="n"/>
      <c r="L37" s="191" t="n"/>
    </row>
    <row r="38" ht="21" customHeight="1" s="372">
      <c r="B38" s="191" t="inlineStr">
        <is>
          <t>Security</t>
        </is>
      </c>
      <c r="C38" s="191" t="inlineStr">
        <is>
          <t>High</t>
        </is>
      </c>
      <c r="D38" s="191" t="inlineStr">
        <is>
          <t>Resource Manager용 Microsoft Defender를 사용하도록 설정해야 합니다.</t>
        </is>
      </c>
      <c r="E38" s="192" t="inlineStr">
        <is>
          <t>0043bf9b-ebf8-46ce-9c8e-685cebce15b1</t>
        </is>
      </c>
      <c r="F38" s="192" t="inlineStr">
        <is>
          <t xml:space="preserve">Hanwha Solutions Chemical DT </t>
        </is>
      </c>
      <c r="G38" s="191" t="n"/>
      <c r="H38" s="193" t="inlineStr">
        <is>
          <t>0043bf9b-ebf8-46ce-9c8e-685cebce15b1</t>
        </is>
      </c>
      <c r="I38" s="194" t="inlineStr">
        <is>
          <t>구독</t>
        </is>
      </c>
      <c r="J38" s="191" t="n"/>
      <c r="K38" s="192" t="n"/>
      <c r="L38" s="191" t="n"/>
    </row>
    <row r="39" ht="42" customHeight="1" s="372">
      <c r="B39" s="191" t="inlineStr">
        <is>
          <t>Reliablity</t>
        </is>
      </c>
      <c r="C39" s="191" t="inlineStr">
        <is>
          <t>High</t>
        </is>
      </c>
      <c r="D39" s="191" t="inlineStr">
        <is>
          <t>Log4j2 취약점에 대비해 (CVE-2021-44228) Application Gateway WAF를 활성화해야 함</t>
        </is>
      </c>
      <c r="E39" s="192" t="inlineStr">
        <is>
          <t>0043bf9b-ebf8-46ce-9c8e-685cebce15b1</t>
        </is>
      </c>
      <c r="F39" s="192" t="inlineStr">
        <is>
          <t xml:space="preserve">Hanwha Solutions Chemical DT </t>
        </is>
      </c>
      <c r="G39" s="191" t="n"/>
      <c r="H39" s="192" t="inlineStr">
        <is>
          <t>hwsc-p-krc-agw-002</t>
        </is>
      </c>
      <c r="I39" s="194" t="inlineStr">
        <is>
          <t>애플리케이션 게이트웨이</t>
        </is>
      </c>
      <c r="J39" s="191" t="inlineStr">
        <is>
          <t>취약점 보완</t>
        </is>
      </c>
      <c r="K39" s="192" t="n"/>
      <c r="L39" s="191" t="n"/>
    </row>
    <row r="40" ht="42" customHeight="1" s="372">
      <c r="B40" s="191" t="inlineStr">
        <is>
          <t>Performance</t>
        </is>
      </c>
      <c r="C40" s="191" t="inlineStr">
        <is>
          <t>High</t>
        </is>
      </c>
      <c r="D40" s="191" t="inlineStr">
        <is>
          <t>PostgreSQL 연결 관리 개선</t>
        </is>
      </c>
      <c r="E40" s="192" t="inlineStr">
        <is>
          <t>0043bf9b-ebf8-46ce-9c8e-685cebce15b1</t>
        </is>
      </c>
      <c r="F40" s="192" t="inlineStr">
        <is>
          <t>Hanwha Solutions Chemical DT</t>
        </is>
      </c>
      <c r="G40" s="191" t="inlineStr">
        <is>
          <t>hwsc-p-krc-eai-rg</t>
        </is>
      </c>
      <c r="H40" s="193" t="inlineStr">
        <is>
          <t>hwsc-p-krc-eai-d-db-psql-001
hwsc-t-krc-eai-d-db-psql-001</t>
        </is>
      </c>
      <c r="I40" s="194" t="inlineStr">
        <is>
          <t>PostgreSQL 서버</t>
        </is>
      </c>
      <c r="J40" s="191" t="n"/>
      <c r="K40" s="192" t="n"/>
      <c r="L40" s="191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2:I68"/>
  <sheetViews>
    <sheetView zoomScale="70" zoomScaleNormal="70" workbookViewId="0">
      <selection activeCell="H42" sqref="F35:H42"/>
    </sheetView>
  </sheetViews>
  <sheetFormatPr baseColWidth="10" defaultColWidth="8.6640625" defaultRowHeight="11"/>
  <cols>
    <col width="2.6640625" customWidth="1" style="16" min="1" max="1"/>
    <col width="13.1640625" customWidth="1" style="16" min="2" max="2"/>
    <col width="12.33203125" bestFit="1" customWidth="1" style="16" min="3" max="3"/>
    <col width="23.1640625" bestFit="1" customWidth="1" style="309" min="4" max="4"/>
    <col width="29.5" bestFit="1" customWidth="1" style="309" min="5" max="5"/>
    <col width="62.1640625" bestFit="1" customWidth="1" style="309" min="6" max="6"/>
    <col width="17.83203125" customWidth="1" style="309" min="7" max="7"/>
    <col width="26.1640625" customWidth="1" style="309" min="8" max="8"/>
    <col width="31.1640625" customWidth="1" style="309" min="9" max="9"/>
    <col width="8.6640625" customWidth="1" style="16" min="10" max="16384"/>
  </cols>
  <sheetData>
    <row r="2" ht="17" customFormat="1" customHeight="1" s="126">
      <c r="B2" s="317" t="inlineStr">
        <is>
          <t>시스템 최적화</t>
        </is>
      </c>
      <c r="C2" s="389" t="n"/>
      <c r="D2" s="389" t="n"/>
      <c r="E2" s="389" t="n"/>
      <c r="F2" s="389" t="n"/>
      <c r="G2" s="389" t="n"/>
      <c r="H2" s="389" t="n"/>
      <c r="I2" s="389" t="n"/>
    </row>
    <row r="3" ht="36" customFormat="1" customHeight="1" s="126">
      <c r="B3" s="127" t="inlineStr">
        <is>
          <t>No.</t>
        </is>
      </c>
      <c r="C3" s="127" t="inlineStr">
        <is>
          <t>분류</t>
        </is>
      </c>
      <c r="D3" s="127" t="inlineStr">
        <is>
          <t>대상</t>
        </is>
      </c>
      <c r="E3" s="127" t="inlineStr">
        <is>
          <t>관리 항목</t>
        </is>
      </c>
      <c r="F3" s="127" t="inlineStr">
        <is>
          <t>점검 내용</t>
        </is>
      </c>
      <c r="G3" s="127" t="inlineStr">
        <is>
          <t>점검 유무(확인/비고)</t>
        </is>
      </c>
      <c r="H3" s="127" t="inlineStr">
        <is>
          <t>비고</t>
        </is>
      </c>
      <c r="I3" s="127" t="inlineStr">
        <is>
          <t>담당자</t>
        </is>
      </c>
    </row>
    <row r="4" ht="17" customFormat="1" customHeight="1" s="126">
      <c r="B4" s="319" t="n">
        <v>1</v>
      </c>
      <c r="C4" s="319" t="inlineStr">
        <is>
          <t>운영 관리</t>
        </is>
      </c>
      <c r="D4" s="310" t="inlineStr">
        <is>
          <t>ClooOps</t>
        </is>
      </c>
      <c r="E4" s="128" t="inlineStr">
        <is>
          <t>Known Event</t>
        </is>
      </c>
      <c r="F4" s="128" t="inlineStr">
        <is>
          <t>최근 3개월 간 SR 이력을 확인하여 반복되는 문제 확인</t>
        </is>
      </c>
      <c r="G4" s="128" t="n"/>
      <c r="H4" s="128" t="n"/>
      <c r="I4" s="128" t="n"/>
    </row>
    <row r="5" ht="17" customFormat="1" customHeight="1" s="126">
      <c r="B5" s="390" t="n"/>
      <c r="C5" s="390" t="n"/>
      <c r="D5" s="310" t="inlineStr">
        <is>
          <t>Scheduled Event Alert</t>
        </is>
      </c>
      <c r="E5" s="128" t="inlineStr">
        <is>
          <t>Known Event</t>
        </is>
      </c>
      <c r="F5" s="128" t="inlineStr">
        <is>
          <t>최근 3개월 간 SR 이력을 확인하여 반복되는 문제 확인</t>
        </is>
      </c>
      <c r="G5" s="128" t="n"/>
      <c r="H5" s="128" t="n"/>
      <c r="I5" s="128" t="n"/>
    </row>
    <row r="6" ht="17" customFormat="1" customHeight="1" s="126">
      <c r="B6" s="390" t="n"/>
      <c r="C6" s="390" t="n"/>
      <c r="D6" s="310" t="inlineStr">
        <is>
          <t>Performance Alert</t>
        </is>
      </c>
      <c r="E6" s="128" t="inlineStr">
        <is>
          <t>Known Event</t>
        </is>
      </c>
      <c r="F6" s="128" t="inlineStr">
        <is>
          <t>최근 3개월 간 SR 이력을 확인하여 반복되는 문제 확인</t>
        </is>
      </c>
      <c r="G6" s="128" t="n"/>
      <c r="H6" s="128" t="n"/>
      <c r="I6" s="128" t="n"/>
    </row>
    <row r="7" ht="17" customFormat="1" customHeight="1" s="126">
      <c r="B7" s="390" t="n"/>
      <c r="C7" s="390" t="n"/>
      <c r="D7" s="310" t="inlineStr">
        <is>
          <t>Architecture</t>
        </is>
      </c>
      <c r="E7" s="310" t="inlineStr">
        <is>
          <t>자산관리</t>
        </is>
      </c>
      <c r="F7" s="128" t="inlineStr">
        <is>
          <t>시스템 아키텍처를 현행화</t>
        </is>
      </c>
      <c r="G7" s="128" t="n"/>
      <c r="H7" s="128" t="n"/>
      <c r="I7" s="128" t="n"/>
    </row>
    <row r="8" ht="17" customFormat="1" customHeight="1" s="126">
      <c r="B8" s="390" t="n"/>
      <c r="C8" s="390" t="n"/>
      <c r="D8" s="310" t="inlineStr">
        <is>
          <t>클라우드 자산 리스트</t>
        </is>
      </c>
      <c r="E8" s="310" t="inlineStr">
        <is>
          <t>자산관리</t>
        </is>
      </c>
      <c r="F8" s="128" t="inlineStr">
        <is>
          <t>자산 리스트 현행화(월간보고서 Database 참고)</t>
        </is>
      </c>
      <c r="G8" s="128" t="n"/>
      <c r="H8" s="128" t="n"/>
      <c r="I8" s="128" t="n"/>
    </row>
    <row r="9" ht="17" customFormat="1" customHeight="1" s="126">
      <c r="B9" s="390" t="n"/>
      <c r="C9" s="390" t="n"/>
      <c r="D9" s="320" t="inlineStr">
        <is>
          <t>태그</t>
        </is>
      </c>
      <c r="E9" s="320" t="inlineStr">
        <is>
          <t>Tag 사용 유무</t>
        </is>
      </c>
      <c r="F9" s="129" t="inlineStr">
        <is>
          <t>리스스 그룹 별 태그 사용 유무 점검</t>
        </is>
      </c>
      <c r="G9" s="129" t="inlineStr">
        <is>
          <t>확인</t>
        </is>
      </c>
      <c r="H9" s="129" t="n"/>
      <c r="I9" s="128" t="n"/>
    </row>
    <row r="10" ht="17" customFormat="1" customHeight="1" s="126">
      <c r="B10" s="391" t="n"/>
      <c r="C10" s="391" t="n"/>
      <c r="D10" s="320" t="inlineStr">
        <is>
          <t>일일 점검</t>
        </is>
      </c>
      <c r="E10" s="129" t="inlineStr">
        <is>
          <t>Known Event</t>
        </is>
      </c>
      <c r="F10" s="129" t="inlineStr">
        <is>
          <t>일일 점검 이력 확인하여 개선 사항 도출</t>
        </is>
      </c>
      <c r="G10" s="129" t="n"/>
      <c r="H10" s="129" t="n"/>
      <c r="I10" s="128" t="n"/>
    </row>
    <row r="11" ht="17" customFormat="1" customHeight="1" s="126">
      <c r="B11" s="319" t="n">
        <v>2</v>
      </c>
      <c r="C11" s="319" t="inlineStr">
        <is>
          <t>비용 관리</t>
        </is>
      </c>
      <c r="D11" s="320" t="inlineStr">
        <is>
          <t>Azure Advisor</t>
        </is>
      </c>
      <c r="E11" s="320" t="inlineStr">
        <is>
          <t>Recommendations</t>
        </is>
      </c>
      <c r="F11" s="320" t="inlineStr">
        <is>
          <t>권장사항 확인 및 고객사 적용 유무 검토</t>
        </is>
      </c>
      <c r="G11" s="320" t="n"/>
      <c r="H11" s="320" t="n"/>
      <c r="I11" s="310" t="n"/>
    </row>
    <row r="12" ht="32" customFormat="1" customHeight="1" s="126">
      <c r="B12" s="390" t="n"/>
      <c r="C12" s="390" t="n"/>
      <c r="D12" s="320" t="inlineStr">
        <is>
          <t>Reserved Instance</t>
        </is>
      </c>
      <c r="E12" s="320" t="inlineStr">
        <is>
          <t>비용 관리</t>
        </is>
      </c>
      <c r="F12" s="130" t="inlineStr">
        <is>
          <t>RI 사용 유무를 확인
RI 만료 일자 점검</t>
        </is>
      </c>
      <c r="G12" s="130" t="n"/>
      <c r="H12" s="160" t="n"/>
      <c r="I12" s="320" t="n"/>
    </row>
    <row r="13" ht="17" customFormat="1" customHeight="1" s="126">
      <c r="B13" s="390" t="n"/>
      <c r="C13" s="390" t="n"/>
      <c r="D13" s="310" t="inlineStr">
        <is>
          <t>SKU 관리</t>
        </is>
      </c>
      <c r="E13" s="310" t="inlineStr">
        <is>
          <t>비용 관리</t>
        </is>
      </c>
      <c r="F13" s="310" t="inlineStr">
        <is>
          <t>앞서 수집된 워크로드의 성능 자료를 분석하여 적합한 SKU 제안</t>
        </is>
      </c>
      <c r="G13" s="310" t="n"/>
      <c r="H13" s="310" t="n"/>
      <c r="I13" s="310" t="n"/>
    </row>
    <row r="14" ht="126" customFormat="1" customHeight="1" s="126">
      <c r="B14" s="391" t="n"/>
      <c r="C14" s="391" t="n"/>
      <c r="D14" s="131" t="inlineStr">
        <is>
          <t>자산 관리</t>
        </is>
      </c>
      <c r="E14" s="131" t="inlineStr">
        <is>
          <t>사용하지 않는 리소스</t>
        </is>
      </c>
      <c r="F14" s="132" t="inlineStr">
        <is>
          <t>비용은 발생하지만 사용하지 않는 자산 확인
(Disk, Public IP 등)</t>
        </is>
      </c>
      <c r="G14" s="132" t="inlineStr">
        <is>
          <t>확인</t>
        </is>
      </c>
      <c r="H14" s="133" t="inlineStr">
        <is>
          <t>6개월이상 진단설정 테이블이 있는 10개의 스토리지 계정: abcever,evererpmetric,ksystemacemetric,stitchapiv2,storageaccountstitca3f5,systemeverv3,tkfmetric,ylwcontentsv2,idnlivemetric,crometric</t>
        </is>
      </c>
      <c r="I14" s="131" t="n"/>
    </row>
    <row r="15" ht="17" customFormat="1" customHeight="1" s="126">
      <c r="B15" s="319" t="n">
        <v>3</v>
      </c>
      <c r="C15" s="319" t="inlineStr">
        <is>
          <t>계정 관리</t>
        </is>
      </c>
      <c r="D15" s="320" t="inlineStr">
        <is>
          <t>Azure Active Directory</t>
        </is>
      </c>
      <c r="E15" s="320" t="inlineStr">
        <is>
          <t>Guest 사용자</t>
        </is>
      </c>
      <c r="F15" s="320" t="inlineStr">
        <is>
          <t>최근 한 달간 사용되지 않은 Guest 사용자 계정에 대한 삭제 권고</t>
        </is>
      </c>
      <c r="G15" s="320" t="n"/>
      <c r="H15" s="134" t="n"/>
      <c r="I15" s="128" t="n"/>
    </row>
    <row r="16" ht="32" customFormat="1" customHeight="1" s="126">
      <c r="B16" s="390" t="n"/>
      <c r="C16" s="390" t="n"/>
      <c r="D16" s="391" t="n"/>
      <c r="E16" s="320" t="inlineStr">
        <is>
          <t>App ID 관리</t>
        </is>
      </c>
      <c r="F16" s="130" t="inlineStr">
        <is>
          <t>만료된 App 삭제/갱신
(신규 생성 시 네이밍 규칙 사용 필수)</t>
        </is>
      </c>
      <c r="G16" s="130" t="n"/>
      <c r="H16" s="134" t="n"/>
      <c r="I16" s="128" t="n"/>
    </row>
    <row r="17" ht="17" customFormat="1" customHeight="1" s="126">
      <c r="B17" s="391" t="n"/>
      <c r="C17" s="391" t="n"/>
      <c r="D17" s="320" t="inlineStr">
        <is>
          <t>Subscription</t>
        </is>
      </c>
      <c r="E17" s="320" t="inlineStr">
        <is>
          <t>Identity Access Management(IAM)</t>
        </is>
      </c>
      <c r="F17" s="320" t="inlineStr">
        <is>
          <t>불필요한 권한 및 사용자 점검</t>
        </is>
      </c>
      <c r="G17" s="316" t="n"/>
      <c r="H17" s="135" t="n"/>
      <c r="I17" s="310" t="n"/>
    </row>
    <row r="18" ht="17" customFormat="1" customHeight="1" s="126">
      <c r="B18" s="319" t="n">
        <v>4</v>
      </c>
      <c r="C18" s="319" t="inlineStr">
        <is>
          <t>성능 관리</t>
        </is>
      </c>
      <c r="D18" s="310" t="inlineStr">
        <is>
          <t>Azure Advisor</t>
        </is>
      </c>
      <c r="E18" s="310" t="inlineStr">
        <is>
          <t>Recommendations</t>
        </is>
      </c>
      <c r="F18" s="310" t="inlineStr">
        <is>
          <t>권장사항 확인 및 고객사 적용 유무 검토</t>
        </is>
      </c>
      <c r="G18" s="310" t="inlineStr">
        <is>
          <t>확인</t>
        </is>
      </c>
      <c r="H18" s="310" t="n"/>
      <c r="I18" s="310" t="n"/>
    </row>
    <row r="19" ht="32" customFormat="1" customHeight="1" s="126">
      <c r="B19" s="390" t="n"/>
      <c r="C19" s="390" t="n"/>
      <c r="D19" s="320" t="inlineStr">
        <is>
          <t>Virtual Machine</t>
        </is>
      </c>
      <c r="E19" s="320" t="inlineStr">
        <is>
          <t>Metrics</t>
        </is>
      </c>
      <c r="F19" s="130" t="inlineStr">
        <is>
          <t>최근 한 달간 CPU,Memory,Network In/Out 점검
(필요시 Scale UP/Down 제안)</t>
        </is>
      </c>
      <c r="G19" s="130" t="n"/>
      <c r="H19" s="130" t="n"/>
      <c r="I19" s="310" t="n"/>
    </row>
    <row r="20" ht="32" customFormat="1" customHeight="1" s="126">
      <c r="B20" s="390" t="n"/>
      <c r="C20" s="390" t="n"/>
      <c r="D20" s="320" t="inlineStr">
        <is>
          <t>App Services</t>
        </is>
      </c>
      <c r="E20" s="320" t="inlineStr">
        <is>
          <t>Metrics</t>
        </is>
      </c>
      <c r="F20" s="130" t="inlineStr">
        <is>
          <t>최근 한 달간 CPU,Memory,Network In/Out 점검
(필요시 Scale UP/Down 제안)</t>
        </is>
      </c>
      <c r="G20" s="130" t="n"/>
      <c r="H20" s="130" t="n"/>
      <c r="I20" s="310" t="n"/>
    </row>
    <row r="21" ht="32" customFormat="1" customHeight="1" s="126">
      <c r="B21" s="390" t="n"/>
      <c r="C21" s="390" t="n"/>
      <c r="D21" s="320" t="inlineStr">
        <is>
          <t>Kubernetes Services</t>
        </is>
      </c>
      <c r="E21" s="320" t="inlineStr">
        <is>
          <t>Metrics</t>
        </is>
      </c>
      <c r="F21" s="130" t="inlineStr">
        <is>
          <t>최근 한 달간 CPU,Memory,Network In/Out 점검
(필요시 Scale UP/Down 제안)</t>
        </is>
      </c>
      <c r="G21" s="130" t="n"/>
      <c r="H21" s="130" t="n"/>
      <c r="I21" s="310" t="n"/>
    </row>
    <row r="22" ht="32" customFormat="1" customHeight="1" s="126">
      <c r="B22" s="390" t="n"/>
      <c r="C22" s="390" t="n"/>
      <c r="D22" s="310" t="inlineStr">
        <is>
          <t>Virtual Network Gateway</t>
        </is>
      </c>
      <c r="E22" s="310" t="inlineStr">
        <is>
          <t>Metrics</t>
        </is>
      </c>
      <c r="F22" s="136" t="inlineStr">
        <is>
          <t>최근 한달 간 In/Egress 트래픽 현황 확인
리소스 SKU 적합성 판단</t>
        </is>
      </c>
      <c r="G22" s="136" t="n"/>
      <c r="H22" s="136" t="n"/>
      <c r="I22" s="310" t="n"/>
    </row>
    <row r="23" ht="32" customFormat="1" customHeight="1" s="126">
      <c r="B23" s="390" t="n"/>
      <c r="C23" s="390" t="n"/>
      <c r="D23" s="310" t="inlineStr">
        <is>
          <t>Load Balancers</t>
        </is>
      </c>
      <c r="E23" s="310" t="inlineStr">
        <is>
          <t>Metrics</t>
        </is>
      </c>
      <c r="F23" s="136" t="inlineStr">
        <is>
          <t>사용되지 않은 정책 및 백앤드 확인
Basic으로 사용중인 자산에 대한 적합성 판단</t>
        </is>
      </c>
      <c r="G23" s="136" t="n"/>
      <c r="H23" s="136" t="n"/>
      <c r="I23" s="310" t="n"/>
    </row>
    <row r="24" ht="32" customFormat="1" customHeight="1" s="126">
      <c r="B24" s="390" t="n"/>
      <c r="C24" s="390" t="n"/>
      <c r="D24" s="310" t="inlineStr">
        <is>
          <t>Firewall</t>
        </is>
      </c>
      <c r="E24" s="310" t="inlineStr">
        <is>
          <t>Metrics</t>
        </is>
      </c>
      <c r="F24" s="136" t="inlineStr">
        <is>
          <t>사용되지 않은 정책 및 백앤드 확인
리소스 SKU 적합성 판단</t>
        </is>
      </c>
      <c r="G24" s="136" t="n"/>
      <c r="H24" s="136" t="n"/>
      <c r="I24" s="310" t="n"/>
    </row>
    <row r="25" ht="32" customFormat="1" customHeight="1" s="126">
      <c r="B25" s="390" t="n"/>
      <c r="C25" s="390" t="n"/>
      <c r="D25" s="310" t="inlineStr">
        <is>
          <t>*Express Route</t>
        </is>
      </c>
      <c r="E25" s="310" t="inlineStr">
        <is>
          <t>Metrics</t>
        </is>
      </c>
      <c r="F25" s="136" t="inlineStr">
        <is>
          <t>최근 한달 간 In/Egress 트래픽 현황 확인
리소스 SKU 적합성 판단</t>
        </is>
      </c>
      <c r="G25" s="136" t="n"/>
      <c r="H25" s="136" t="n"/>
      <c r="I25" s="310" t="n"/>
    </row>
    <row r="26" ht="32" customFormat="1" customHeight="1" s="126">
      <c r="B26" s="390" t="n"/>
      <c r="C26" s="390" t="n"/>
      <c r="D26" s="310" t="inlineStr">
        <is>
          <t>Storage Account</t>
        </is>
      </c>
      <c r="E26" s="310" t="inlineStr">
        <is>
          <t>Metrics</t>
        </is>
      </c>
      <c r="F26" s="136" t="inlineStr">
        <is>
          <t>최근 한 달간 메트릭 점검
(필요시 Scale UP/Down 제안)</t>
        </is>
      </c>
      <c r="G26" s="136" t="n"/>
      <c r="H26" s="136" t="n"/>
      <c r="I26" s="310" t="n"/>
    </row>
    <row r="27" ht="32" customFormat="1" customHeight="1" s="126">
      <c r="B27" s="391" t="n"/>
      <c r="C27" s="391" t="n"/>
      <c r="D27" s="137" t="inlineStr">
        <is>
          <t>기타 PaaS 서비스
(SQL, EventHub, ML 등)</t>
        </is>
      </c>
      <c r="E27" s="310" t="inlineStr">
        <is>
          <t>Metrics</t>
        </is>
      </c>
      <c r="F27" s="136" t="inlineStr">
        <is>
          <t>해당 PaaS 제품의 성능 모니터링 데시보드 확인
(필요시 Scale UP/Down 제안)</t>
        </is>
      </c>
      <c r="G27" s="136" t="n"/>
      <c r="H27" s="136" t="n"/>
      <c r="I27" s="310" t="n"/>
    </row>
    <row r="28" ht="17" customFormat="1" customHeight="1" s="126">
      <c r="B28" s="319" t="n">
        <v>5</v>
      </c>
      <c r="C28" s="319" t="inlineStr">
        <is>
          <t>모니터링</t>
        </is>
      </c>
      <c r="D28" s="310" t="inlineStr">
        <is>
          <t>Dashboard</t>
        </is>
      </c>
      <c r="E28" s="310" t="inlineStr">
        <is>
          <t>Azure Monitor</t>
        </is>
      </c>
      <c r="F28" s="136" t="inlineStr">
        <is>
          <t>Log Analytics 사용 시 기본 메트릭에 대한 기본 Dashboard 구성 유무 확인</t>
        </is>
      </c>
      <c r="G28" s="136" t="n"/>
      <c r="H28" s="136" t="n"/>
      <c r="I28" s="310" t="n"/>
    </row>
    <row r="29" ht="17" customFormat="1" customHeight="1" s="126">
      <c r="B29" s="390" t="n"/>
      <c r="C29" s="390" t="n"/>
      <c r="D29" s="391" t="n"/>
      <c r="E29" s="310" t="inlineStr">
        <is>
          <t>Grafana</t>
        </is>
      </c>
      <c r="F29" s="310" t="inlineStr">
        <is>
          <t>Grafana 사용 시 기존 메트릭에 대한 유효성 점검</t>
        </is>
      </c>
      <c r="G29" s="310" t="n"/>
      <c r="H29" s="310" t="n"/>
      <c r="I29" s="310" t="n"/>
    </row>
    <row r="30" ht="48" customFormat="1" customHeight="1" s="126">
      <c r="B30" s="390" t="n"/>
      <c r="C30" s="390" t="n"/>
      <c r="D30" s="320" t="inlineStr">
        <is>
          <t>Alert</t>
        </is>
      </c>
      <c r="E30" s="320" t="inlineStr">
        <is>
          <t>Teams, Slack, Email</t>
        </is>
      </c>
      <c r="F30" s="130" t="inlineStr">
        <is>
          <t>고객사 시스템에 대한 Alert 설정 리스트 정리
Teams, Slack, Email 등
(필요시 Alert 구성 제안)</t>
        </is>
      </c>
      <c r="G30" s="130" t="n"/>
      <c r="H30" s="130" t="n"/>
      <c r="I30" s="310" t="n"/>
    </row>
    <row r="31" ht="32" customFormat="1" customHeight="1" s="126">
      <c r="B31" s="391" t="n"/>
      <c r="C31" s="391" t="n"/>
      <c r="D31" s="320" t="inlineStr">
        <is>
          <t>Log</t>
        </is>
      </c>
      <c r="E31" s="320" t="inlineStr">
        <is>
          <t>Diagnostics</t>
        </is>
      </c>
      <c r="F31" s="130" t="inlineStr">
        <is>
          <t>6개월 이상 보관 중인 진단 로그 데이터가 있는지 확인
(필요시 고객사에 데이터 보관 주기를 문의하고 불필요한 로그 삭제 제안)</t>
        </is>
      </c>
      <c r="G31" s="130" t="n"/>
      <c r="H31" s="130" t="n"/>
      <c r="I31" s="310" t="n"/>
    </row>
    <row r="32" ht="32" customFormat="1" customHeight="1" s="126">
      <c r="B32" s="319" t="n">
        <v>6</v>
      </c>
      <c r="C32" s="319" t="inlineStr">
        <is>
          <t>로그 관리</t>
        </is>
      </c>
      <c r="D32" s="320" t="inlineStr">
        <is>
          <t>Log</t>
        </is>
      </c>
      <c r="E32" s="320" t="inlineStr">
        <is>
          <t>Activity log</t>
        </is>
      </c>
      <c r="F32" s="130" t="inlineStr">
        <is>
          <t>Azure 포탈 활동 로그를 Log Analytcis로 수집중인지 확인
(필요시 Log Analytics 제안)</t>
        </is>
      </c>
      <c r="G32" s="130" t="n"/>
      <c r="H32" s="130" t="n"/>
      <c r="I32" s="310" t="n"/>
    </row>
    <row r="33" ht="32" customFormat="1" customHeight="1" s="126">
      <c r="B33" s="390" t="n"/>
      <c r="C33" s="390" t="n"/>
      <c r="D33" s="390" t="n"/>
      <c r="E33" s="138" t="inlineStr">
        <is>
          <t>Virtual Machine</t>
        </is>
      </c>
      <c r="F33" s="129" t="inlineStr">
        <is>
          <t>Log Analytic Agent 설치 유무 점검
(필요시 Log Analytics를 통한 모니터링 제안)</t>
        </is>
      </c>
      <c r="G33" s="129" t="n"/>
      <c r="H33" s="129" t="n"/>
      <c r="I33" s="310" t="n"/>
    </row>
    <row r="34" ht="17" customFormat="1" customHeight="1" s="126">
      <c r="B34" s="390" t="n"/>
      <c r="C34" s="390" t="n"/>
      <c r="D34" s="390" t="n"/>
      <c r="E34" s="138" t="inlineStr">
        <is>
          <t>*App Services</t>
        </is>
      </c>
      <c r="F34" s="129" t="inlineStr">
        <is>
          <t>Diagnostics 를 사용중인지 점검</t>
        </is>
      </c>
      <c r="G34" s="129" t="n"/>
      <c r="H34" s="129" t="n"/>
      <c r="I34" s="310" t="n"/>
    </row>
    <row r="35" ht="32" customFormat="1" customHeight="1" s="126">
      <c r="B35" s="390" t="n"/>
      <c r="C35" s="390" t="n"/>
      <c r="D35" s="390" t="n"/>
      <c r="E35" s="138" t="inlineStr">
        <is>
          <t>*Kubernetes Services</t>
        </is>
      </c>
      <c r="F35" s="129" t="inlineStr">
        <is>
          <t>Log Analytic Agent 설치 유무 점검
(필요시 Log Analytics를 통한 모니터링 제안)</t>
        </is>
      </c>
      <c r="G35" s="129" t="n"/>
      <c r="H35" s="129" t="n"/>
      <c r="I35" s="310" t="n"/>
    </row>
    <row r="36" ht="17" customFormat="1" customHeight="1" s="126">
      <c r="B36" s="390" t="n"/>
      <c r="C36" s="390" t="n"/>
      <c r="D36" s="390" t="n"/>
      <c r="E36" s="138" t="inlineStr">
        <is>
          <t>Network</t>
        </is>
      </c>
      <c r="F36" s="129" t="inlineStr">
        <is>
          <t>Network Watcher 사용중인지 점검</t>
        </is>
      </c>
      <c r="G36" s="129" t="n"/>
      <c r="H36" s="129" t="n"/>
      <c r="I36" s="310" t="n"/>
    </row>
    <row r="37" ht="32" customFormat="1" customHeight="1" s="126">
      <c r="B37" s="391" t="n"/>
      <c r="C37" s="391" t="n"/>
      <c r="D37" s="391" t="n"/>
      <c r="E37" s="129" t="inlineStr">
        <is>
          <t>*기타 PaaS 서비스
(SQL, EventHub, ML 등)</t>
        </is>
      </c>
      <c r="F37" s="129" t="inlineStr">
        <is>
          <t>점검 대상 식별
진단 설정 or 로그 수집 유무 확인</t>
        </is>
      </c>
      <c r="G37" s="129" t="n"/>
      <c r="H37" s="129" t="n"/>
      <c r="I37" s="310" t="n"/>
    </row>
    <row r="38" ht="48" customFormat="1" customHeight="1" s="126">
      <c r="B38" s="319" t="n">
        <v>7</v>
      </c>
      <c r="C38" s="319" t="inlineStr">
        <is>
          <t>서비스 연속성</t>
        </is>
      </c>
      <c r="D38" s="320" t="inlineStr">
        <is>
          <t>Backup</t>
        </is>
      </c>
      <c r="E38" s="320" t="inlineStr">
        <is>
          <t>*Azure Backup</t>
        </is>
      </c>
      <c r="F38" s="130" t="inlineStr">
        <is>
          <t>워크로드에 대한 백업 수행 여부 확인
백업 성공/실패 이력 확인
(필요시 개선 방안 제안)</t>
        </is>
      </c>
      <c r="G38" s="130" t="n"/>
      <c r="H38" s="130" t="n"/>
      <c r="I38" s="310" t="n"/>
    </row>
    <row r="39" ht="32" customFormat="1" customHeight="1" s="126">
      <c r="B39" s="390" t="n"/>
      <c r="C39" s="390" t="n"/>
      <c r="D39" s="320" t="inlineStr">
        <is>
          <t>High Availability</t>
        </is>
      </c>
      <c r="E39" s="320" t="inlineStr">
        <is>
          <t>Azure Virtual Machine</t>
        </is>
      </c>
      <c r="F39" s="130" t="inlineStr">
        <is>
          <t>이중화가 되어있는지 확인
(Availability Set + Load balancer 검토)</t>
        </is>
      </c>
      <c r="G39" s="130" t="n"/>
      <c r="H39" s="130" t="n"/>
      <c r="I39" s="310" t="n"/>
    </row>
    <row r="40" ht="48" customFormat="1" customHeight="1" s="126">
      <c r="B40" s="391" t="n"/>
      <c r="C40" s="391" t="n"/>
      <c r="D40" s="320" t="inlineStr">
        <is>
          <t>Update Management</t>
        </is>
      </c>
      <c r="E40" s="320" t="inlineStr">
        <is>
          <t>Azure Virtual Machine</t>
        </is>
      </c>
      <c r="F40" s="130" t="inlineStr">
        <is>
          <t>Azure Updatemanagement 설치 유무 점검
OS 업데이트 관리 방법 확인
(필요시 Azure Update management 제안)</t>
        </is>
      </c>
      <c r="G40" s="130" t="n"/>
      <c r="H40" s="130" t="n"/>
      <c r="I40" s="310" t="n"/>
    </row>
    <row r="41" ht="17" customFormat="1" customHeight="1" s="126">
      <c r="B41" s="319" t="n">
        <v>8</v>
      </c>
      <c r="C41" s="319" t="inlineStr">
        <is>
          <t>보안 관리</t>
        </is>
      </c>
      <c r="D41" s="320" t="inlineStr">
        <is>
          <t>Azure Advisor</t>
        </is>
      </c>
      <c r="E41" s="320" t="inlineStr">
        <is>
          <t>Security Recommendations</t>
        </is>
      </c>
      <c r="F41" s="320" t="inlineStr">
        <is>
          <t>권장사항 확인 및 고객사 적용 유무 검토</t>
        </is>
      </c>
      <c r="G41" s="320" t="n"/>
      <c r="H41" s="320" t="n"/>
      <c r="I41" s="310" t="n"/>
    </row>
    <row r="42" ht="17" customFormat="1" customHeight="1" s="126">
      <c r="B42" s="390" t="n"/>
      <c r="C42" s="390" t="n"/>
      <c r="D42" s="310" t="inlineStr">
        <is>
          <t>Azure Application Gateway</t>
        </is>
      </c>
      <c r="E42" s="310" t="inlineStr">
        <is>
          <t>WAF</t>
        </is>
      </c>
      <c r="F42" s="310" t="inlineStr">
        <is>
          <t>활성화 유무 검토</t>
        </is>
      </c>
      <c r="G42" s="310" t="n"/>
      <c r="H42" s="310" t="n"/>
      <c r="I42" s="310" t="n"/>
    </row>
    <row r="43" ht="17" customFormat="1" customHeight="1" s="126">
      <c r="B43" s="390" t="n"/>
      <c r="C43" s="390" t="n"/>
      <c r="D43" s="310" t="inlineStr">
        <is>
          <t>Azure Firewall</t>
        </is>
      </c>
      <c r="E43" s="310" t="inlineStr">
        <is>
          <t xml:space="preserve">Azure Defender </t>
        </is>
      </c>
      <c r="F43" s="310" t="inlineStr">
        <is>
          <t>활성화 유무 검토</t>
        </is>
      </c>
      <c r="G43" s="310" t="n"/>
      <c r="H43" s="310" t="n"/>
      <c r="I43" s="310" t="n"/>
    </row>
    <row r="44" ht="17" customFormat="1" customHeight="1" s="126">
      <c r="B44" s="391" t="n"/>
      <c r="C44" s="391" t="n"/>
      <c r="D44" s="131" t="inlineStr">
        <is>
          <t>Azure Solution</t>
        </is>
      </c>
      <c r="E44" s="131" t="inlineStr">
        <is>
          <t>Solution</t>
        </is>
      </c>
      <c r="F44" s="136" t="inlineStr">
        <is>
          <t>Endpoint Protection 솔루션 사용 유무 점검</t>
        </is>
      </c>
      <c r="G44" s="136" t="n"/>
      <c r="H44" s="136" t="n"/>
      <c r="I44" s="131" t="n"/>
    </row>
    <row r="45" ht="17" customFormat="1" customHeight="1" s="126">
      <c r="B45" s="16" t="n"/>
      <c r="C45" s="16" t="n"/>
      <c r="D45" s="309" t="n"/>
      <c r="E45" s="309" t="n"/>
      <c r="F45" s="309" t="n"/>
      <c r="G45" s="309" t="n"/>
      <c r="H45" s="309" t="n"/>
      <c r="I45" s="139" t="n"/>
    </row>
    <row r="46" ht="17" customFormat="1" customHeight="1" s="126">
      <c r="B46" s="16" t="n"/>
      <c r="C46" s="16" t="n"/>
      <c r="D46" s="309" t="n"/>
      <c r="E46" s="309" t="n"/>
      <c r="F46" s="309" t="n"/>
      <c r="G46" s="309" t="n"/>
      <c r="H46" s="309" t="n"/>
      <c r="I46" s="139" t="n"/>
    </row>
    <row r="47" ht="17" customFormat="1" customHeight="1" s="126">
      <c r="B47" s="16" t="n"/>
      <c r="C47" s="16" t="n"/>
      <c r="D47" s="309" t="n"/>
      <c r="E47" s="309" t="n"/>
      <c r="F47" s="309" t="n"/>
      <c r="G47" s="309" t="n"/>
      <c r="H47" s="309" t="n"/>
      <c r="I47" s="139" t="n"/>
    </row>
    <row r="48" ht="17" customFormat="1" customHeight="1" s="126">
      <c r="B48" s="16" t="n"/>
      <c r="C48" s="16" t="n"/>
      <c r="D48" s="309" t="n"/>
      <c r="E48" s="309" t="n"/>
      <c r="F48" s="309" t="n"/>
      <c r="G48" s="309" t="n"/>
      <c r="H48" s="309" t="n"/>
      <c r="I48" s="139" t="n"/>
    </row>
    <row r="49" ht="17" customFormat="1" customHeight="1" s="126">
      <c r="B49" s="16" t="n"/>
      <c r="C49" s="16" t="n"/>
      <c r="D49" s="309" t="n"/>
      <c r="E49" s="309" t="n"/>
      <c r="F49" s="309" t="n"/>
      <c r="G49" s="309" t="n"/>
      <c r="H49" s="309" t="n"/>
      <c r="I49" s="139" t="n"/>
    </row>
    <row r="50" ht="17" customFormat="1" customHeight="1" s="126">
      <c r="B50" s="16" t="n"/>
      <c r="C50" s="16" t="n"/>
      <c r="D50" s="309" t="n"/>
      <c r="E50" s="309" t="n"/>
      <c r="F50" s="309" t="n"/>
      <c r="G50" s="309" t="n"/>
      <c r="H50" s="309" t="n"/>
      <c r="I50" s="139" t="n"/>
    </row>
    <row r="51" ht="17" customFormat="1" customHeight="1" s="126">
      <c r="B51" s="16" t="n"/>
      <c r="C51" s="16" t="n"/>
      <c r="D51" s="309" t="n"/>
      <c r="E51" s="309" t="n"/>
      <c r="F51" s="309" t="n"/>
      <c r="G51" s="309" t="n"/>
      <c r="H51" s="309" t="n"/>
      <c r="I51" s="139" t="n"/>
    </row>
    <row r="52" ht="17" customFormat="1" customHeight="1" s="126">
      <c r="B52" s="16" t="n"/>
      <c r="C52" s="16" t="n"/>
      <c r="D52" s="309" t="n"/>
      <c r="E52" s="309" t="n"/>
      <c r="F52" s="309" t="n"/>
      <c r="G52" s="309" t="n"/>
      <c r="H52" s="309" t="n"/>
      <c r="I52" s="139" t="n"/>
    </row>
    <row r="53" ht="17" customFormat="1" customHeight="1" s="126">
      <c r="B53" s="16" t="n"/>
      <c r="C53" s="16" t="n"/>
      <c r="D53" s="309" t="n"/>
      <c r="E53" s="309" t="n"/>
      <c r="F53" s="309" t="n"/>
      <c r="G53" s="309" t="n"/>
      <c r="H53" s="309" t="n"/>
      <c r="I53" s="139" t="n"/>
    </row>
    <row r="54" ht="17" customFormat="1" customHeight="1" s="126">
      <c r="B54" s="16" t="n"/>
      <c r="C54" s="16" t="n"/>
      <c r="D54" s="309" t="n"/>
      <c r="E54" s="309" t="n"/>
      <c r="F54" s="309" t="n"/>
      <c r="G54" s="309" t="n"/>
      <c r="H54" s="309" t="n"/>
      <c r="I54" s="139" t="n"/>
    </row>
    <row r="55" ht="17" customFormat="1" customHeight="1" s="126">
      <c r="B55" s="16" t="n"/>
      <c r="C55" s="16" t="n"/>
      <c r="D55" s="309" t="n"/>
      <c r="E55" s="309" t="n"/>
      <c r="F55" s="309" t="n"/>
      <c r="G55" s="309" t="n"/>
      <c r="H55" s="309" t="n"/>
      <c r="I55" s="139" t="n"/>
    </row>
    <row r="56" ht="17" customFormat="1" customHeight="1" s="126">
      <c r="B56" s="16" t="n"/>
      <c r="C56" s="16" t="n"/>
      <c r="D56" s="309" t="n"/>
      <c r="E56" s="309" t="n"/>
      <c r="F56" s="309" t="n"/>
      <c r="G56" s="309" t="n"/>
      <c r="H56" s="309" t="n"/>
      <c r="I56" s="139" t="n"/>
    </row>
    <row r="57" ht="17" customFormat="1" customHeight="1" s="126">
      <c r="B57" s="16" t="n"/>
      <c r="C57" s="16" t="n"/>
      <c r="D57" s="309" t="n"/>
      <c r="E57" s="309" t="n"/>
      <c r="F57" s="309" t="n"/>
      <c r="G57" s="309" t="n"/>
      <c r="H57" s="309" t="n"/>
      <c r="I57" s="139" t="n"/>
    </row>
    <row r="58" ht="17" customFormat="1" customHeight="1" s="126">
      <c r="B58" s="16" t="n"/>
      <c r="C58" s="16" t="n"/>
      <c r="D58" s="309" t="n"/>
      <c r="E58" s="309" t="n"/>
      <c r="F58" s="309" t="n"/>
      <c r="G58" s="309" t="n"/>
      <c r="H58" s="309" t="n"/>
      <c r="I58" s="139" t="n"/>
    </row>
    <row r="59" ht="17" customFormat="1" customHeight="1" s="126">
      <c r="B59" s="16" t="n"/>
      <c r="C59" s="16" t="n"/>
      <c r="D59" s="309" t="n"/>
      <c r="E59" s="309" t="n"/>
      <c r="F59" s="309" t="n"/>
      <c r="G59" s="309" t="n"/>
      <c r="H59" s="309" t="n"/>
      <c r="I59" s="139" t="n"/>
    </row>
    <row r="60" ht="17" customFormat="1" customHeight="1" s="126">
      <c r="B60" s="16" t="n"/>
      <c r="C60" s="16" t="n"/>
      <c r="D60" s="309" t="n"/>
      <c r="E60" s="309" t="n"/>
      <c r="F60" s="309" t="n"/>
      <c r="G60" s="309" t="n"/>
      <c r="H60" s="309" t="n"/>
      <c r="I60" s="139" t="n"/>
    </row>
    <row r="61" ht="17" customFormat="1" customHeight="1" s="126">
      <c r="B61" s="16" t="n"/>
      <c r="C61" s="16" t="n"/>
      <c r="D61" s="309" t="n"/>
      <c r="E61" s="309" t="n"/>
      <c r="F61" s="309" t="n"/>
      <c r="G61" s="309" t="n"/>
      <c r="H61" s="309" t="n"/>
      <c r="I61" s="139" t="n"/>
    </row>
    <row r="62" ht="17" customFormat="1" customHeight="1" s="126">
      <c r="B62" s="16" t="n"/>
      <c r="C62" s="16" t="n"/>
      <c r="D62" s="309" t="n"/>
      <c r="E62" s="309" t="n"/>
      <c r="F62" s="309" t="n"/>
      <c r="G62" s="309" t="n"/>
      <c r="H62" s="309" t="n"/>
      <c r="I62" s="139" t="n"/>
    </row>
    <row r="63" ht="17" customFormat="1" customHeight="1" s="126">
      <c r="B63" s="16" t="n"/>
      <c r="C63" s="16" t="n"/>
      <c r="D63" s="309" t="n"/>
      <c r="E63" s="309" t="n"/>
      <c r="F63" s="309" t="n"/>
      <c r="G63" s="309" t="n"/>
      <c r="H63" s="309" t="n"/>
      <c r="I63" s="139" t="n"/>
    </row>
    <row r="64" ht="17" customFormat="1" customHeight="1" s="126">
      <c r="B64" s="16" t="n"/>
      <c r="C64" s="16" t="n"/>
      <c r="D64" s="309" t="n"/>
      <c r="E64" s="309" t="n"/>
      <c r="F64" s="309" t="n"/>
      <c r="G64" s="309" t="n"/>
      <c r="H64" s="309" t="n"/>
      <c r="I64" s="139" t="n"/>
    </row>
    <row r="65" ht="17" customFormat="1" customHeight="1" s="126">
      <c r="A65" s="16" t="n"/>
      <c r="B65" s="16" t="n"/>
      <c r="C65" s="16" t="n"/>
      <c r="D65" s="309" t="n"/>
      <c r="E65" s="309" t="n"/>
      <c r="F65" s="309" t="n"/>
      <c r="G65" s="309" t="n"/>
      <c r="H65" s="309" t="n"/>
      <c r="I65" s="139" t="n"/>
    </row>
    <row r="66" ht="17" customFormat="1" customHeight="1" s="126">
      <c r="A66" s="16" t="n"/>
      <c r="B66" s="16" t="n"/>
      <c r="C66" s="16" t="n"/>
      <c r="D66" s="309" t="n"/>
      <c r="E66" s="309" t="n"/>
      <c r="F66" s="309" t="n"/>
      <c r="G66" s="309" t="n"/>
      <c r="H66" s="309" t="n"/>
      <c r="I66" s="139" t="n"/>
    </row>
    <row r="67" ht="17" customFormat="1" customHeight="1" s="126">
      <c r="A67" s="16" t="n"/>
      <c r="B67" s="16" t="n"/>
      <c r="C67" s="16" t="n"/>
      <c r="D67" s="309" t="n"/>
      <c r="E67" s="309" t="n"/>
      <c r="F67" s="309" t="n"/>
      <c r="G67" s="309" t="n"/>
      <c r="H67" s="309" t="n"/>
      <c r="I67" s="139" t="n"/>
    </row>
    <row r="68" ht="17" customFormat="1" customHeight="1" s="126">
      <c r="A68" s="16" t="n"/>
      <c r="B68" s="16" t="n"/>
      <c r="C68" s="16" t="n"/>
      <c r="D68" s="309" t="n"/>
      <c r="E68" s="309" t="n"/>
      <c r="F68" s="309" t="n"/>
      <c r="G68" s="309" t="n"/>
      <c r="H68" s="309" t="n"/>
      <c r="I68" s="139" t="n"/>
    </row>
  </sheetData>
  <mergeCells count="20">
    <mergeCell ref="B38:B40"/>
    <mergeCell ref="C38:C40"/>
    <mergeCell ref="B41:B44"/>
    <mergeCell ref="C41:C44"/>
    <mergeCell ref="B18:B27"/>
    <mergeCell ref="C18:C27"/>
    <mergeCell ref="B28:B31"/>
    <mergeCell ref="C28:C31"/>
    <mergeCell ref="D28:D29"/>
    <mergeCell ref="B32:B37"/>
    <mergeCell ref="C32:C37"/>
    <mergeCell ref="D32:D37"/>
    <mergeCell ref="B2:I2"/>
    <mergeCell ref="B4:B10"/>
    <mergeCell ref="C4:C10"/>
    <mergeCell ref="B11:B14"/>
    <mergeCell ref="C11:C14"/>
    <mergeCell ref="B15:B17"/>
    <mergeCell ref="C15:C17"/>
    <mergeCell ref="D15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00B050"/>
    <outlinePr summaryBelow="1" summaryRight="1"/>
    <pageSetUpPr/>
  </sheetPr>
  <dimension ref="B2:R277"/>
  <sheetViews>
    <sheetView zoomScale="70" zoomScaleNormal="70" workbookViewId="0">
      <selection activeCell="H34" sqref="G25:H34"/>
    </sheetView>
  </sheetViews>
  <sheetFormatPr baseColWidth="10" defaultColWidth="6.5" defaultRowHeight="17"/>
  <cols>
    <col width="2.6640625" customWidth="1" style="17" min="1" max="1"/>
    <col width="26.1640625" customWidth="1" style="17" min="2" max="2"/>
    <col width="21" bestFit="1" customWidth="1" style="17" min="3" max="3"/>
    <col width="31.1640625" bestFit="1" customWidth="1" style="17" min="4" max="4"/>
    <col width="30.1640625" bestFit="1" customWidth="1" style="17" min="5" max="5"/>
    <col width="8" bestFit="1" customWidth="1" style="17" min="6" max="6"/>
    <col width="79.6640625" customWidth="1" style="17" min="7" max="7"/>
    <col width="69.1640625" customWidth="1" style="17" min="8" max="8"/>
    <col width="29.1640625" customWidth="1" style="17" min="9" max="9"/>
    <col width="13.1640625" bestFit="1" customWidth="1" style="17" min="10" max="10"/>
    <col width="18.1640625" bestFit="1" customWidth="1" style="17" min="11" max="11"/>
    <col width="11.1640625" bestFit="1" customWidth="1" style="17" min="12" max="12"/>
    <col width="11.1640625" customWidth="1" style="17" min="13" max="13"/>
    <col width="6.5" customWidth="1" style="17" min="14" max="14"/>
    <col width="5.1640625" bestFit="1" customWidth="1" style="17" min="15" max="15"/>
    <col width="6.5" customWidth="1" style="17" min="16" max="16"/>
    <col width="6.5" customWidth="1" style="17" min="17" max="17"/>
    <col width="31.1640625" customWidth="1" style="17" min="18" max="18"/>
    <col width="6.5" customWidth="1" style="17" min="19" max="16384"/>
  </cols>
  <sheetData>
    <row r="2">
      <c r="D2" s="23" t="n"/>
    </row>
    <row r="3">
      <c r="B3" s="17" t="inlineStr">
        <is>
          <t>Advisor</t>
        </is>
      </c>
      <c r="C3" s="17" t="inlineStr">
        <is>
          <t>High</t>
        </is>
      </c>
      <c r="R3" s="17" t="inlineStr">
        <is>
          <t>인증 및 권한 부여</t>
        </is>
      </c>
    </row>
    <row r="4">
      <c r="B4" s="322" t="inlineStr">
        <is>
          <t>서비스 제안 목록</t>
        </is>
      </c>
      <c r="C4" s="392" t="n"/>
      <c r="D4" s="392" t="n"/>
      <c r="E4" s="392" t="n"/>
      <c r="F4" s="392" t="n"/>
      <c r="G4" s="392" t="n"/>
      <c r="H4" s="392" t="n"/>
      <c r="I4" s="392" t="n"/>
      <c r="J4" s="392" t="n"/>
      <c r="K4" s="392" t="n"/>
      <c r="L4" s="392" t="n"/>
      <c r="M4" s="393" t="n"/>
      <c r="R4" s="17" t="inlineStr">
        <is>
          <t>사고 대응</t>
        </is>
      </c>
    </row>
    <row r="5">
      <c r="B5" s="22" t="inlineStr">
        <is>
          <t>제안</t>
        </is>
      </c>
      <c r="C5" s="22" t="inlineStr">
        <is>
          <t>분류</t>
        </is>
      </c>
      <c r="D5" s="22" t="inlineStr">
        <is>
          <t>제안 카테고리</t>
        </is>
      </c>
      <c r="E5" s="22" t="inlineStr">
        <is>
          <t>제안된 서비스</t>
        </is>
      </c>
      <c r="F5" s="22" t="inlineStr">
        <is>
          <t>Weight</t>
        </is>
      </c>
      <c r="G5" s="22" t="inlineStr">
        <is>
          <t>상세 내용</t>
        </is>
      </c>
      <c r="H5" s="22" t="inlineStr">
        <is>
          <t>제안 내용</t>
        </is>
      </c>
      <c r="I5" s="22" t="inlineStr">
        <is>
          <t>구성 방법</t>
        </is>
      </c>
      <c r="J5" s="22" t="inlineStr">
        <is>
          <t>담당자</t>
        </is>
      </c>
      <c r="K5" s="22" t="inlineStr">
        <is>
          <t>고객사 담당자 확인</t>
        </is>
      </c>
      <c r="L5" s="22" t="inlineStr">
        <is>
          <t>적용 유무</t>
        </is>
      </c>
      <c r="M5" s="22" t="inlineStr">
        <is>
          <t>비고</t>
        </is>
      </c>
      <c r="R5" s="17" t="inlineStr">
        <is>
          <t>규정 준수</t>
        </is>
      </c>
    </row>
    <row r="6" ht="18" customHeight="1" s="372">
      <c r="B6" s="321" t="inlineStr">
        <is>
          <t>Azure Advisor</t>
        </is>
      </c>
      <c r="C6" s="323" t="inlineStr">
        <is>
          <t>비용 최적화</t>
        </is>
      </c>
      <c r="D6" s="32" t="inlineStr">
        <is>
          <t>서비스 SKU</t>
        </is>
      </c>
      <c r="E6" s="32" t="inlineStr">
        <is>
          <t>VirtualMachine</t>
        </is>
      </c>
      <c r="F6" s="227" t="inlineStr">
        <is>
          <t>High</t>
        </is>
      </c>
      <c r="G6" s="40" t="inlineStr">
        <is>
          <t>1,685,105 원 절감(50%)</t>
        </is>
      </c>
      <c r="H6" s="39" t="inlineStr">
        <is>
          <t>가상머신 사이즈 조정 (Standard E4s v4 -&gt; Standard E2s v4)</t>
        </is>
      </c>
      <c r="I6" s="32" t="inlineStr">
        <is>
          <t>리소스 설정</t>
        </is>
      </c>
      <c r="J6" s="33" t="inlineStr">
        <is>
          <t>박원규</t>
        </is>
      </c>
      <c r="K6" s="32" t="n"/>
      <c r="L6" s="32" t="n"/>
      <c r="M6" s="32" t="n"/>
      <c r="R6" s="17" t="inlineStr">
        <is>
          <t>컨트롤 플레인 RBAC</t>
        </is>
      </c>
    </row>
    <row r="7" ht="18" customHeight="1" s="372">
      <c r="B7" s="390" t="n"/>
      <c r="C7" s="390" t="n"/>
      <c r="D7" s="32" t="inlineStr">
        <is>
          <t>AHUB 적용</t>
        </is>
      </c>
      <c r="E7" s="32" t="inlineStr">
        <is>
          <t>VirtualMachine</t>
        </is>
      </c>
      <c r="F7" s="227" t="inlineStr">
        <is>
          <t>High</t>
        </is>
      </c>
      <c r="G7" s="40" t="inlineStr">
        <is>
          <t>45,896,942 원 절감(45%)</t>
        </is>
      </c>
      <c r="H7" s="39" t="inlineStr">
        <is>
          <t>AHUB 14EA 적용(12EA 신규 구매 + 기존 2EA 적용)</t>
        </is>
      </c>
      <c r="I7" s="32" t="inlineStr">
        <is>
          <t>리소스 설정</t>
        </is>
      </c>
      <c r="J7" s="33" t="inlineStr">
        <is>
          <t>박원규</t>
        </is>
      </c>
      <c r="K7" s="32" t="n"/>
      <c r="L7" s="32" t="n"/>
      <c r="M7" s="32" t="n"/>
      <c r="R7" s="17" t="inlineStr">
        <is>
          <t>패치 및 업데이트 프로세스(PNU)</t>
        </is>
      </c>
    </row>
    <row r="8" ht="18" customHeight="1" s="372">
      <c r="B8" s="390" t="n"/>
      <c r="C8" s="390" t="n"/>
      <c r="D8" s="32" t="inlineStr">
        <is>
          <t>예약 인스턴스</t>
        </is>
      </c>
      <c r="E8" s="32" t="inlineStr">
        <is>
          <t>VirtualMachine</t>
        </is>
      </c>
      <c r="F8" s="227" t="inlineStr">
        <is>
          <t>High</t>
        </is>
      </c>
      <c r="G8" s="40" t="inlineStr">
        <is>
          <t>843,696 원 절감(25%)</t>
        </is>
      </c>
      <c r="H8" s="39" t="inlineStr">
        <is>
          <t>가상머신 사이즈 조정 (Standard DS3 v2 -&gt; Standard D4s v3)</t>
        </is>
      </c>
      <c r="I8" s="32" t="inlineStr">
        <is>
          <t>리소스 설정</t>
        </is>
      </c>
      <c r="J8" s="33" t="inlineStr">
        <is>
          <t>박원규</t>
        </is>
      </c>
      <c r="K8" s="32" t="n"/>
      <c r="L8" s="32" t="n"/>
      <c r="M8" s="32" t="n"/>
      <c r="R8" s="17" t="inlineStr">
        <is>
          <t>환경 구축</t>
        </is>
      </c>
    </row>
    <row r="9" ht="18" customHeight="1" s="372">
      <c r="B9" s="390" t="n"/>
      <c r="C9" s="390" t="n"/>
      <c r="D9" s="32" t="inlineStr">
        <is>
          <t>예약 인스턴스</t>
        </is>
      </c>
      <c r="E9" s="32" t="inlineStr">
        <is>
          <t>VirtualMachine</t>
        </is>
      </c>
      <c r="F9" s="227" t="inlineStr">
        <is>
          <t>High</t>
        </is>
      </c>
      <c r="G9" s="261" t="inlineStr">
        <is>
          <t>4,019,752 원 절감(44%)</t>
        </is>
      </c>
      <c r="H9" s="260" t="inlineStr">
        <is>
          <t>예약 인스턴스를 구매하여 비용 절약 (Standard B16ms) 1대</t>
        </is>
      </c>
      <c r="I9" s="32" t="inlineStr">
        <is>
          <t>리소스 설정</t>
        </is>
      </c>
      <c r="J9" s="33" t="inlineStr">
        <is>
          <t>박원규</t>
        </is>
      </c>
      <c r="K9" s="32" t="n"/>
      <c r="L9" s="32" t="n"/>
      <c r="M9" s="32" t="n"/>
      <c r="R9" s="17" t="inlineStr">
        <is>
          <t>예약 인스턴스</t>
        </is>
      </c>
    </row>
    <row r="10" ht="18" customHeight="1" s="372">
      <c r="B10" s="390" t="n"/>
      <c r="C10" s="390" t="n"/>
      <c r="D10" s="32" t="inlineStr">
        <is>
          <t>예약 인스턴스</t>
        </is>
      </c>
      <c r="E10" s="32" t="inlineStr">
        <is>
          <t>VirtualMachine</t>
        </is>
      </c>
      <c r="F10" s="227" t="inlineStr">
        <is>
          <t>High</t>
        </is>
      </c>
      <c r="G10" s="261" t="inlineStr">
        <is>
          <t>1,004,966 원 절감(44%)</t>
        </is>
      </c>
      <c r="H10" s="260" t="inlineStr">
        <is>
          <t>예약 인스턴스를 구매하여 비용 절약 (Standard B4ms) 1대</t>
        </is>
      </c>
      <c r="I10" s="32" t="inlineStr">
        <is>
          <t>리소스 설정</t>
        </is>
      </c>
      <c r="J10" s="33" t="inlineStr">
        <is>
          <t>박원규</t>
        </is>
      </c>
      <c r="K10" s="32" t="n"/>
      <c r="L10" s="32" t="n"/>
      <c r="M10" s="32" t="n"/>
      <c r="R10" s="259" t="inlineStr">
        <is>
          <t>서비스 SKU</t>
        </is>
      </c>
    </row>
    <row r="11" ht="18" customHeight="1" s="372">
      <c r="B11" s="390" t="n"/>
      <c r="C11" s="390" t="n"/>
      <c r="D11" s="32" t="inlineStr">
        <is>
          <t>예약 인스턴스</t>
        </is>
      </c>
      <c r="E11" s="32" t="inlineStr">
        <is>
          <t>VirtualMachine</t>
        </is>
      </c>
      <c r="F11" s="227" t="inlineStr">
        <is>
          <t>High</t>
        </is>
      </c>
      <c r="G11" s="261" t="inlineStr">
        <is>
          <t>516,174 원 절감(41%)</t>
        </is>
      </c>
      <c r="H11" s="260" t="inlineStr">
        <is>
          <t>예약 인스턴스를 구매하여 비용 절약 (Standard D2ds v4) 1대</t>
        </is>
      </c>
      <c r="I11" s="32" t="inlineStr">
        <is>
          <t>리소스 설정</t>
        </is>
      </c>
      <c r="J11" s="33" t="inlineStr">
        <is>
          <t>박원규</t>
        </is>
      </c>
      <c r="K11" s="32" t="n"/>
      <c r="L11" s="32" t="n"/>
      <c r="M11" s="32" t="n"/>
      <c r="R11" s="17" t="inlineStr">
        <is>
          <t>AHUB 적용</t>
        </is>
      </c>
    </row>
    <row r="12" ht="18" customHeight="1" s="372">
      <c r="B12" s="390" t="n"/>
      <c r="C12" s="390" t="n"/>
      <c r="D12" s="32" t="inlineStr">
        <is>
          <t>예약 인스턴스</t>
        </is>
      </c>
      <c r="E12" s="32" t="inlineStr">
        <is>
          <t>VirtualMachine</t>
        </is>
      </c>
      <c r="F12" s="227" t="inlineStr">
        <is>
          <t>High</t>
        </is>
      </c>
      <c r="G12" s="261" t="inlineStr">
        <is>
          <t>4,384,488 원 절감(41%)</t>
        </is>
      </c>
      <c r="H12" s="260" t="inlineStr">
        <is>
          <t>예약 인스턴스를 구매하여 비용 절약 (Standard D4d v4) 4대</t>
        </is>
      </c>
      <c r="I12" s="32" t="inlineStr">
        <is>
          <t>리소스 설정</t>
        </is>
      </c>
      <c r="J12" s="33" t="inlineStr">
        <is>
          <t>박원규</t>
        </is>
      </c>
      <c r="K12" s="32" t="n"/>
      <c r="L12" s="32" t="n"/>
      <c r="M12" s="32" t="n"/>
    </row>
    <row r="13" ht="18" customHeight="1" s="372">
      <c r="B13" s="390" t="n"/>
      <c r="C13" s="390" t="n"/>
      <c r="D13" s="32" t="inlineStr">
        <is>
          <t>예약 인스턴스</t>
        </is>
      </c>
      <c r="E13" s="32" t="inlineStr">
        <is>
          <t>VirtualMachine</t>
        </is>
      </c>
      <c r="F13" s="227" t="inlineStr">
        <is>
          <t>High</t>
        </is>
      </c>
      <c r="G13" s="40" t="inlineStr">
        <is>
          <t>1,287,442 원 절감(42%)</t>
        </is>
      </c>
      <c r="H13" s="260" t="inlineStr">
        <is>
          <t>예약 인스턴스를 구매하여 비용 절약 (Standard D4ds v4) 1대</t>
        </is>
      </c>
      <c r="I13" s="32" t="inlineStr">
        <is>
          <t>리소스 설정</t>
        </is>
      </c>
      <c r="J13" s="33" t="inlineStr">
        <is>
          <t>박원규</t>
        </is>
      </c>
      <c r="K13" s="32" t="n"/>
      <c r="L13" s="32" t="n"/>
      <c r="M13" s="32" t="n"/>
    </row>
    <row r="14" ht="18" customHeight="1" s="372">
      <c r="B14" s="390" t="n"/>
      <c r="C14" s="390" t="n"/>
      <c r="D14" s="32" t="inlineStr">
        <is>
          <t>예약 인스턴스</t>
        </is>
      </c>
      <c r="E14" s="32" t="inlineStr">
        <is>
          <t>VirtualMachine</t>
        </is>
      </c>
      <c r="F14" s="227" t="inlineStr">
        <is>
          <t>High</t>
        </is>
      </c>
      <c r="G14" s="261" t="inlineStr">
        <is>
          <t>3,271,321 원 절감(43%)</t>
        </is>
      </c>
      <c r="H14" s="260" t="inlineStr">
        <is>
          <t>예약 인스턴스를 구매하여 비용 절약 (Standard D4s v3) 3대</t>
        </is>
      </c>
      <c r="I14" s="32" t="inlineStr">
        <is>
          <t>리소스 설정</t>
        </is>
      </c>
      <c r="J14" s="33" t="inlineStr">
        <is>
          <t>박원규</t>
        </is>
      </c>
      <c r="K14" s="32" t="n"/>
      <c r="L14" s="32" t="n"/>
      <c r="M14" s="32" t="n"/>
    </row>
    <row r="15" ht="18" customHeight="1" s="372">
      <c r="B15" s="390" t="n"/>
      <c r="C15" s="390" t="n"/>
      <c r="D15" s="32" t="inlineStr">
        <is>
          <t>예약 인스턴스</t>
        </is>
      </c>
      <c r="E15" s="32" t="inlineStr">
        <is>
          <t>VirtualMachine</t>
        </is>
      </c>
      <c r="F15" s="227" t="inlineStr">
        <is>
          <t>High</t>
        </is>
      </c>
      <c r="G15" s="261" t="inlineStr">
        <is>
          <t>16,190,534 원 절감(44%)</t>
        </is>
      </c>
      <c r="H15" s="260" t="inlineStr">
        <is>
          <t>예약 인스턴스를 구매하여 비용 절약 (Standard D8s v3) 7대</t>
        </is>
      </c>
      <c r="I15" s="32" t="inlineStr">
        <is>
          <t>리소스 설정</t>
        </is>
      </c>
      <c r="J15" s="33" t="inlineStr">
        <is>
          <t>박원규</t>
        </is>
      </c>
      <c r="K15" s="32" t="n"/>
      <c r="L15" s="32" t="n"/>
      <c r="M15" s="32" t="n"/>
    </row>
    <row r="16" ht="18" customHeight="1" s="372">
      <c r="B16" s="390" t="n"/>
      <c r="C16" s="390" t="n"/>
      <c r="D16" s="32" t="inlineStr">
        <is>
          <t>예약 인스턴스</t>
        </is>
      </c>
      <c r="E16" s="32" t="inlineStr">
        <is>
          <t>VirtualMachine</t>
        </is>
      </c>
      <c r="F16" s="227" t="inlineStr">
        <is>
          <t>High</t>
        </is>
      </c>
      <c r="G16" s="261" t="inlineStr">
        <is>
          <t>1,598,743 원 절감(32%)</t>
        </is>
      </c>
      <c r="H16" s="260" t="inlineStr">
        <is>
          <t>예약 인스턴스를 구매하여 비용 절약 (Standard DS12 v2) 1대</t>
        </is>
      </c>
      <c r="I16" s="32" t="inlineStr">
        <is>
          <t>리소스 설정</t>
        </is>
      </c>
      <c r="J16" s="33" t="inlineStr">
        <is>
          <t>박원규</t>
        </is>
      </c>
      <c r="K16" s="32" t="n"/>
      <c r="L16" s="32" t="n"/>
      <c r="M16" s="32" t="n"/>
    </row>
    <row r="17" ht="18" customHeight="1" s="372">
      <c r="B17" s="390" t="n"/>
      <c r="C17" s="390" t="n"/>
      <c r="D17" s="32" t="inlineStr">
        <is>
          <t>예약 인스턴스</t>
        </is>
      </c>
      <c r="E17" s="32" t="inlineStr">
        <is>
          <t>VirtualMachine</t>
        </is>
      </c>
      <c r="F17" s="227" t="inlineStr">
        <is>
          <t>High</t>
        </is>
      </c>
      <c r="G17" s="261" t="inlineStr">
        <is>
          <t>2,028,445 원 절감(36%)</t>
        </is>
      </c>
      <c r="H17" s="260" t="inlineStr">
        <is>
          <t>예약 인스턴스를 구매하여 비용 절약 (Standard DS3 v2) 1대</t>
        </is>
      </c>
      <c r="I17" s="32" t="inlineStr">
        <is>
          <t>리소스 설정</t>
        </is>
      </c>
      <c r="J17" s="33" t="inlineStr">
        <is>
          <t>박원규</t>
        </is>
      </c>
      <c r="K17" s="32" t="n"/>
      <c r="L17" s="32" t="n"/>
      <c r="M17" s="32" t="n"/>
    </row>
    <row r="18" ht="18" customHeight="1" s="372">
      <c r="B18" s="390" t="n"/>
      <c r="C18" s="390" t="n"/>
      <c r="D18" s="32" t="inlineStr">
        <is>
          <t>예약 인스턴스</t>
        </is>
      </c>
      <c r="E18" s="32" t="inlineStr">
        <is>
          <t>VirtualMachine</t>
        </is>
      </c>
      <c r="F18" s="227" t="inlineStr">
        <is>
          <t>High</t>
        </is>
      </c>
      <c r="G18" s="261" t="inlineStr">
        <is>
          <t>5,043,786 원 절감(40%)</t>
        </is>
      </c>
      <c r="H18" s="260" t="inlineStr">
        <is>
          <t>예약 인스턴스를 구매하여 비용 절약 (Standard E4s v3) 4대</t>
        </is>
      </c>
      <c r="I18" s="32" t="inlineStr">
        <is>
          <t>리소스 설정</t>
        </is>
      </c>
      <c r="J18" s="33" t="inlineStr">
        <is>
          <t>박원규</t>
        </is>
      </c>
      <c r="K18" s="32" t="n"/>
      <c r="L18" s="32" t="n"/>
      <c r="M18" s="32" t="n"/>
    </row>
    <row r="19" ht="18" customHeight="1" s="372">
      <c r="B19" s="390" t="n"/>
      <c r="C19" s="390" t="n"/>
      <c r="D19" s="32" t="inlineStr">
        <is>
          <t>예약 인스턴스</t>
        </is>
      </c>
      <c r="E19" s="32" t="inlineStr">
        <is>
          <t>VirtualMachine</t>
        </is>
      </c>
      <c r="F19" s="227" t="inlineStr">
        <is>
          <t>High</t>
        </is>
      </c>
      <c r="G19" s="261" t="inlineStr">
        <is>
          <t>2,776,654 원 절감(41%)</t>
        </is>
      </c>
      <c r="H19" s="260" t="inlineStr">
        <is>
          <t>예약 인스턴스를 구매하여 비용 절약 (Standard E4s v4) 2대</t>
        </is>
      </c>
      <c r="I19" s="32" t="inlineStr">
        <is>
          <t>리소스 설정</t>
        </is>
      </c>
      <c r="J19" s="33" t="inlineStr">
        <is>
          <t>박원규</t>
        </is>
      </c>
      <c r="K19" s="32" t="n"/>
      <c r="L19" s="32" t="n"/>
      <c r="M19" s="32" t="n"/>
    </row>
    <row r="20" ht="18" customHeight="1" s="372">
      <c r="B20" s="390" t="n"/>
      <c r="C20" s="390" t="n"/>
      <c r="D20" s="32" t="inlineStr">
        <is>
          <t>예약 인스턴스</t>
        </is>
      </c>
      <c r="E20" s="32" t="inlineStr">
        <is>
          <t>VirtualMachine</t>
        </is>
      </c>
      <c r="F20" s="227" t="inlineStr">
        <is>
          <t>High</t>
        </is>
      </c>
      <c r="G20" s="261" t="inlineStr">
        <is>
          <t>8,722,414 원 절감(41%)</t>
        </is>
      </c>
      <c r="H20" s="260" t="inlineStr">
        <is>
          <t>예약 인스턴스를 구매하여 비용 절약 (Standard E8as v4) 3대</t>
        </is>
      </c>
      <c r="I20" s="32" t="inlineStr">
        <is>
          <t>리소스 설정</t>
        </is>
      </c>
      <c r="J20" s="33" t="inlineStr">
        <is>
          <t>박원규</t>
        </is>
      </c>
      <c r="K20" s="32" t="n"/>
      <c r="L20" s="32" t="n"/>
      <c r="M20" s="32" t="n"/>
    </row>
    <row r="21" ht="18" customHeight="1" s="372">
      <c r="B21" s="390" t="n"/>
      <c r="C21" s="390" t="n"/>
      <c r="D21" s="32" t="inlineStr">
        <is>
          <t>예약 인스턴스</t>
        </is>
      </c>
      <c r="E21" s="32" t="inlineStr">
        <is>
          <t>VirtualMachine</t>
        </is>
      </c>
      <c r="F21" s="227" t="inlineStr">
        <is>
          <t>High</t>
        </is>
      </c>
      <c r="G21" s="40" t="inlineStr">
        <is>
          <t>3,144,827 원 절감(35%)</t>
        </is>
      </c>
      <c r="H21" s="260" t="inlineStr">
        <is>
          <t>예약 인스턴스를 구매하여 비용 절약 (Standard E8ds v5) 1대</t>
        </is>
      </c>
      <c r="I21" s="32" t="inlineStr">
        <is>
          <t>리소스 설정</t>
        </is>
      </c>
      <c r="J21" s="33" t="inlineStr">
        <is>
          <t>박원규</t>
        </is>
      </c>
      <c r="K21" s="32" t="n"/>
      <c r="L21" s="32" t="n"/>
      <c r="M21" s="32" t="n"/>
    </row>
    <row r="22" ht="18" customHeight="1" s="372">
      <c r="B22" s="390" t="n"/>
      <c r="C22" s="390" t="n"/>
      <c r="D22" s="32" t="inlineStr">
        <is>
          <t>예약 인스턴스</t>
        </is>
      </c>
      <c r="E22" s="32" t="inlineStr">
        <is>
          <t>VirtualMachine</t>
        </is>
      </c>
      <c r="F22" s="227" t="inlineStr">
        <is>
          <t>High</t>
        </is>
      </c>
      <c r="G22" s="40" t="inlineStr">
        <is>
          <t>2,922,660 원 절감(41%)</t>
        </is>
      </c>
      <c r="H22" s="260" t="inlineStr">
        <is>
          <t>예약 인스턴스를 구매하여 비용 절약 (Standard E8s v3) 1대</t>
        </is>
      </c>
      <c r="I22" s="32" t="inlineStr">
        <is>
          <t>리소스 설정</t>
        </is>
      </c>
      <c r="J22" s="33" t="inlineStr">
        <is>
          <t>박원규</t>
        </is>
      </c>
      <c r="K22" s="32" t="n"/>
      <c r="L22" s="32" t="n"/>
      <c r="M22" s="32" t="n"/>
    </row>
    <row r="23" ht="18" customHeight="1" s="372">
      <c r="B23" s="390" t="n"/>
      <c r="C23" s="390" t="n"/>
      <c r="D23" s="32" t="inlineStr">
        <is>
          <t>예약 인스턴스</t>
        </is>
      </c>
      <c r="E23" s="32" t="inlineStr">
        <is>
          <t>VirtualMachine</t>
        </is>
      </c>
      <c r="F23" s="227" t="inlineStr">
        <is>
          <t>High</t>
        </is>
      </c>
      <c r="G23" s="261" t="inlineStr">
        <is>
          <t>1,150,749 원 절감(41%)</t>
        </is>
      </c>
      <c r="H23" s="260" t="inlineStr">
        <is>
          <t>예약 인스턴스를 구매하여 비용 절약 (Standard F2s v2) 3대</t>
        </is>
      </c>
      <c r="I23" s="32" t="inlineStr">
        <is>
          <t>리소스 설정</t>
        </is>
      </c>
      <c r="J23" s="33" t="inlineStr">
        <is>
          <t>박원규</t>
        </is>
      </c>
      <c r="K23" s="32" t="n"/>
      <c r="L23" s="32" t="n"/>
      <c r="M23" s="32" t="n"/>
    </row>
    <row r="24" ht="18" customHeight="1" s="372">
      <c r="B24" s="390" t="n"/>
      <c r="C24" s="390" t="n"/>
      <c r="D24" s="32" t="inlineStr">
        <is>
          <t>예약 인스턴스</t>
        </is>
      </c>
      <c r="E24" s="32" t="inlineStr">
        <is>
          <t>VirtualMachine</t>
        </is>
      </c>
      <c r="F24" s="227" t="inlineStr">
        <is>
          <t>High</t>
        </is>
      </c>
      <c r="G24" s="261" t="inlineStr">
        <is>
          <t>2,518,789 원 절감(41%)</t>
        </is>
      </c>
      <c r="H24" s="260" t="inlineStr">
        <is>
          <t>예약 인스턴스를 구매하여 비용 절약 (Standard F4s v2) 3대</t>
        </is>
      </c>
      <c r="I24" s="32" t="inlineStr">
        <is>
          <t>리소스 설정</t>
        </is>
      </c>
      <c r="J24" s="33" t="inlineStr">
        <is>
          <t>박원규</t>
        </is>
      </c>
      <c r="K24" s="32" t="n"/>
      <c r="L24" s="32" t="n"/>
      <c r="M24" s="32" t="n"/>
    </row>
    <row r="25" ht="18" customHeight="1" s="372">
      <c r="B25" s="390" t="n"/>
      <c r="C25" s="18" t="inlineStr">
        <is>
          <t>보안</t>
        </is>
      </c>
      <c r="D25" s="44" t="inlineStr">
        <is>
          <t>인증 및 권한 부여</t>
        </is>
      </c>
      <c r="E25" s="32" t="inlineStr">
        <is>
          <t>Account</t>
        </is>
      </c>
      <c r="F25" s="227" t="inlineStr">
        <is>
          <t>High</t>
        </is>
      </c>
      <c r="G25" s="40" t="inlineStr">
        <is>
          <t>소유자 권한이 있는 외부 계정을 구독에서 제거해야 합니다.</t>
        </is>
      </c>
      <c r="H25" s="39" t="n"/>
      <c r="I25" s="32" t="inlineStr">
        <is>
          <t>리소스 설정</t>
        </is>
      </c>
      <c r="J25" s="33" t="inlineStr">
        <is>
          <t>박원규</t>
        </is>
      </c>
      <c r="K25" s="32" t="n"/>
      <c r="L25" s="32" t="n"/>
      <c r="M25" s="32" t="n"/>
    </row>
    <row r="26" ht="18" customHeight="1" s="372">
      <c r="B26" s="390" t="n"/>
      <c r="C26" s="18" t="inlineStr">
        <is>
          <t>보안</t>
        </is>
      </c>
      <c r="D26" s="32" t="inlineStr">
        <is>
          <t>서비스 SKU</t>
        </is>
      </c>
      <c r="E26" s="24" t="inlineStr">
        <is>
          <t>Disk</t>
        </is>
      </c>
      <c r="F26" s="227" t="inlineStr">
        <is>
          <t>High</t>
        </is>
      </c>
      <c r="G26" s="40" t="inlineStr">
        <is>
          <t>웹앱에 FTPS가 필요함</t>
        </is>
      </c>
      <c r="H26" s="204" t="n"/>
      <c r="I26" s="32" t="inlineStr">
        <is>
          <t>리소스 설정</t>
        </is>
      </c>
      <c r="J26" s="33" t="inlineStr">
        <is>
          <t>박원규</t>
        </is>
      </c>
      <c r="K26" s="32" t="n"/>
      <c r="L26" s="32" t="n"/>
      <c r="M26" s="32" t="n"/>
    </row>
    <row r="27" ht="57" customHeight="1" s="372">
      <c r="B27" s="390" t="n"/>
      <c r="C27" s="18" t="inlineStr">
        <is>
          <t>보안</t>
        </is>
      </c>
      <c r="D27" s="32" t="inlineStr">
        <is>
          <t>보안 센터</t>
        </is>
      </c>
      <c r="E27" s="227" t="inlineStr">
        <is>
          <t>Policy</t>
        </is>
      </c>
      <c r="F27" s="227" t="inlineStr">
        <is>
          <t>High</t>
        </is>
      </c>
      <c r="G27" s="41" t="inlineStr">
        <is>
          <t>가상 머신에 Endpoint Protection 솔루션 설치
(https://docs.microsoft.com/ko-kr/azure/defender-for-cloud/supported-machines-endpoint-solutions-clouds?tabs=features-windows)</t>
        </is>
      </c>
      <c r="H27" s="204" t="inlineStr">
        <is>
          <t>Azure Policy를 사용하여 '관리 디스크를 사용하지 않는 VM 감사' 적용</t>
        </is>
      </c>
      <c r="I27" s="32" t="inlineStr">
        <is>
          <t>리소스 설정</t>
        </is>
      </c>
      <c r="J27" s="33" t="inlineStr">
        <is>
          <t>박원규</t>
        </is>
      </c>
      <c r="K27" s="32" t="n"/>
      <c r="L27" s="32" t="n"/>
      <c r="M27" s="32" t="n"/>
    </row>
    <row r="28" ht="19" customHeight="1" s="372">
      <c r="B28" s="390" t="n"/>
      <c r="C28" s="18" t="inlineStr">
        <is>
          <t>보안</t>
        </is>
      </c>
      <c r="D28" s="32" t="inlineStr">
        <is>
          <t>패치 및 업데이트 프로세스(PNU)</t>
        </is>
      </c>
      <c r="E28" s="227" t="inlineStr">
        <is>
          <t>Policy</t>
        </is>
      </c>
      <c r="F28" s="227" t="inlineStr">
        <is>
          <t>High</t>
        </is>
      </c>
      <c r="G28" s="42" t="inlineStr">
        <is>
          <t>TLS를 웹앱용 최신 버전으로 업데이트해야 함</t>
        </is>
      </c>
      <c r="H28" s="204" t="inlineStr">
        <is>
          <t>Azure Policy를 사용하여 '허용된 가상 머신 SKU' 적용</t>
        </is>
      </c>
      <c r="I28" s="32" t="inlineStr">
        <is>
          <t>리소스 설정</t>
        </is>
      </c>
      <c r="J28" s="33" t="inlineStr">
        <is>
          <t>박원규</t>
        </is>
      </c>
      <c r="K28" s="32" t="n"/>
      <c r="L28" s="32" t="n"/>
      <c r="M28" s="32" t="n"/>
    </row>
    <row r="29" ht="18" customHeight="1" s="372">
      <c r="B29" s="390" t="n"/>
      <c r="C29" s="321" t="inlineStr">
        <is>
          <t>안정성</t>
        </is>
      </c>
      <c r="D29" s="32" t="inlineStr">
        <is>
          <t>패치 및 업데이트 프로세스(PNU)</t>
        </is>
      </c>
      <c r="E29" s="227" t="inlineStr">
        <is>
          <t>Policy</t>
        </is>
      </c>
      <c r="F29" s="227" t="inlineStr">
        <is>
          <t>High</t>
        </is>
      </c>
      <c r="G29" s="40" t="inlineStr">
        <is>
          <t>오래된 Azure Cosmos DB SDK를 최신 버전으로 업그레이드</t>
        </is>
      </c>
      <c r="H29" s="204" t="inlineStr">
        <is>
          <t>Azure Policy를 사용하여 '리소스에 대한 태그 추가 또는 바꾸기' 시행</t>
        </is>
      </c>
      <c r="I29" s="32" t="inlineStr">
        <is>
          <t>리소스 설정</t>
        </is>
      </c>
      <c r="J29" s="33" t="inlineStr">
        <is>
          <t>박원규</t>
        </is>
      </c>
      <c r="K29" s="32" t="n"/>
      <c r="L29" s="32" t="n"/>
      <c r="M29" s="32" t="n"/>
    </row>
    <row r="30" ht="19" customHeight="1" s="372">
      <c r="B30" s="391" t="n"/>
      <c r="C30" s="321" t="inlineStr">
        <is>
          <t>운영 효율성</t>
        </is>
      </c>
      <c r="D30" s="32" t="inlineStr">
        <is>
          <t>규정 준수</t>
        </is>
      </c>
      <c r="E30" s="227" t="inlineStr">
        <is>
          <t>Policy</t>
        </is>
      </c>
      <c r="F30" s="227" t="inlineStr">
        <is>
          <t>High</t>
        </is>
      </c>
      <c r="G30" s="43" t="inlineStr">
        <is>
          <t>Azure Policy를 사용하여 '관리 디스크를 사용하지 않는 VM 감사' 적용</t>
        </is>
      </c>
      <c r="H30" s="204" t="inlineStr">
        <is>
          <t>Azure Policy를 사용하여 '리소스 그룹에서 태그 상속' 적용</t>
        </is>
      </c>
      <c r="I30" s="32" t="inlineStr">
        <is>
          <t>리소스 설정</t>
        </is>
      </c>
      <c r="J30" s="33" t="inlineStr">
        <is>
          <t>박원규</t>
        </is>
      </c>
      <c r="K30" s="32" t="n"/>
      <c r="L30" s="32" t="n"/>
      <c r="M30" s="32" t="n"/>
    </row>
    <row r="32">
      <c r="B32" s="17" t="inlineStr">
        <is>
          <t>점검 내역</t>
        </is>
      </c>
    </row>
    <row r="37">
      <c r="G37" s="259" t="n"/>
      <c r="H37" s="259" t="n"/>
      <c r="I37" s="259" t="n"/>
      <c r="J37" s="259" t="n"/>
      <c r="K37" s="259" t="n"/>
    </row>
    <row r="85">
      <c r="G85" s="225" t="n"/>
    </row>
    <row r="86">
      <c r="G86" s="225" t="n"/>
    </row>
    <row r="87">
      <c r="G87" s="225" t="n"/>
    </row>
    <row r="88">
      <c r="G88" s="225" t="n"/>
    </row>
    <row r="89">
      <c r="G89" s="225" t="n"/>
    </row>
    <row r="90">
      <c r="G90" s="225" t="n"/>
    </row>
    <row r="91">
      <c r="G91" s="225" t="n"/>
    </row>
    <row r="92">
      <c r="G92" s="225" t="n"/>
    </row>
    <row r="93">
      <c r="G93" s="225" t="n"/>
    </row>
    <row r="94">
      <c r="G94" s="225" t="n"/>
    </row>
    <row r="95">
      <c r="G95" s="225" t="n"/>
    </row>
    <row r="96">
      <c r="G96" s="225" t="n"/>
    </row>
    <row r="97">
      <c r="G97" s="225" t="n"/>
    </row>
    <row r="98">
      <c r="G98" s="225" t="n"/>
    </row>
    <row r="99">
      <c r="G99" s="225" t="n"/>
    </row>
    <row r="100">
      <c r="G100" s="225" t="n"/>
    </row>
    <row r="101">
      <c r="G101" s="225" t="n"/>
    </row>
    <row r="102">
      <c r="G102" s="225" t="n"/>
    </row>
    <row r="103">
      <c r="G103" s="225" t="n"/>
    </row>
    <row r="104">
      <c r="G104" s="225" t="n"/>
    </row>
    <row r="105">
      <c r="G105" s="225" t="n"/>
    </row>
    <row r="106">
      <c r="G106" s="225" t="n"/>
    </row>
    <row r="107">
      <c r="G107" s="225" t="n"/>
    </row>
    <row r="108">
      <c r="G108" s="225" t="n"/>
    </row>
    <row r="109">
      <c r="G109" s="225" t="n"/>
    </row>
    <row r="110">
      <c r="G110" s="225" t="n"/>
    </row>
    <row r="111">
      <c r="G111" s="225" t="n"/>
    </row>
    <row r="112">
      <c r="G112" s="225" t="n"/>
    </row>
    <row r="113">
      <c r="G113" s="225" t="n"/>
    </row>
    <row r="114">
      <c r="G114" s="225" t="n"/>
    </row>
    <row r="115">
      <c r="G115" s="225" t="n"/>
    </row>
    <row r="116">
      <c r="G116" s="225" t="n"/>
    </row>
    <row r="117">
      <c r="G117" s="225" t="n"/>
    </row>
    <row r="118">
      <c r="G118" s="225" t="n"/>
    </row>
    <row r="119">
      <c r="G119" s="225" t="n"/>
    </row>
    <row r="120">
      <c r="G120" s="225" t="n"/>
    </row>
    <row r="121">
      <c r="G121" s="225" t="n"/>
    </row>
    <row r="122">
      <c r="G122" s="225" t="n"/>
    </row>
    <row r="123">
      <c r="G123" s="225" t="n"/>
    </row>
    <row r="124">
      <c r="G124" s="225" t="n"/>
    </row>
    <row r="125">
      <c r="G125" s="225" t="n"/>
    </row>
    <row r="126">
      <c r="G126" s="225" t="n"/>
    </row>
    <row r="127">
      <c r="G127" s="225" t="n"/>
    </row>
    <row r="128">
      <c r="G128" s="225" t="n"/>
    </row>
    <row r="129">
      <c r="G129" s="225" t="n"/>
    </row>
    <row r="130">
      <c r="G130" s="225" t="n"/>
    </row>
    <row r="131">
      <c r="G131" s="225" t="n"/>
    </row>
    <row r="132">
      <c r="G132" s="225" t="n"/>
    </row>
    <row r="133">
      <c r="G133" s="225" t="n"/>
    </row>
    <row r="134">
      <c r="G134" s="225" t="n"/>
    </row>
    <row r="135">
      <c r="G135" s="225" t="n"/>
    </row>
    <row r="136">
      <c r="G136" s="225" t="n"/>
    </row>
    <row r="137">
      <c r="G137" s="225" t="n"/>
    </row>
    <row r="138">
      <c r="G138" s="225" t="n"/>
    </row>
    <row r="139">
      <c r="G139" s="225" t="n"/>
    </row>
    <row r="140">
      <c r="G140" s="225" t="n"/>
    </row>
    <row r="141">
      <c r="G141" s="225" t="n"/>
    </row>
    <row r="142">
      <c r="G142" s="225" t="n"/>
    </row>
    <row r="143">
      <c r="G143" s="225" t="n"/>
    </row>
    <row r="144">
      <c r="G144" s="225" t="n"/>
    </row>
    <row r="145">
      <c r="G145" s="225" t="n"/>
    </row>
    <row r="146">
      <c r="G146" s="225" t="n"/>
    </row>
    <row r="147">
      <c r="G147" s="225" t="n"/>
    </row>
    <row r="148">
      <c r="G148" s="225" t="n"/>
    </row>
    <row r="149">
      <c r="G149" s="225" t="n"/>
    </row>
    <row r="150">
      <c r="G150" s="225" t="n"/>
    </row>
    <row r="151">
      <c r="G151" s="225" t="n"/>
    </row>
    <row r="152">
      <c r="G152" s="225" t="n"/>
    </row>
    <row r="153">
      <c r="G153" s="225" t="n"/>
    </row>
    <row r="154">
      <c r="G154" s="225" t="n"/>
    </row>
    <row r="155">
      <c r="G155" s="225" t="n"/>
    </row>
    <row r="156">
      <c r="G156" s="225" t="n"/>
    </row>
    <row r="157">
      <c r="G157" s="225" t="n"/>
    </row>
    <row r="158">
      <c r="G158" s="225" t="n"/>
    </row>
    <row r="159">
      <c r="G159" s="225" t="n"/>
    </row>
    <row r="160">
      <c r="G160" s="225" t="n"/>
    </row>
    <row r="161">
      <c r="G161" s="225" t="n"/>
    </row>
    <row r="162">
      <c r="G162" s="225" t="n"/>
    </row>
    <row r="163">
      <c r="G163" s="225" t="n"/>
    </row>
    <row r="164">
      <c r="G164" s="225" t="n"/>
    </row>
    <row r="165">
      <c r="G165" s="225" t="n"/>
    </row>
    <row r="166">
      <c r="G166" s="225" t="n"/>
    </row>
    <row r="167">
      <c r="G167" s="225" t="n"/>
    </row>
    <row r="168">
      <c r="G168" s="225" t="n"/>
    </row>
    <row r="169">
      <c r="G169" s="225" t="n"/>
    </row>
    <row r="170">
      <c r="G170" s="225" t="n"/>
    </row>
    <row r="171">
      <c r="G171" s="225" t="n"/>
    </row>
    <row r="172">
      <c r="G172" s="225" t="n"/>
    </row>
    <row r="173">
      <c r="G173" s="225" t="n"/>
    </row>
    <row r="174">
      <c r="G174" s="225" t="n"/>
    </row>
    <row r="175">
      <c r="G175" s="225" t="n"/>
    </row>
    <row r="176">
      <c r="G176" s="225" t="n"/>
    </row>
    <row r="177">
      <c r="G177" s="225" t="n"/>
    </row>
    <row r="178">
      <c r="G178" s="225" t="n"/>
    </row>
    <row r="179">
      <c r="G179" s="225" t="n"/>
    </row>
    <row r="180">
      <c r="G180" s="225" t="n"/>
    </row>
    <row r="181">
      <c r="G181" s="225" t="n"/>
    </row>
    <row r="182">
      <c r="G182" s="225" t="n"/>
    </row>
    <row r="183">
      <c r="G183" s="225" t="n"/>
    </row>
    <row r="184">
      <c r="G184" s="225" t="n"/>
    </row>
    <row r="185">
      <c r="G185" s="225" t="n"/>
    </row>
    <row r="186">
      <c r="G186" s="225" t="n"/>
    </row>
    <row r="187">
      <c r="G187" s="225" t="n"/>
    </row>
    <row r="188">
      <c r="G188" s="225" t="n"/>
    </row>
    <row r="189">
      <c r="G189" s="225" t="n"/>
    </row>
    <row r="190">
      <c r="G190" s="225" t="n"/>
    </row>
    <row r="191">
      <c r="G191" s="225" t="n"/>
    </row>
    <row r="192">
      <c r="G192" s="225" t="n"/>
    </row>
    <row r="193">
      <c r="G193" s="225" t="n"/>
    </row>
    <row r="194">
      <c r="G194" s="225" t="n"/>
    </row>
    <row r="195">
      <c r="G195" s="225" t="n"/>
    </row>
    <row r="196">
      <c r="G196" s="225" t="n"/>
    </row>
    <row r="197">
      <c r="G197" s="225" t="n"/>
    </row>
    <row r="198">
      <c r="G198" s="225" t="n"/>
    </row>
    <row r="199">
      <c r="G199" s="225" t="n"/>
    </row>
    <row r="200">
      <c r="G200" s="225" t="n"/>
    </row>
    <row r="201">
      <c r="G201" s="225" t="n"/>
    </row>
    <row r="202">
      <c r="G202" s="225" t="n"/>
    </row>
    <row r="203">
      <c r="G203" s="225" t="n"/>
    </row>
    <row r="204">
      <c r="G204" s="225" t="n"/>
    </row>
    <row r="205">
      <c r="G205" s="225" t="n"/>
    </row>
    <row r="206">
      <c r="G206" s="225" t="n"/>
    </row>
    <row r="207">
      <c r="G207" s="225" t="n"/>
    </row>
    <row r="208">
      <c r="G208" s="225" t="n"/>
    </row>
    <row r="209">
      <c r="G209" s="225" t="n"/>
    </row>
    <row r="210">
      <c r="G210" s="225" t="n"/>
    </row>
    <row r="211">
      <c r="G211" s="225" t="n"/>
    </row>
    <row r="212">
      <c r="G212" s="225" t="n"/>
    </row>
    <row r="213">
      <c r="G213" s="225" t="n"/>
    </row>
    <row r="214">
      <c r="G214" s="225" t="n"/>
    </row>
    <row r="215">
      <c r="G215" s="225" t="n"/>
    </row>
    <row r="216">
      <c r="G216" s="225" t="n"/>
    </row>
    <row r="217">
      <c r="G217" s="225" t="n"/>
    </row>
    <row r="218">
      <c r="G218" s="225" t="n"/>
    </row>
    <row r="219">
      <c r="G219" s="225" t="n"/>
    </row>
    <row r="220">
      <c r="G220" s="225" t="n"/>
    </row>
    <row r="221">
      <c r="G221" s="225" t="n"/>
    </row>
    <row r="222">
      <c r="G222" s="225" t="n"/>
    </row>
    <row r="223">
      <c r="G223" s="225" t="n"/>
    </row>
    <row r="224">
      <c r="G224" s="225" t="n"/>
    </row>
    <row r="225">
      <c r="G225" s="225" t="n"/>
    </row>
    <row r="226">
      <c r="G226" s="225" t="n"/>
    </row>
    <row r="227">
      <c r="G227" s="225" t="n"/>
    </row>
    <row r="228">
      <c r="G228" s="225" t="n"/>
    </row>
    <row r="229">
      <c r="G229" s="225" t="n"/>
    </row>
    <row r="230">
      <c r="G230" s="225" t="n"/>
    </row>
    <row r="231">
      <c r="G231" s="225" t="n"/>
    </row>
    <row r="232">
      <c r="G232" s="225" t="n"/>
    </row>
    <row r="233">
      <c r="G233" s="225" t="n"/>
    </row>
    <row r="234">
      <c r="G234" s="225" t="n"/>
    </row>
    <row r="235">
      <c r="G235" s="225" t="n"/>
    </row>
    <row r="236">
      <c r="G236" s="225" t="n"/>
    </row>
    <row r="237">
      <c r="G237" s="225" t="n"/>
    </row>
    <row r="238">
      <c r="G238" s="225" t="n"/>
    </row>
    <row r="239">
      <c r="G239" s="225" t="n"/>
    </row>
    <row r="240">
      <c r="G240" s="225" t="n"/>
    </row>
    <row r="241">
      <c r="G241" s="225" t="n"/>
    </row>
    <row r="242">
      <c r="G242" s="225" t="n"/>
    </row>
    <row r="243">
      <c r="G243" s="225" t="n"/>
    </row>
    <row r="244">
      <c r="G244" s="225" t="n"/>
    </row>
    <row r="245">
      <c r="G245" s="225" t="n"/>
    </row>
    <row r="246">
      <c r="G246" s="225" t="n"/>
    </row>
    <row r="247">
      <c r="G247" s="225" t="n"/>
    </row>
    <row r="248">
      <c r="G248" s="225" t="n"/>
    </row>
    <row r="249">
      <c r="G249" s="225" t="n"/>
    </row>
    <row r="250">
      <c r="G250" s="225" t="n"/>
    </row>
    <row r="251">
      <c r="G251" s="225" t="n"/>
    </row>
    <row r="252">
      <c r="G252" s="225" t="n"/>
    </row>
    <row r="253">
      <c r="G253" s="225" t="n"/>
    </row>
    <row r="254">
      <c r="G254" s="225" t="n"/>
    </row>
    <row r="255">
      <c r="G255" s="225" t="n"/>
    </row>
    <row r="256">
      <c r="G256" s="225" t="n"/>
    </row>
    <row r="257">
      <c r="G257" s="225" t="n"/>
    </row>
    <row r="258">
      <c r="G258" s="225" t="n"/>
    </row>
    <row r="259">
      <c r="G259" s="225" t="n"/>
    </row>
    <row r="260">
      <c r="G260" s="225" t="n"/>
    </row>
    <row r="261">
      <c r="G261" s="225" t="n"/>
    </row>
    <row r="262">
      <c r="G262" s="225" t="n"/>
    </row>
    <row r="263">
      <c r="G263" s="225" t="n"/>
    </row>
    <row r="264">
      <c r="G264" s="225" t="n"/>
    </row>
    <row r="265">
      <c r="G265" s="225" t="n"/>
    </row>
    <row r="266">
      <c r="G266" s="225" t="n"/>
    </row>
    <row r="267">
      <c r="G267" s="225" t="n"/>
    </row>
    <row r="268">
      <c r="G268" s="225" t="n"/>
    </row>
    <row r="269">
      <c r="G269" s="225" t="n"/>
    </row>
    <row r="270">
      <c r="G270" s="225" t="n"/>
    </row>
    <row r="271">
      <c r="G271" s="225" t="n"/>
    </row>
    <row r="272">
      <c r="G272" s="225" t="n"/>
    </row>
    <row r="273">
      <c r="G273" s="225" t="n"/>
    </row>
    <row r="274">
      <c r="G274" s="225" t="n"/>
    </row>
    <row r="275">
      <c r="G275" s="225" t="n"/>
    </row>
    <row r="276">
      <c r="G276" s="225" t="n"/>
    </row>
    <row r="277">
      <c r="G277" s="225" t="n"/>
    </row>
  </sheetData>
  <mergeCells count="3">
    <mergeCell ref="B6:B30"/>
    <mergeCell ref="B4:M4"/>
    <mergeCell ref="C6:C24"/>
  </mergeCells>
  <dataValidations count="3">
    <dataValidation sqref="G25" showErrorMessage="1" showInputMessage="1" allowBlank="0" type="list">
      <formula1>$R$3:$R$8</formula1>
    </dataValidation>
    <dataValidation sqref="I6:I30" showErrorMessage="1" showInputMessage="1" allowBlank="0" type="list">
      <formula1>#REF!</formula1>
    </dataValidation>
    <dataValidation sqref="D6:D30" showErrorMessage="1" showInputMessage="1" allowBlank="0" type="list">
      <formula1>$R$3:$R$11</formula1>
    </dataValidation>
  </dataValidations>
  <pageMargins left="0.7" right="0.7" top="0.75" bottom="0.75" header="0.3" footer="0.3"/>
  <pageSetup orientation="portrait" paperSize="9" horizontalDpi="200" verticalDpi="200"/>
</worksheet>
</file>

<file path=xl/worksheets/sheet7.xml><?xml version="1.0" encoding="utf-8"?>
<worksheet xmlns="http://schemas.openxmlformats.org/spreadsheetml/2006/main">
  <sheetPr filterMode="1">
    <tabColor rgb="FF00B050"/>
    <outlinePr summaryBelow="1" summaryRight="1"/>
    <pageSetUpPr/>
  </sheetPr>
  <dimension ref="B4:N256"/>
  <sheetViews>
    <sheetView tabSelected="1" topLeftCell="B1" zoomScale="70" zoomScaleNormal="70" workbookViewId="0">
      <selection activeCell="E26" sqref="E26"/>
    </sheetView>
  </sheetViews>
  <sheetFormatPr baseColWidth="10" defaultColWidth="8.6640625" defaultRowHeight="11"/>
  <cols>
    <col width="8.6640625" customWidth="1" style="16" min="1" max="1"/>
    <col width="24" bestFit="1" customWidth="1" style="16" min="2" max="2"/>
    <col width="81.6640625" customWidth="1" style="16" min="3" max="3"/>
    <col width="32.1640625" customWidth="1" style="16" min="4" max="4"/>
    <col width="28.5" customWidth="1" style="16" min="5" max="5"/>
    <col width="16.83203125" bestFit="1" customWidth="1" style="16" min="6" max="6"/>
    <col width="31" bestFit="1" customWidth="1" style="16" min="7" max="7"/>
    <col width="9.83203125" customWidth="1" style="16" min="8" max="8"/>
    <col width="10.83203125" customWidth="1" style="288" min="9" max="9"/>
    <col width="8.6640625" customWidth="1" style="16" min="10" max="10"/>
    <col width="8.6640625" customWidth="1" style="288" min="11" max="11"/>
    <col width="27.1640625" bestFit="1" customWidth="1" style="16" min="12" max="12"/>
    <col width="22.1640625" bestFit="1" customWidth="1" style="16" min="13" max="13"/>
    <col width="8.6640625" customWidth="1" style="288" min="14" max="14"/>
    <col width="8.6640625" customWidth="1" style="16" min="15" max="16384"/>
  </cols>
  <sheetData>
    <row r="3" ht="12" customHeight="1" s="372" thickBot="1"/>
    <row r="4" ht="17" customHeight="1" s="372">
      <c r="B4" s="325" t="n"/>
      <c r="C4" s="394" t="n"/>
      <c r="D4" s="394" t="n"/>
      <c r="E4" s="394" t="n"/>
      <c r="F4" s="394" t="n"/>
      <c r="G4" s="394" t="n"/>
      <c r="H4" s="395" t="n"/>
      <c r="I4" s="328" t="inlineStr">
        <is>
          <t>클루커스 담당자 확인</t>
        </is>
      </c>
      <c r="J4" s="394" t="n"/>
      <c r="K4" s="394" t="n"/>
      <c r="L4" s="394" t="n"/>
      <c r="M4" s="396" t="n"/>
    </row>
    <row r="5" ht="54" customHeight="1" s="372">
      <c r="B5" s="229" t="inlineStr">
        <is>
          <t>운영서비스</t>
        </is>
      </c>
      <c r="C5" s="119" t="inlineStr">
        <is>
          <t>NAME</t>
        </is>
      </c>
      <c r="D5" s="119" t="inlineStr">
        <is>
          <t>TYPE</t>
        </is>
      </c>
      <c r="E5" s="119" t="inlineStr">
        <is>
          <t>RESOURCE GROUP</t>
        </is>
      </c>
      <c r="F5" s="119" t="inlineStr">
        <is>
          <t>LOCATION</t>
        </is>
      </c>
      <c r="G5" s="119" t="inlineStr">
        <is>
          <t>SUBSCRIPTION</t>
        </is>
      </c>
      <c r="H5" s="118" t="inlineStr">
        <is>
          <t>서비스 및 시스템 
운영시간</t>
        </is>
      </c>
      <c r="I5" s="119" t="inlineStr">
        <is>
          <t>이중화 여부</t>
        </is>
      </c>
      <c r="J5" s="230" t="inlineStr">
        <is>
          <t>백업 여부</t>
        </is>
      </c>
      <c r="K5" s="120" t="inlineStr">
        <is>
          <t>개별 SLA</t>
        </is>
      </c>
      <c r="L5" s="120" t="inlineStr">
        <is>
          <t>서비스 SLA</t>
        </is>
      </c>
      <c r="M5" s="231" t="inlineStr">
        <is>
          <t>서비스별 예상 다운 타임</t>
        </is>
      </c>
      <c r="N5" s="288" t="inlineStr">
        <is>
          <t>Note</t>
        </is>
      </c>
    </row>
    <row r="6" hidden="1" ht="16.5" customHeight="1" s="372">
      <c r="C6" s="225" t="inlineStr">
        <is>
          <t>aks-nodepool0-11137032-vmss</t>
        </is>
      </c>
      <c r="D6" s="225" t="inlineStr">
        <is>
          <t>Virtual machine scale set</t>
        </is>
      </c>
      <c r="E6" s="225" t="inlineStr">
        <is>
          <t>mc_dataiku_design-aks_koreacentral</t>
        </is>
      </c>
      <c r="F6" s="225" t="inlineStr">
        <is>
          <t>Korea Central</t>
        </is>
      </c>
      <c r="G6" s="225" t="inlineStr">
        <is>
          <t>Hanwha Solutions Chemical DAP</t>
        </is>
      </c>
      <c r="H6" s="309" t="inlineStr">
        <is>
          <t>24/7</t>
        </is>
      </c>
      <c r="I6" s="16" t="n"/>
      <c r="K6" s="16" t="n"/>
      <c r="N6" s="16" t="n"/>
    </row>
    <row r="7" hidden="1" ht="17.25" customHeight="1" s="372">
      <c r="C7" s="225" t="inlineStr">
        <is>
          <t>kubernetes</t>
        </is>
      </c>
      <c r="D7" s="225" t="inlineStr">
        <is>
          <t>Load balancer</t>
        </is>
      </c>
      <c r="E7" s="225" t="inlineStr">
        <is>
          <t>mc_dataiku_design-aks_koreacentral</t>
        </is>
      </c>
      <c r="F7" s="225" t="inlineStr">
        <is>
          <t>Korea Central</t>
        </is>
      </c>
      <c r="G7" s="225" t="inlineStr">
        <is>
          <t>Hanwha Solutions Chemical DAP</t>
        </is>
      </c>
      <c r="H7" s="309" t="inlineStr">
        <is>
          <t>24/7</t>
        </is>
      </c>
      <c r="K7" s="289" t="n">
        <v>0.9999</v>
      </c>
    </row>
    <row r="8" ht="17.25" customHeight="1" s="372">
      <c r="C8" s="225" t="inlineStr">
        <is>
          <t>stress-linux</t>
        </is>
      </c>
      <c r="D8" s="225" t="inlineStr">
        <is>
          <t>Virtual machine</t>
        </is>
      </c>
      <c r="E8" s="225" t="inlineStr">
        <is>
          <t>stress-linux_group</t>
        </is>
      </c>
      <c r="F8" s="225" t="inlineStr">
        <is>
          <t>Korea Central</t>
        </is>
      </c>
      <c r="G8" s="225" t="inlineStr">
        <is>
          <t>Hanwha Solutions Chemical DT</t>
        </is>
      </c>
      <c r="H8" s="309" t="inlineStr">
        <is>
          <t>24/7</t>
        </is>
      </c>
      <c r="I8" s="16" t="n"/>
      <c r="K8" s="16" t="n"/>
      <c r="N8" s="16" t="n"/>
    </row>
    <row r="9" ht="17.25" customHeight="1" s="372">
      <c r="C9" s="225" t="inlineStr">
        <is>
          <t>stress-linux2</t>
        </is>
      </c>
      <c r="D9" s="225" t="inlineStr">
        <is>
          <t>Virtual machine</t>
        </is>
      </c>
      <c r="E9" s="225" t="inlineStr">
        <is>
          <t>stress-linux_group</t>
        </is>
      </c>
      <c r="F9" s="225" t="inlineStr">
        <is>
          <t>Korea Central</t>
        </is>
      </c>
      <c r="G9" s="225" t="inlineStr">
        <is>
          <t>Hanwha Solutions Chemical DT</t>
        </is>
      </c>
      <c r="H9" s="309" t="inlineStr">
        <is>
          <t>24/7</t>
        </is>
      </c>
      <c r="I9" s="16" t="n"/>
      <c r="K9" s="16" t="n"/>
      <c r="N9" s="16" t="n"/>
    </row>
    <row r="10" ht="17.25" customHeight="1" s="372">
      <c r="C10" s="225" t="inlineStr">
        <is>
          <t>hwsc-d-krc-prct-f-web-vm-002</t>
        </is>
      </c>
      <c r="D10" s="225" t="inlineStr">
        <is>
          <t>Virtual machine</t>
        </is>
      </c>
      <c r="E10" s="225" t="inlineStr">
        <is>
          <t>hwsc-t-krc-dt-rg</t>
        </is>
      </c>
      <c r="F10" s="225" t="inlineStr">
        <is>
          <t>Korea Central</t>
        </is>
      </c>
      <c r="G10" s="225" t="inlineStr">
        <is>
          <t>Hanwha Solutions Chemical DT</t>
        </is>
      </c>
      <c r="H10" s="309" t="inlineStr">
        <is>
          <t>24/7</t>
        </is>
      </c>
      <c r="I10" s="16" t="n"/>
      <c r="K10" s="16" t="n"/>
      <c r="N10" s="16" t="n"/>
    </row>
    <row r="11" hidden="1" ht="17.25" customHeight="1" s="372">
      <c r="C11" s="225" t="inlineStr">
        <is>
          <t>hwscdkrcprctrgdiag2</t>
        </is>
      </c>
      <c r="D11" s="225" t="inlineStr">
        <is>
          <t>Storage account</t>
        </is>
      </c>
      <c r="E11" s="225" t="inlineStr">
        <is>
          <t>hwsc-t-krc-dt-rg</t>
        </is>
      </c>
      <c r="F11" s="225" t="inlineStr">
        <is>
          <t>Korea Central</t>
        </is>
      </c>
      <c r="G11" s="225" t="inlineStr">
        <is>
          <t>Hanwha Solutions Chemical DT</t>
        </is>
      </c>
      <c r="H11" s="309" t="inlineStr">
        <is>
          <t>24/7</t>
        </is>
      </c>
      <c r="I11" s="16" t="n"/>
      <c r="K11" s="16" t="n"/>
      <c r="N11" s="16" t="n"/>
    </row>
    <row r="12" ht="17.25" customHeight="1" s="372">
      <c r="C12" s="225" t="inlineStr">
        <is>
          <t>testvm01</t>
        </is>
      </c>
      <c r="D12" s="225" t="inlineStr">
        <is>
          <t>Virtual machine</t>
        </is>
      </c>
      <c r="E12" s="225" t="inlineStr">
        <is>
          <t>hwsc-t-krc-dt-rg</t>
        </is>
      </c>
      <c r="F12" s="225" t="inlineStr">
        <is>
          <t>Korea Central</t>
        </is>
      </c>
      <c r="G12" s="225" t="inlineStr">
        <is>
          <t>Hanwha Solutions Chemical DT</t>
        </is>
      </c>
      <c r="H12" s="309" t="inlineStr">
        <is>
          <t>24/7</t>
        </is>
      </c>
      <c r="I12" s="16" t="n"/>
      <c r="K12" s="16" t="n"/>
      <c r="N12" s="16" t="n"/>
    </row>
    <row r="13" ht="17.25" customHeight="1" s="372">
      <c r="C13" s="225" t="inlineStr">
        <is>
          <t>hwsc-p-krc-sop-b-ai-vm-001</t>
        </is>
      </c>
      <c r="D13" s="225" t="inlineStr">
        <is>
          <t>Virtual machine</t>
        </is>
      </c>
      <c r="E13" s="225" t="inlineStr">
        <is>
          <t>hwsc-p-krc-sop-rg</t>
        </is>
      </c>
      <c r="F13" s="225" t="inlineStr">
        <is>
          <t>Korea Central</t>
        </is>
      </c>
      <c r="G13" s="225" t="inlineStr">
        <is>
          <t>Hanwha Solutions Chemical DT</t>
        </is>
      </c>
      <c r="H13" s="309" t="inlineStr">
        <is>
          <t>24/7</t>
        </is>
      </c>
      <c r="I13" s="16" t="n"/>
      <c r="K13" s="16" t="n"/>
      <c r="N13" s="16" t="n"/>
    </row>
    <row r="14" ht="17.25" customHeight="1" s="372">
      <c r="C14" s="225" t="inlineStr">
        <is>
          <t>hwsc-p-krc-sop-b-eng-vm-001</t>
        </is>
      </c>
      <c r="D14" s="225" t="inlineStr">
        <is>
          <t>Virtual machine</t>
        </is>
      </c>
      <c r="E14" s="225" t="inlineStr">
        <is>
          <t>hwsc-p-krc-sop-rg</t>
        </is>
      </c>
      <c r="F14" s="225" t="inlineStr">
        <is>
          <t>Korea Central</t>
        </is>
      </c>
      <c r="G14" s="225" t="inlineStr">
        <is>
          <t>Hanwha Solutions Chemical DT</t>
        </is>
      </c>
      <c r="H14" s="309" t="inlineStr">
        <is>
          <t>24/7</t>
        </is>
      </c>
      <c r="I14" s="16" t="n"/>
      <c r="K14" s="16" t="n"/>
      <c r="N14" s="16" t="n"/>
    </row>
    <row r="15" ht="17.25" customHeight="1" s="372">
      <c r="C15" s="225" t="inlineStr">
        <is>
          <t>hwsc-p-krc-sop-d-db-sqlmi-001</t>
        </is>
      </c>
      <c r="D15" s="225" t="inlineStr">
        <is>
          <t>SQL managed instance</t>
        </is>
      </c>
      <c r="E15" s="225" t="inlineStr">
        <is>
          <t>hwsc-p-krc-sop-rg</t>
        </is>
      </c>
      <c r="F15" s="225" t="inlineStr">
        <is>
          <t>Korea Central</t>
        </is>
      </c>
      <c r="G15" s="225" t="inlineStr">
        <is>
          <t>Hanwha Solutions Chemical DT</t>
        </is>
      </c>
      <c r="H15" s="309" t="inlineStr">
        <is>
          <t>24/7</t>
        </is>
      </c>
      <c r="I15" s="16" t="n"/>
      <c r="K15" s="16" t="n">
        <v>99.98999999999999</v>
      </c>
      <c r="N15" s="16" t="n"/>
    </row>
    <row r="16" ht="17.25" customHeight="1" s="372">
      <c r="C16" s="225" t="inlineStr">
        <is>
          <t>hwsc-p-krc-sop-f-was-vm-001</t>
        </is>
      </c>
      <c r="D16" s="225" t="inlineStr">
        <is>
          <t>Virtual machine</t>
        </is>
      </c>
      <c r="E16" s="225" t="inlineStr">
        <is>
          <t>hwsc-p-krc-sop-rg</t>
        </is>
      </c>
      <c r="F16" s="225" t="inlineStr">
        <is>
          <t>Korea Central</t>
        </is>
      </c>
      <c r="G16" s="225" t="inlineStr">
        <is>
          <t>Hanwha Solutions Chemical DT</t>
        </is>
      </c>
      <c r="H16" s="309" t="inlineStr">
        <is>
          <t>24/7</t>
        </is>
      </c>
      <c r="I16" s="16" t="n"/>
      <c r="K16" s="16" t="n"/>
      <c r="N16" s="16" t="n"/>
    </row>
    <row r="17" hidden="1" ht="17.25" customHeight="1" s="372">
      <c r="C17" s="225" t="inlineStr">
        <is>
          <t>hwscpkrcsoprgdiag</t>
        </is>
      </c>
      <c r="D17" s="225" t="inlineStr">
        <is>
          <t>Storage account</t>
        </is>
      </c>
      <c r="E17" s="225" t="inlineStr">
        <is>
          <t>hwsc-p-krc-sop-rg</t>
        </is>
      </c>
      <c r="F17" s="225" t="inlineStr">
        <is>
          <t>Korea Central</t>
        </is>
      </c>
      <c r="G17" s="225" t="inlineStr">
        <is>
          <t>Hanwha Solutions Chemical DT</t>
        </is>
      </c>
      <c r="H17" s="309" t="inlineStr">
        <is>
          <t>24/7</t>
        </is>
      </c>
      <c r="I17" s="16" t="n"/>
      <c r="K17" s="16" t="n"/>
      <c r="N17" s="16" t="n"/>
    </row>
    <row r="18" hidden="1" ht="17" customHeight="1" s="372">
      <c r="C18" s="225" t="inlineStr">
        <is>
          <t>sqlvajo753h2dce6jy</t>
        </is>
      </c>
      <c r="D18" s="225" t="inlineStr">
        <is>
          <t>Storage account</t>
        </is>
      </c>
      <c r="E18" s="225" t="inlineStr">
        <is>
          <t>hwsc-p-krc-sop-rg</t>
        </is>
      </c>
      <c r="F18" s="225" t="inlineStr">
        <is>
          <t>Korea Central</t>
        </is>
      </c>
      <c r="G18" s="225" t="inlineStr">
        <is>
          <t>Hanwha Solutions Chemical DT</t>
        </is>
      </c>
      <c r="H18" s="309" t="inlineStr">
        <is>
          <t>24/7</t>
        </is>
      </c>
      <c r="I18" s="16" t="n"/>
      <c r="K18" s="16" t="n"/>
      <c r="N18" s="16" t="n"/>
    </row>
    <row r="19" ht="17" customHeight="1" s="372">
      <c r="C19" s="225" t="inlineStr">
        <is>
          <t>hwsc-p-krc-ptnrp-d-db-vm-001</t>
        </is>
      </c>
      <c r="D19" s="225" t="inlineStr">
        <is>
          <t>SQL virtual machine</t>
        </is>
      </c>
      <c r="E19" s="225" t="inlineStr">
        <is>
          <t>hwsc-p-krc-ptnrp-rg</t>
        </is>
      </c>
      <c r="F19" s="225" t="inlineStr">
        <is>
          <t>Korea Central</t>
        </is>
      </c>
      <c r="G19" s="225" t="inlineStr">
        <is>
          <t>Hanwha Solutions Chemical DT</t>
        </is>
      </c>
      <c r="H19" s="309" t="inlineStr">
        <is>
          <t>24/7</t>
        </is>
      </c>
      <c r="I19" s="16" t="n"/>
      <c r="K19" s="309" t="n"/>
      <c r="N19" s="16" t="n"/>
    </row>
    <row r="20" ht="20" customHeight="1" s="372">
      <c r="C20" s="225" t="inlineStr">
        <is>
          <t>hwsc-p-krc-ptnrp-f-ex-web-vm-001</t>
        </is>
      </c>
      <c r="D20" s="225" t="inlineStr">
        <is>
          <t>Virtual machine</t>
        </is>
      </c>
      <c r="E20" s="225" t="inlineStr">
        <is>
          <t>hwsc-p-krc-ptnrp-rg</t>
        </is>
      </c>
      <c r="F20" s="225" t="inlineStr">
        <is>
          <t>Korea Central</t>
        </is>
      </c>
      <c r="G20" s="225" t="inlineStr">
        <is>
          <t>Hanwha Solutions Chemical DT</t>
        </is>
      </c>
      <c r="H20" s="309" t="inlineStr">
        <is>
          <t>24/7</t>
        </is>
      </c>
      <c r="I20" s="16" t="n"/>
      <c r="K20" s="309" t="n"/>
      <c r="N20" s="16" t="n"/>
    </row>
    <row r="21" ht="17" customHeight="1" s="372">
      <c r="C21" s="225" t="inlineStr">
        <is>
          <t>hwsc-p-krc-ptnrp-f-web-vm-001</t>
        </is>
      </c>
      <c r="D21" s="225" t="inlineStr">
        <is>
          <t>Virtual machine</t>
        </is>
      </c>
      <c r="E21" s="225" t="inlineStr">
        <is>
          <t>hwsc-p-krc-ptnrp-rg</t>
        </is>
      </c>
      <c r="F21" s="225" t="inlineStr">
        <is>
          <t>Korea Central</t>
        </is>
      </c>
      <c r="G21" s="225" t="inlineStr">
        <is>
          <t>Hanwha Solutions Chemical DT</t>
        </is>
      </c>
      <c r="H21" s="309" t="inlineStr">
        <is>
          <t>24/7</t>
        </is>
      </c>
      <c r="I21" s="16" t="n"/>
      <c r="K21" s="309" t="n"/>
      <c r="N21" s="16" t="n"/>
    </row>
    <row r="22" hidden="1" ht="17" customHeight="1" s="372">
      <c r="C22" s="225" t="inlineStr">
        <is>
          <t>hwscpkrcptnrprgdiag</t>
        </is>
      </c>
      <c r="D22" s="225" t="inlineStr">
        <is>
          <t>Storage account</t>
        </is>
      </c>
      <c r="E22" s="225" t="inlineStr">
        <is>
          <t>hwsc-p-krc-ptnrp-rg</t>
        </is>
      </c>
      <c r="F22" s="225" t="inlineStr">
        <is>
          <t>Korea Central</t>
        </is>
      </c>
      <c r="G22" s="225" t="inlineStr">
        <is>
          <t>Hanwha Solutions Chemical DT</t>
        </is>
      </c>
      <c r="H22" s="309" t="inlineStr">
        <is>
          <t>24/7</t>
        </is>
      </c>
      <c r="I22" s="16" t="n"/>
      <c r="K22" s="309" t="n"/>
      <c r="N22" s="16" t="n"/>
    </row>
    <row r="23" ht="17" customHeight="1" s="372">
      <c r="C23" s="225" t="inlineStr">
        <is>
          <t>hwsc-p-krc-prct-b-ai-vm-001</t>
        </is>
      </c>
      <c r="D23" s="225" t="inlineStr">
        <is>
          <t>Virtual machine</t>
        </is>
      </c>
      <c r="E23" s="225" t="inlineStr">
        <is>
          <t>hwsc-p-krc-prct-rg</t>
        </is>
      </c>
      <c r="F23" s="225" t="inlineStr">
        <is>
          <t>Korea Central</t>
        </is>
      </c>
      <c r="G23" s="225" t="inlineStr">
        <is>
          <t>Hanwha Solutions Chemical DT</t>
        </is>
      </c>
      <c r="H23" s="309" t="inlineStr">
        <is>
          <t>24/7</t>
        </is>
      </c>
      <c r="I23" s="16" t="n"/>
      <c r="K23" s="309" t="n"/>
      <c r="N23" s="16" t="n"/>
    </row>
    <row r="24" hidden="1" ht="17" customHeight="1" s="372">
      <c r="C24" s="225" t="inlineStr">
        <is>
          <t>hwsc-p-krc-prct-b-lbi-001</t>
        </is>
      </c>
      <c r="D24" s="225" t="inlineStr">
        <is>
          <t>Load balancer</t>
        </is>
      </c>
      <c r="E24" s="225" t="inlineStr">
        <is>
          <t>hwsc-p-krc-prct-rg</t>
        </is>
      </c>
      <c r="F24" s="225" t="inlineStr">
        <is>
          <t>Korea Central</t>
        </is>
      </c>
      <c r="G24" s="225" t="inlineStr">
        <is>
          <t>Hanwha Solutions Chemical DT</t>
        </is>
      </c>
      <c r="H24" s="309" t="inlineStr">
        <is>
          <t>24/7</t>
        </is>
      </c>
      <c r="K24" s="290" t="inlineStr">
        <is>
          <t>-</t>
        </is>
      </c>
      <c r="N24" s="288" t="inlineStr">
        <is>
          <t>Basic SKU</t>
        </is>
      </c>
    </row>
    <row r="25" ht="17" customHeight="1" s="372">
      <c r="C25" s="225" t="inlineStr">
        <is>
          <t>hwsc-p-krc-prct-b-search-vm-001</t>
        </is>
      </c>
      <c r="D25" s="225" t="inlineStr">
        <is>
          <t>Virtual machine</t>
        </is>
      </c>
      <c r="E25" s="225" t="inlineStr">
        <is>
          <t>hwsc-p-krc-prct-rg</t>
        </is>
      </c>
      <c r="F25" s="225" t="inlineStr">
        <is>
          <t>Korea Central</t>
        </is>
      </c>
      <c r="G25" s="225" t="inlineStr">
        <is>
          <t>Hanwha Solutions Chemical DT</t>
        </is>
      </c>
      <c r="H25" s="309" t="inlineStr">
        <is>
          <t>24/7</t>
        </is>
      </c>
      <c r="I25" s="16" t="n"/>
      <c r="K25" s="309" t="n"/>
      <c r="N25" s="16" t="n"/>
    </row>
    <row r="26" ht="17" customHeight="1" s="372">
      <c r="C26" s="225" t="inlineStr">
        <is>
          <t>hwsc-p-krc-prct-b-was-vm-001</t>
        </is>
      </c>
      <c r="D26" s="225" t="inlineStr">
        <is>
          <t>Virtual machine</t>
        </is>
      </c>
      <c r="E26" s="225" t="inlineStr">
        <is>
          <t>hwsc-p-krc-prct-rg</t>
        </is>
      </c>
      <c r="F26" s="225" t="inlineStr">
        <is>
          <t>Korea Central</t>
        </is>
      </c>
      <c r="G26" s="225" t="inlineStr">
        <is>
          <t>Hanwha Solutions Chemical DT</t>
        </is>
      </c>
      <c r="H26" s="309" t="inlineStr">
        <is>
          <t>24/7</t>
        </is>
      </c>
      <c r="I26" s="16" t="n"/>
      <c r="K26" s="309" t="n"/>
      <c r="N26" s="16" t="n"/>
    </row>
    <row r="27" ht="17" customHeight="1" s="372">
      <c r="C27" s="225" t="inlineStr">
        <is>
          <t>hwsc-p-krc-prct-b-was-vm-002</t>
        </is>
      </c>
      <c r="D27" s="225" t="inlineStr">
        <is>
          <t>Virtual machine</t>
        </is>
      </c>
      <c r="E27" s="225" t="inlineStr">
        <is>
          <t>hwsc-p-krc-prct-rg</t>
        </is>
      </c>
      <c r="F27" s="225" t="inlineStr">
        <is>
          <t>Korea Central</t>
        </is>
      </c>
      <c r="G27" s="225" t="inlineStr">
        <is>
          <t>Hanwha Solutions Chemical DT</t>
        </is>
      </c>
      <c r="H27" s="309" t="inlineStr">
        <is>
          <t>24/7</t>
        </is>
      </c>
      <c r="I27" s="16" t="n"/>
      <c r="K27" s="309" t="n"/>
      <c r="N27" s="16" t="n"/>
    </row>
    <row r="28" ht="17" customHeight="1" s="372">
      <c r="C28" s="225" t="inlineStr">
        <is>
          <t>hwsc-p-krc-prct-d-db-vm-001</t>
        </is>
      </c>
      <c r="D28" s="225" t="inlineStr">
        <is>
          <t>Virtual machine</t>
        </is>
      </c>
      <c r="E28" s="225" t="inlineStr">
        <is>
          <t>hwsc-p-krc-prct-rg</t>
        </is>
      </c>
      <c r="F28" s="225" t="inlineStr">
        <is>
          <t>Korea Central</t>
        </is>
      </c>
      <c r="G28" s="225" t="inlineStr">
        <is>
          <t>Hanwha Solutions Chemical DT</t>
        </is>
      </c>
      <c r="H28" s="309" t="inlineStr">
        <is>
          <t>24/7</t>
        </is>
      </c>
      <c r="I28" s="16" t="n"/>
      <c r="K28" s="309" t="n"/>
      <c r="N28" s="16" t="n"/>
    </row>
    <row r="29" ht="17" customHeight="1" s="372">
      <c r="C29" s="225" t="inlineStr">
        <is>
          <t>hwsc-p-krc-prct-d-db-vm-002</t>
        </is>
      </c>
      <c r="D29" s="225" t="inlineStr">
        <is>
          <t>Virtual machine</t>
        </is>
      </c>
      <c r="E29" s="225" t="inlineStr">
        <is>
          <t>hwsc-p-krc-prct-rg</t>
        </is>
      </c>
      <c r="F29" s="225" t="inlineStr">
        <is>
          <t>Korea Central</t>
        </is>
      </c>
      <c r="G29" s="225" t="inlineStr">
        <is>
          <t>Hanwha Solutions Chemical DT</t>
        </is>
      </c>
      <c r="H29" s="309" t="inlineStr">
        <is>
          <t>24/7</t>
        </is>
      </c>
      <c r="I29" s="16" t="n"/>
      <c r="K29" s="309" t="n"/>
      <c r="N29" s="16" t="n"/>
    </row>
    <row r="30" hidden="1" ht="17" customHeight="1" s="372">
      <c r="C30" s="225" t="inlineStr">
        <is>
          <t>hwsc-p-krc-prct-d-lbi-001</t>
        </is>
      </c>
      <c r="D30" s="225" t="inlineStr">
        <is>
          <t>Load balancer</t>
        </is>
      </c>
      <c r="E30" s="225" t="inlineStr">
        <is>
          <t>hwsc-p-krc-prct-rg</t>
        </is>
      </c>
      <c r="F30" s="225" t="inlineStr">
        <is>
          <t>Korea Central</t>
        </is>
      </c>
      <c r="G30" s="225" t="inlineStr">
        <is>
          <t>Hanwha Solutions Chemical DT</t>
        </is>
      </c>
      <c r="H30" s="309" t="inlineStr">
        <is>
          <t>24/7</t>
        </is>
      </c>
      <c r="K30" s="290" t="inlineStr">
        <is>
          <t>-</t>
        </is>
      </c>
      <c r="N30" s="288" t="inlineStr">
        <is>
          <t>Basic SKU</t>
        </is>
      </c>
    </row>
    <row r="31" ht="33.75" customHeight="1" s="372">
      <c r="C31" s="225" t="inlineStr">
        <is>
          <t>hwsc-p-krc-prct-f-ex-web-vm-001</t>
        </is>
      </c>
      <c r="D31" s="225" t="inlineStr">
        <is>
          <t>Virtual machine</t>
        </is>
      </c>
      <c r="E31" s="225" t="inlineStr">
        <is>
          <t>hwsc-p-krc-prct-rg</t>
        </is>
      </c>
      <c r="F31" s="225" t="inlineStr">
        <is>
          <t>Korea Central</t>
        </is>
      </c>
      <c r="G31" s="225" t="inlineStr">
        <is>
          <t>Hanwha Solutions Chemical DT</t>
        </is>
      </c>
      <c r="H31" s="309" t="inlineStr">
        <is>
          <t>24/7</t>
        </is>
      </c>
      <c r="I31" s="16" t="n"/>
      <c r="K31" s="309" t="n"/>
      <c r="N31" s="16" t="n"/>
    </row>
    <row r="32" ht="17" customHeight="1" s="372">
      <c r="C32" s="225" t="inlineStr">
        <is>
          <t>hwsc-p-krc-prct-f-ex-web-vm-002</t>
        </is>
      </c>
      <c r="D32" s="225" t="inlineStr">
        <is>
          <t>Virtual machine</t>
        </is>
      </c>
      <c r="E32" s="225" t="inlineStr">
        <is>
          <t>hwsc-p-krc-prct-rg</t>
        </is>
      </c>
      <c r="F32" s="225" t="inlineStr">
        <is>
          <t>Korea Central</t>
        </is>
      </c>
      <c r="G32" s="225" t="inlineStr">
        <is>
          <t>Hanwha Solutions Chemical DT</t>
        </is>
      </c>
      <c r="H32" s="309" t="inlineStr">
        <is>
          <t>24/7</t>
        </is>
      </c>
      <c r="I32" s="16" t="n"/>
      <c r="K32" s="309" t="n"/>
      <c r="N32" s="16" t="n"/>
    </row>
    <row r="33" hidden="1" ht="17" customHeight="1" s="372">
      <c r="C33" s="225" t="inlineStr">
        <is>
          <t>hwsc-p-krc-prct-f-lbi-001</t>
        </is>
      </c>
      <c r="D33" s="225" t="inlineStr">
        <is>
          <t>Load balancer</t>
        </is>
      </c>
      <c r="E33" s="225" t="inlineStr">
        <is>
          <t>hwsc-p-krc-prct-rg</t>
        </is>
      </c>
      <c r="F33" s="225" t="inlineStr">
        <is>
          <t>Korea Central</t>
        </is>
      </c>
      <c r="G33" s="225" t="inlineStr">
        <is>
          <t>Hanwha Solutions Chemical DT</t>
        </is>
      </c>
      <c r="H33" s="309" t="inlineStr">
        <is>
          <t>24/7</t>
        </is>
      </c>
      <c r="K33" s="290" t="inlineStr">
        <is>
          <t>-</t>
        </is>
      </c>
      <c r="N33" s="288" t="inlineStr">
        <is>
          <t>Basic SKU</t>
        </is>
      </c>
    </row>
    <row r="34" ht="17" customHeight="1" s="372">
      <c r="C34" s="225" t="inlineStr">
        <is>
          <t>hwsc-p-krc-prct-f-web-vm-001</t>
        </is>
      </c>
      <c r="D34" s="225" t="inlineStr">
        <is>
          <t>Virtual machine</t>
        </is>
      </c>
      <c r="E34" s="225" t="inlineStr">
        <is>
          <t>hwsc-p-krc-prct-rg</t>
        </is>
      </c>
      <c r="F34" s="225" t="inlineStr">
        <is>
          <t>Korea Central</t>
        </is>
      </c>
      <c r="G34" s="225" t="inlineStr">
        <is>
          <t>Hanwha Solutions Chemical DT</t>
        </is>
      </c>
      <c r="H34" s="309" t="inlineStr">
        <is>
          <t>24/7</t>
        </is>
      </c>
      <c r="I34" s="16" t="n"/>
      <c r="K34" s="309" t="n"/>
      <c r="N34" s="16" t="n"/>
    </row>
    <row r="35" ht="17" customHeight="1" s="372">
      <c r="C35" s="225" t="inlineStr">
        <is>
          <t>hwsc-p-krc-prct-f-web-vm-002</t>
        </is>
      </c>
      <c r="D35" s="225" t="inlineStr">
        <is>
          <t>Virtual machine</t>
        </is>
      </c>
      <c r="E35" s="225" t="inlineStr">
        <is>
          <t>hwsc-p-krc-prct-rg</t>
        </is>
      </c>
      <c r="F35" s="225" t="inlineStr">
        <is>
          <t>Korea Central</t>
        </is>
      </c>
      <c r="G35" s="225" t="inlineStr">
        <is>
          <t>Hanwha Solutions Chemical DT</t>
        </is>
      </c>
      <c r="H35" s="309" t="inlineStr">
        <is>
          <t>24/7</t>
        </is>
      </c>
      <c r="I35" s="16" t="n"/>
      <c r="K35" s="309" t="n"/>
      <c r="N35" s="16" t="n"/>
    </row>
    <row r="36" hidden="1" ht="17" customHeight="1" s="372">
      <c r="C36" s="225" t="inlineStr">
        <is>
          <t>hwscpkrcprctrgdiag</t>
        </is>
      </c>
      <c r="D36" s="225" t="inlineStr">
        <is>
          <t>Storage account</t>
        </is>
      </c>
      <c r="E36" s="225" t="inlineStr">
        <is>
          <t>hwsc-p-krc-prct-rg</t>
        </is>
      </c>
      <c r="F36" s="225" t="inlineStr">
        <is>
          <t>Korea Central</t>
        </is>
      </c>
      <c r="G36" s="225" t="inlineStr">
        <is>
          <t>Hanwha Solutions Chemical DT</t>
        </is>
      </c>
      <c r="H36" s="309" t="inlineStr">
        <is>
          <t>24/7</t>
        </is>
      </c>
      <c r="I36" s="16" t="n"/>
      <c r="K36" s="309" t="n"/>
      <c r="N36" s="16" t="n"/>
    </row>
    <row r="37" hidden="1" ht="17" customHeight="1" s="372">
      <c r="C37" s="225" t="inlineStr">
        <is>
          <t>hwscpkrcprctrgdiag1</t>
        </is>
      </c>
      <c r="D37" s="225" t="inlineStr">
        <is>
          <t>Storage account</t>
        </is>
      </c>
      <c r="E37" s="225" t="inlineStr">
        <is>
          <t>hwsc-p-krc-prct-rg</t>
        </is>
      </c>
      <c r="F37" s="225" t="inlineStr">
        <is>
          <t>Korea Central</t>
        </is>
      </c>
      <c r="G37" s="225" t="inlineStr">
        <is>
          <t>Hanwha Solutions Chemical DT</t>
        </is>
      </c>
      <c r="H37" s="309" t="inlineStr">
        <is>
          <t>24/7</t>
        </is>
      </c>
      <c r="I37" s="16" t="n"/>
      <c r="K37" s="309" t="n"/>
      <c r="N37" s="16" t="n"/>
    </row>
    <row r="38" hidden="1" ht="17" customHeight="1" s="372">
      <c r="C38" s="225" t="inlineStr">
        <is>
          <t>hwscpkrcprctsa</t>
        </is>
      </c>
      <c r="D38" s="225" t="inlineStr">
        <is>
          <t>Storage account</t>
        </is>
      </c>
      <c r="E38" s="225" t="inlineStr">
        <is>
          <t>hwsc-p-krc-prct-rg</t>
        </is>
      </c>
      <c r="F38" s="225" t="inlineStr">
        <is>
          <t>Korea Central</t>
        </is>
      </c>
      <c r="G38" s="225" t="inlineStr">
        <is>
          <t>Hanwha Solutions Chemical DT</t>
        </is>
      </c>
      <c r="H38" s="309" t="inlineStr">
        <is>
          <t>24/7</t>
        </is>
      </c>
      <c r="I38" s="16" t="n"/>
      <c r="K38" s="309" t="n"/>
      <c r="N38" s="16" t="n"/>
    </row>
    <row r="39" hidden="1" ht="17" customHeight="1" s="372">
      <c r="C39" s="225" t="inlineStr">
        <is>
          <t>hwsc-p-krc-rsv-001</t>
        </is>
      </c>
      <c r="D39" s="225" t="inlineStr">
        <is>
          <t>Recovery Services vault</t>
        </is>
      </c>
      <c r="E39" s="225" t="inlineStr">
        <is>
          <t>hwsc-p-krc-ops-rg</t>
        </is>
      </c>
      <c r="F39" s="225" t="inlineStr">
        <is>
          <t>Korea Central</t>
        </is>
      </c>
      <c r="G39" s="225" t="inlineStr">
        <is>
          <t>Hanwha Solutions Chemical DT</t>
        </is>
      </c>
      <c r="H39" s="309" t="inlineStr">
        <is>
          <t>24/7</t>
        </is>
      </c>
      <c r="I39" s="16" t="n"/>
      <c r="K39" s="309" t="n"/>
      <c r="N39" s="16" t="n"/>
    </row>
    <row r="40" ht="17" customHeight="1" s="372">
      <c r="C40" s="225" t="inlineStr">
        <is>
          <t>hwsc-p-krc-mr-b-app-vm-001</t>
        </is>
      </c>
      <c r="D40" s="225" t="inlineStr">
        <is>
          <t>Virtual machine</t>
        </is>
      </c>
      <c r="E40" s="225" t="inlineStr">
        <is>
          <t>hwsc-p-krc-mirpa-rg</t>
        </is>
      </c>
      <c r="F40" s="225" t="inlineStr">
        <is>
          <t>Korea Central</t>
        </is>
      </c>
      <c r="G40" s="225" t="inlineStr">
        <is>
          <t>Hanwha Solutions Chemical DT</t>
        </is>
      </c>
      <c r="H40" s="309" t="inlineStr">
        <is>
          <t>24/7</t>
        </is>
      </c>
      <c r="I40" s="16" t="n"/>
      <c r="K40" s="309" t="n"/>
      <c r="N40" s="16" t="n"/>
    </row>
    <row r="41" ht="17" customHeight="1" s="372">
      <c r="C41" s="225" t="inlineStr">
        <is>
          <t>hwsc-p-krc-mr-b-app-vm-002</t>
        </is>
      </c>
      <c r="D41" s="225" t="inlineStr">
        <is>
          <t>Virtual machine</t>
        </is>
      </c>
      <c r="E41" s="225" t="inlineStr">
        <is>
          <t>hwsc-p-krc-mirpa-rg</t>
        </is>
      </c>
      <c r="F41" s="225" t="inlineStr">
        <is>
          <t>Korea Central</t>
        </is>
      </c>
      <c r="G41" s="225" t="inlineStr">
        <is>
          <t>Hanwha Solutions Chemical DT</t>
        </is>
      </c>
      <c r="H41" s="309" t="inlineStr">
        <is>
          <t>24/7</t>
        </is>
      </c>
      <c r="I41" s="16" t="n"/>
      <c r="K41" s="309" t="n"/>
      <c r="N41" s="16" t="n"/>
    </row>
    <row r="42" ht="17" customHeight="1" s="372">
      <c r="C42" s="225" t="inlineStr">
        <is>
          <t>hwsc-p-krc-mr-b-app-vm-003</t>
        </is>
      </c>
      <c r="D42" s="225" t="inlineStr">
        <is>
          <t>Virtual machine</t>
        </is>
      </c>
      <c r="E42" s="225" t="inlineStr">
        <is>
          <t>hwsc-p-krc-mirpa-rg</t>
        </is>
      </c>
      <c r="F42" s="225" t="inlineStr">
        <is>
          <t>Korea Central</t>
        </is>
      </c>
      <c r="G42" s="225" t="inlineStr">
        <is>
          <t>Hanwha Solutions Chemical DT</t>
        </is>
      </c>
      <c r="H42" s="309" t="inlineStr">
        <is>
          <t>24/7</t>
        </is>
      </c>
      <c r="I42" s="16" t="n"/>
      <c r="K42" s="309" t="n"/>
      <c r="N42" s="16" t="n"/>
    </row>
    <row r="43" ht="17" customHeight="1" s="372">
      <c r="C43" s="225" t="inlineStr">
        <is>
          <t>hwsc-p-krc-mr-b-fss-vm-001</t>
        </is>
      </c>
      <c r="D43" s="225" t="inlineStr">
        <is>
          <t>Virtual machine</t>
        </is>
      </c>
      <c r="E43" s="225" t="inlineStr">
        <is>
          <t>hwsc-p-krc-mirpa-rg</t>
        </is>
      </c>
      <c r="F43" s="225" t="inlineStr">
        <is>
          <t>Korea Central</t>
        </is>
      </c>
      <c r="G43" s="225" t="inlineStr">
        <is>
          <t>Hanwha Solutions Chemical DT</t>
        </is>
      </c>
      <c r="H43" s="309" t="inlineStr">
        <is>
          <t>24/7</t>
        </is>
      </c>
      <c r="I43" s="16" t="n"/>
      <c r="K43" s="309" t="n"/>
      <c r="N43" s="16" t="n"/>
    </row>
    <row r="44" ht="17" customHeight="1" s="372">
      <c r="C44" s="225" t="inlineStr">
        <is>
          <t>hwsc-p-krc-mr-b-tblu-vm-001</t>
        </is>
      </c>
      <c r="D44" s="225" t="inlineStr">
        <is>
          <t>Virtual machine</t>
        </is>
      </c>
      <c r="E44" s="225" t="inlineStr">
        <is>
          <t>hwsc-p-krc-mirpa-rg</t>
        </is>
      </c>
      <c r="F44" s="225" t="inlineStr">
        <is>
          <t>Korea Central</t>
        </is>
      </c>
      <c r="G44" s="225" t="inlineStr">
        <is>
          <t>Hanwha Solutions Chemical DT</t>
        </is>
      </c>
      <c r="H44" s="309" t="inlineStr">
        <is>
          <t>24/7</t>
        </is>
      </c>
      <c r="I44" s="16" t="n"/>
      <c r="K44" s="309" t="n"/>
      <c r="N44" s="16" t="n"/>
    </row>
    <row r="45" ht="17" customHeight="1" s="372">
      <c r="C45" s="225" t="inlineStr">
        <is>
          <t>hwsc-p-krc-mr-d-db-vm-001</t>
        </is>
      </c>
      <c r="D45" s="225" t="inlineStr">
        <is>
          <t>SQL virtual machine</t>
        </is>
      </c>
      <c r="E45" s="225" t="inlineStr">
        <is>
          <t>hwsc-p-krc-mirpa-rg</t>
        </is>
      </c>
      <c r="F45" s="225" t="inlineStr">
        <is>
          <t>Korea Central</t>
        </is>
      </c>
      <c r="G45" s="225" t="inlineStr">
        <is>
          <t>Hanwha Solutions Chemical DT</t>
        </is>
      </c>
      <c r="H45" s="309" t="inlineStr">
        <is>
          <t>24/7</t>
        </is>
      </c>
      <c r="I45" s="16" t="n"/>
      <c r="K45" s="309" t="n"/>
      <c r="N45" s="16" t="n"/>
    </row>
    <row r="46" ht="17" customHeight="1" s="372">
      <c r="C46" s="225" t="inlineStr">
        <is>
          <t>hwsc-p-krc-mr-f-mweb-vm-001</t>
        </is>
      </c>
      <c r="D46" s="225" t="inlineStr">
        <is>
          <t>Virtual machine</t>
        </is>
      </c>
      <c r="E46" s="225" t="inlineStr">
        <is>
          <t>hwsc-p-krc-mirpa-rg</t>
        </is>
      </c>
      <c r="F46" s="225" t="inlineStr">
        <is>
          <t>Korea Central</t>
        </is>
      </c>
      <c r="G46" s="225" t="inlineStr">
        <is>
          <t>Hanwha Solutions Chemical DT</t>
        </is>
      </c>
      <c r="H46" s="309" t="inlineStr">
        <is>
          <t>24/7</t>
        </is>
      </c>
      <c r="I46" s="16" t="n"/>
      <c r="K46" s="309" t="n"/>
      <c r="N46" s="16" t="n"/>
    </row>
    <row r="47" hidden="1" ht="17" customHeight="1" s="372">
      <c r="C47" s="225" t="inlineStr">
        <is>
          <t>hwscpkrcmirpargdiag</t>
        </is>
      </c>
      <c r="D47" s="225" t="inlineStr">
        <is>
          <t>Storage account</t>
        </is>
      </c>
      <c r="E47" s="225" t="inlineStr">
        <is>
          <t>hwsc-p-krc-mirpa-rg</t>
        </is>
      </c>
      <c r="F47" s="225" t="inlineStr">
        <is>
          <t>Korea Central</t>
        </is>
      </c>
      <c r="G47" s="225" t="inlineStr">
        <is>
          <t>Hanwha Solutions Chemical DT</t>
        </is>
      </c>
      <c r="H47" s="309" t="inlineStr">
        <is>
          <t>24/7</t>
        </is>
      </c>
      <c r="I47" s="16" t="n"/>
      <c r="K47" s="309" t="n"/>
      <c r="N47" s="16" t="n"/>
    </row>
    <row r="48" ht="17" customHeight="1" s="372">
      <c r="C48" s="225" t="inlineStr">
        <is>
          <t>hwsc-p-krc-mgmt-vm-001</t>
        </is>
      </c>
      <c r="D48" s="225" t="inlineStr">
        <is>
          <t>Virtual machine</t>
        </is>
      </c>
      <c r="E48" s="225" t="inlineStr">
        <is>
          <t>hwsc-p-krc-mgmt-rg</t>
        </is>
      </c>
      <c r="F48" s="225" t="inlineStr">
        <is>
          <t>Korea Central</t>
        </is>
      </c>
      <c r="G48" s="225" t="inlineStr">
        <is>
          <t>Hanwha Solutions Chemical DT</t>
        </is>
      </c>
      <c r="H48" s="309" t="inlineStr">
        <is>
          <t>24/7</t>
        </is>
      </c>
      <c r="I48" s="16" t="n"/>
      <c r="K48" s="309" t="n"/>
      <c r="N48" s="16" t="n"/>
    </row>
    <row r="49" ht="17" customHeight="1" s="372">
      <c r="C49" s="225" t="inlineStr">
        <is>
          <t>hwsc-p-krc-mgmt-vm-002</t>
        </is>
      </c>
      <c r="D49" s="225" t="inlineStr">
        <is>
          <t>Virtual machine</t>
        </is>
      </c>
      <c r="E49" s="225" t="inlineStr">
        <is>
          <t>hwsc-p-krc-mgmt-rg</t>
        </is>
      </c>
      <c r="F49" s="225" t="inlineStr">
        <is>
          <t>Korea Central</t>
        </is>
      </c>
      <c r="G49" s="225" t="inlineStr">
        <is>
          <t>Hanwha Solutions Chemical DT</t>
        </is>
      </c>
      <c r="H49" s="309" t="inlineStr">
        <is>
          <t>24/7</t>
        </is>
      </c>
      <c r="I49" s="16" t="n"/>
      <c r="K49" s="309" t="n"/>
      <c r="N49" s="16" t="n"/>
    </row>
    <row r="50" ht="17" customHeight="1" s="372">
      <c r="C50" s="225" t="inlineStr">
        <is>
          <t>hwsc-p-krc-mes-b-fmb-vm-001</t>
        </is>
      </c>
      <c r="D50" s="225" t="inlineStr">
        <is>
          <t>Virtual machine</t>
        </is>
      </c>
      <c r="E50" s="225" t="inlineStr">
        <is>
          <t>hwsc-p-krc-mes-rg</t>
        </is>
      </c>
      <c r="F50" s="225" t="inlineStr">
        <is>
          <t>Korea Central</t>
        </is>
      </c>
      <c r="G50" s="225" t="inlineStr">
        <is>
          <t>Hanwha Solutions Chemical DT</t>
        </is>
      </c>
      <c r="H50" s="309" t="inlineStr">
        <is>
          <t>24/7</t>
        </is>
      </c>
      <c r="I50" s="16" t="n"/>
      <c r="K50" s="309" t="n"/>
      <c r="N50" s="16" t="n"/>
    </row>
    <row r="51" ht="17" customHeight="1" s="372">
      <c r="C51" s="225" t="inlineStr">
        <is>
          <t>hwsc-p-krc-mes-d-db-sqlmi-001</t>
        </is>
      </c>
      <c r="D51" s="225" t="inlineStr">
        <is>
          <t>SQL managed instance</t>
        </is>
      </c>
      <c r="E51" s="225" t="inlineStr">
        <is>
          <t>hwsc-p-krc-mes-rg</t>
        </is>
      </c>
      <c r="F51" s="225" t="inlineStr">
        <is>
          <t>Korea Central</t>
        </is>
      </c>
      <c r="G51" s="225" t="inlineStr">
        <is>
          <t>Hanwha Solutions Chemical DT</t>
        </is>
      </c>
      <c r="H51" s="309" t="inlineStr">
        <is>
          <t>24/7</t>
        </is>
      </c>
      <c r="I51" s="16" t="n"/>
      <c r="K51" s="309" t="n">
        <v>99.98999999999999</v>
      </c>
      <c r="N51" s="16" t="n"/>
    </row>
    <row r="52" ht="17" customHeight="1" s="372">
      <c r="C52" s="225" t="inlineStr">
        <is>
          <t>hwsc-p-krc-mes-f-ex-web-vm-001</t>
        </is>
      </c>
      <c r="D52" s="225" t="inlineStr">
        <is>
          <t>Virtual machine</t>
        </is>
      </c>
      <c r="E52" s="225" t="inlineStr">
        <is>
          <t>hwsc-p-krc-mes-rg</t>
        </is>
      </c>
      <c r="F52" s="225" t="inlineStr">
        <is>
          <t>Korea Central</t>
        </is>
      </c>
      <c r="G52" s="225" t="inlineStr">
        <is>
          <t>Hanwha Solutions Chemical DT</t>
        </is>
      </c>
      <c r="H52" s="309" t="inlineStr">
        <is>
          <t>24/7</t>
        </is>
      </c>
      <c r="I52" s="16" t="n"/>
      <c r="K52" s="309" t="n"/>
      <c r="N52" s="16" t="n"/>
    </row>
    <row r="53" ht="17" customHeight="1" s="372">
      <c r="C53" s="225" t="inlineStr">
        <is>
          <t>hwsc-p-krc-mes-f-ex-web-vm-002</t>
        </is>
      </c>
      <c r="D53" s="225" t="inlineStr">
        <is>
          <t>Virtual machine</t>
        </is>
      </c>
      <c r="E53" s="225" t="inlineStr">
        <is>
          <t>hwsc-p-krc-mes-rg</t>
        </is>
      </c>
      <c r="F53" s="225" t="inlineStr">
        <is>
          <t>Korea Central</t>
        </is>
      </c>
      <c r="G53" s="225" t="inlineStr">
        <is>
          <t>Hanwha Solutions Chemical DT</t>
        </is>
      </c>
      <c r="H53" s="309" t="inlineStr">
        <is>
          <t>24/7</t>
        </is>
      </c>
      <c r="I53" s="16" t="n"/>
      <c r="K53" s="309" t="n"/>
      <c r="N53" s="16" t="n"/>
    </row>
    <row r="54" hidden="1" ht="17" customHeight="1" s="372">
      <c r="C54" s="225" t="inlineStr">
        <is>
          <t>hwsc-p-krc-mes-f-lbi-001</t>
        </is>
      </c>
      <c r="D54" s="225" t="inlineStr">
        <is>
          <t>Load balancer</t>
        </is>
      </c>
      <c r="E54" s="225" t="inlineStr">
        <is>
          <t>hwsc-p-krc-mes-rg</t>
        </is>
      </c>
      <c r="F54" s="225" t="inlineStr">
        <is>
          <t>Korea Central</t>
        </is>
      </c>
      <c r="G54" s="225" t="inlineStr">
        <is>
          <t>Hanwha Solutions Chemical DT</t>
        </is>
      </c>
      <c r="H54" s="309" t="inlineStr">
        <is>
          <t>24/7</t>
        </is>
      </c>
      <c r="K54" s="290" t="inlineStr">
        <is>
          <t>-</t>
        </is>
      </c>
      <c r="N54" s="288" t="inlineStr">
        <is>
          <t>Basic SKU</t>
        </is>
      </c>
    </row>
    <row r="55" ht="17" customHeight="1" s="372">
      <c r="C55" s="225" t="inlineStr">
        <is>
          <t>hwsc-p-krc-mes-f-was-vm-001</t>
        </is>
      </c>
      <c r="D55" s="225" t="inlineStr">
        <is>
          <t>Virtual machine</t>
        </is>
      </c>
      <c r="E55" s="225" t="inlineStr">
        <is>
          <t>hwsc-p-krc-mes-rg</t>
        </is>
      </c>
      <c r="F55" s="225" t="inlineStr">
        <is>
          <t>Korea Central</t>
        </is>
      </c>
      <c r="G55" s="225" t="inlineStr">
        <is>
          <t>Hanwha Solutions Chemical DT</t>
        </is>
      </c>
      <c r="H55" s="309" t="inlineStr">
        <is>
          <t>24/7</t>
        </is>
      </c>
      <c r="I55" s="16" t="n"/>
      <c r="K55" s="309" t="n"/>
      <c r="N55" s="16" t="n"/>
    </row>
    <row r="56" ht="17" customHeight="1" s="372">
      <c r="C56" s="225" t="inlineStr">
        <is>
          <t>hwsc-p-krc-mes-f-was-vm-002</t>
        </is>
      </c>
      <c r="D56" s="225" t="inlineStr">
        <is>
          <t>Virtual machine</t>
        </is>
      </c>
      <c r="E56" s="225" t="inlineStr">
        <is>
          <t>hwsc-p-krc-mes-rg</t>
        </is>
      </c>
      <c r="F56" s="225" t="inlineStr">
        <is>
          <t>Korea Central</t>
        </is>
      </c>
      <c r="G56" s="225" t="inlineStr">
        <is>
          <t>Hanwha Solutions Chemical DT</t>
        </is>
      </c>
      <c r="H56" s="309" t="inlineStr">
        <is>
          <t>24/7</t>
        </is>
      </c>
      <c r="I56" s="16" t="n"/>
      <c r="K56" s="309" t="n"/>
      <c r="N56" s="16" t="n"/>
    </row>
    <row r="57" hidden="1" ht="17" customHeight="1" s="372">
      <c r="C57" s="225" t="inlineStr">
        <is>
          <t>hwscpkrcmesrgdiag</t>
        </is>
      </c>
      <c r="D57" s="225" t="inlineStr">
        <is>
          <t>Storage account</t>
        </is>
      </c>
      <c r="E57" s="225" t="inlineStr">
        <is>
          <t>hwsc-p-krc-mes-rg</t>
        </is>
      </c>
      <c r="F57" s="225" t="inlineStr">
        <is>
          <t>Korea Central</t>
        </is>
      </c>
      <c r="G57" s="225" t="inlineStr">
        <is>
          <t>Hanwha Solutions Chemical DT</t>
        </is>
      </c>
      <c r="H57" s="309" t="inlineStr">
        <is>
          <t>24/7</t>
        </is>
      </c>
      <c r="I57" s="16" t="n"/>
      <c r="K57" s="309" t="n"/>
      <c r="N57" s="16" t="n"/>
    </row>
    <row r="58" hidden="1" ht="17" customHeight="1" s="372">
      <c r="C58" s="225" t="inlineStr">
        <is>
          <t>sqlva52vj3bthqyrhg</t>
        </is>
      </c>
      <c r="D58" s="225" t="inlineStr">
        <is>
          <t>Storage account</t>
        </is>
      </c>
      <c r="E58" s="225" t="inlineStr">
        <is>
          <t>hwsc-p-krc-mes-rg</t>
        </is>
      </c>
      <c r="F58" s="225" t="inlineStr">
        <is>
          <t>Korea Central</t>
        </is>
      </c>
      <c r="G58" s="225" t="inlineStr">
        <is>
          <t>Hanwha Solutions Chemical DT</t>
        </is>
      </c>
      <c r="H58" s="309" t="inlineStr">
        <is>
          <t>24/7</t>
        </is>
      </c>
      <c r="I58" s="16" t="n"/>
      <c r="K58" s="309" t="n"/>
      <c r="N58" s="16" t="n"/>
    </row>
    <row r="59" ht="17" customHeight="1" s="372">
      <c r="C59" s="225" t="inlineStr">
        <is>
          <t>hwsc-p-krc-esh-d-db-vm-001</t>
        </is>
      </c>
      <c r="D59" s="225" t="inlineStr">
        <is>
          <t>SQL virtual machine</t>
        </is>
      </c>
      <c r="E59" s="225" t="inlineStr">
        <is>
          <t>hwsc-p-krc-esh-rg</t>
        </is>
      </c>
      <c r="F59" s="225" t="inlineStr">
        <is>
          <t>Korea Central</t>
        </is>
      </c>
      <c r="G59" s="225" t="inlineStr">
        <is>
          <t>Hanwha Solutions Chemical DT</t>
        </is>
      </c>
      <c r="H59" s="309" t="inlineStr">
        <is>
          <t>24/7</t>
        </is>
      </c>
      <c r="I59" s="16" t="n"/>
      <c r="K59" s="309" t="n"/>
      <c r="N59" s="16" t="n"/>
    </row>
    <row r="60" ht="17" customHeight="1" s="372">
      <c r="C60" s="225" t="inlineStr">
        <is>
          <t>hwsc-p-krc-esh-f-ex-web-vm-001</t>
        </is>
      </c>
      <c r="D60" s="225" t="inlineStr">
        <is>
          <t>Virtual machine</t>
        </is>
      </c>
      <c r="E60" s="225" t="inlineStr">
        <is>
          <t>hwsc-p-krc-esh-rg</t>
        </is>
      </c>
      <c r="F60" s="225" t="inlineStr">
        <is>
          <t>Korea Central</t>
        </is>
      </c>
      <c r="G60" s="225" t="inlineStr">
        <is>
          <t>Hanwha Solutions Chemical DT</t>
        </is>
      </c>
      <c r="H60" s="309" t="inlineStr">
        <is>
          <t>24/7</t>
        </is>
      </c>
      <c r="I60" s="16" t="n"/>
      <c r="K60" s="309" t="n"/>
      <c r="N60" s="16" t="n"/>
    </row>
    <row r="61" ht="17" customHeight="1" s="372">
      <c r="C61" s="225" t="inlineStr">
        <is>
          <t>hwsc-p-krc-esh-f-web-vm-001</t>
        </is>
      </c>
      <c r="D61" s="225" t="inlineStr">
        <is>
          <t>Virtual machine</t>
        </is>
      </c>
      <c r="E61" s="225" t="inlineStr">
        <is>
          <t>hwsc-p-krc-esh-rg</t>
        </is>
      </c>
      <c r="F61" s="225" t="inlineStr">
        <is>
          <t>Korea Central</t>
        </is>
      </c>
      <c r="G61" s="225" t="inlineStr">
        <is>
          <t>Hanwha Solutions Chemical DT</t>
        </is>
      </c>
      <c r="H61" s="309" t="inlineStr">
        <is>
          <t>24/7</t>
        </is>
      </c>
      <c r="I61" s="16" t="n"/>
      <c r="K61" s="309" t="n"/>
      <c r="N61" s="16" t="n"/>
    </row>
    <row r="62" hidden="1" ht="17" customHeight="1" s="372">
      <c r="C62" s="225" t="inlineStr">
        <is>
          <t>hwscpkrceshrgdiag</t>
        </is>
      </c>
      <c r="D62" s="225" t="inlineStr">
        <is>
          <t>Storage account</t>
        </is>
      </c>
      <c r="E62" s="225" t="inlineStr">
        <is>
          <t>hwsc-p-krc-esh-rg</t>
        </is>
      </c>
      <c r="F62" s="225" t="inlineStr">
        <is>
          <t>Korea Central</t>
        </is>
      </c>
      <c r="G62" s="225" t="inlineStr">
        <is>
          <t>Hanwha Solutions Chemical DT</t>
        </is>
      </c>
      <c r="H62" s="309" t="inlineStr">
        <is>
          <t>24/7</t>
        </is>
      </c>
      <c r="I62" s="16" t="n"/>
      <c r="K62" s="309" t="n"/>
      <c r="N62" s="16" t="n"/>
    </row>
    <row r="63" ht="17" customHeight="1" s="372">
      <c r="C63" s="225" t="inlineStr">
        <is>
          <t>hwsc-p-krc-edm-b-fss-vm-001</t>
        </is>
      </c>
      <c r="D63" s="225" t="inlineStr">
        <is>
          <t>Virtual machine</t>
        </is>
      </c>
      <c r="E63" s="225" t="inlineStr">
        <is>
          <t>hwsc-p-krc-edm-rg</t>
        </is>
      </c>
      <c r="F63" s="225" t="inlineStr">
        <is>
          <t>Korea Central</t>
        </is>
      </c>
      <c r="G63" s="225" t="inlineStr">
        <is>
          <t>Hanwha Solutions Chemical DT</t>
        </is>
      </c>
      <c r="H63" s="309" t="inlineStr">
        <is>
          <t>24/7</t>
        </is>
      </c>
      <c r="I63" s="16" t="n"/>
      <c r="K63" s="309" t="n"/>
      <c r="N63" s="16" t="n"/>
    </row>
    <row r="64" ht="50.25" customHeight="1" s="372">
      <c r="C64" s="225" t="inlineStr">
        <is>
          <t>hwsc-p-krc-edm-d-db-vm-001</t>
        </is>
      </c>
      <c r="D64" s="225" t="inlineStr">
        <is>
          <t>SQL virtual machine</t>
        </is>
      </c>
      <c r="E64" s="225" t="inlineStr">
        <is>
          <t>hwsc-p-krc-edm-rg</t>
        </is>
      </c>
      <c r="F64" s="225" t="inlineStr">
        <is>
          <t>Korea Central</t>
        </is>
      </c>
      <c r="G64" s="225" t="inlineStr">
        <is>
          <t>Hanwha Solutions Chemical DT</t>
        </is>
      </c>
      <c r="H64" s="309" t="inlineStr">
        <is>
          <t>24/7</t>
        </is>
      </c>
      <c r="I64" s="16" t="n"/>
      <c r="K64" s="309" t="n"/>
      <c r="N64" s="16" t="n"/>
    </row>
    <row r="65" ht="17" customHeight="1" s="372">
      <c r="C65" s="225" t="inlineStr">
        <is>
          <t>hwsc-p-krc-edm-f-ex-web-vm-001</t>
        </is>
      </c>
      <c r="D65" s="225" t="inlineStr">
        <is>
          <t>Virtual machine</t>
        </is>
      </c>
      <c r="E65" s="225" t="inlineStr">
        <is>
          <t>hwsc-p-krc-edm-rg</t>
        </is>
      </c>
      <c r="F65" s="225" t="inlineStr">
        <is>
          <t>Korea Central</t>
        </is>
      </c>
      <c r="G65" s="225" t="inlineStr">
        <is>
          <t>Hanwha Solutions Chemical DT</t>
        </is>
      </c>
      <c r="H65" s="309" t="inlineStr">
        <is>
          <t>24/7</t>
        </is>
      </c>
      <c r="I65" s="16" t="n"/>
      <c r="K65" s="309" t="n"/>
      <c r="N65" s="16" t="n"/>
    </row>
    <row r="66" ht="17" customHeight="1" s="372">
      <c r="C66" s="225" t="inlineStr">
        <is>
          <t>hwsc-p-krc-edm-f-web-vm-001</t>
        </is>
      </c>
      <c r="D66" s="225" t="inlineStr">
        <is>
          <t>Virtual machine</t>
        </is>
      </c>
      <c r="E66" s="225" t="inlineStr">
        <is>
          <t>hwsc-p-krc-edm-rg</t>
        </is>
      </c>
      <c r="F66" s="225" t="inlineStr">
        <is>
          <t>Korea Central</t>
        </is>
      </c>
      <c r="G66" s="225" t="inlineStr">
        <is>
          <t>Hanwha Solutions Chemical DT</t>
        </is>
      </c>
      <c r="H66" s="309" t="inlineStr">
        <is>
          <t>24/7</t>
        </is>
      </c>
      <c r="I66" s="16" t="n"/>
      <c r="K66" s="309" t="n"/>
      <c r="N66" s="16" t="n"/>
    </row>
    <row r="67" hidden="1" ht="17" customHeight="1" s="372">
      <c r="C67" s="225" t="inlineStr">
        <is>
          <t>hwscpkrcedmrgdiag</t>
        </is>
      </c>
      <c r="D67" s="225" t="inlineStr">
        <is>
          <t>Storage account</t>
        </is>
      </c>
      <c r="E67" s="225" t="inlineStr">
        <is>
          <t>hwsc-p-krc-edm-rg</t>
        </is>
      </c>
      <c r="F67" s="225" t="inlineStr">
        <is>
          <t>Korea Central</t>
        </is>
      </c>
      <c r="G67" s="225" t="inlineStr">
        <is>
          <t>Hanwha Solutions Chemical DT</t>
        </is>
      </c>
      <c r="H67" s="309" t="inlineStr">
        <is>
          <t>24/7</t>
        </is>
      </c>
      <c r="I67" s="16" t="n"/>
      <c r="K67" s="309" t="n"/>
      <c r="N67" s="16" t="n"/>
    </row>
    <row r="68" hidden="1" ht="17" customHeight="1" s="372">
      <c r="C68" s="225" t="inlineStr">
        <is>
          <t>pe_edmp</t>
        </is>
      </c>
      <c r="D68" s="225" t="inlineStr">
        <is>
          <t>Private endpoint</t>
        </is>
      </c>
      <c r="E68" s="225" t="inlineStr">
        <is>
          <t>hwsc-p-krc-edm-rg</t>
        </is>
      </c>
      <c r="F68" s="225" t="inlineStr">
        <is>
          <t>Korea Central</t>
        </is>
      </c>
      <c r="G68" s="225" t="inlineStr">
        <is>
          <t>Hanwha Solutions Chemical DT</t>
        </is>
      </c>
      <c r="H68" s="309" t="inlineStr">
        <is>
          <t>24/7</t>
        </is>
      </c>
      <c r="I68" s="16" t="n"/>
      <c r="K68" s="309" t="n"/>
      <c r="N68" s="16" t="n"/>
    </row>
    <row r="69" hidden="1" ht="17" customHeight="1" s="372">
      <c r="C69" s="225" t="inlineStr">
        <is>
          <t>privatelink.file.core.windows.net</t>
        </is>
      </c>
      <c r="D69" s="225" t="inlineStr">
        <is>
          <t>Private DNS zone</t>
        </is>
      </c>
      <c r="E69" s="225" t="inlineStr">
        <is>
          <t>hwsc-p-krc-edm-rg</t>
        </is>
      </c>
      <c r="F69" s="225" t="inlineStr">
        <is>
          <t>Global</t>
        </is>
      </c>
      <c r="G69" s="225" t="inlineStr">
        <is>
          <t>Hanwha Solutions Chemical DT</t>
        </is>
      </c>
      <c r="H69" s="309" t="inlineStr">
        <is>
          <t>24/7</t>
        </is>
      </c>
      <c r="I69" s="16" t="n"/>
      <c r="K69" s="309" t="n"/>
      <c r="N69" s="16" t="n"/>
    </row>
    <row r="70" hidden="1" ht="17" customHeight="1" s="372">
      <c r="C70" s="225" t="inlineStr">
        <is>
          <t>hwsc-p-krc-eai-d-db-psql-001</t>
        </is>
      </c>
      <c r="D70" s="225" t="inlineStr">
        <is>
          <t>Azure Database for PostgreSQL single server</t>
        </is>
      </c>
      <c r="E70" s="225" t="inlineStr">
        <is>
          <t>hwsc-p-krc-eai-rg</t>
        </is>
      </c>
      <c r="F70" s="225" t="inlineStr">
        <is>
          <t>Korea Central</t>
        </is>
      </c>
      <c r="G70" s="225" t="inlineStr">
        <is>
          <t>Hanwha Solutions Chemical DT</t>
        </is>
      </c>
      <c r="H70" s="309" t="inlineStr">
        <is>
          <t>24/7</t>
        </is>
      </c>
      <c r="I70" s="16" t="n"/>
      <c r="K70" s="309" t="n">
        <v>99.98999999999999</v>
      </c>
      <c r="N70" s="16" t="n"/>
    </row>
    <row r="71" hidden="1" ht="17" customHeight="1" s="372">
      <c r="C71" s="225" t="inlineStr">
        <is>
          <t>hwsc-p-krc-eai-f-lbi-001</t>
        </is>
      </c>
      <c r="D71" s="225" t="inlineStr">
        <is>
          <t>Load balancer</t>
        </is>
      </c>
      <c r="E71" s="225" t="inlineStr">
        <is>
          <t>hwsc-p-krc-eai-rg</t>
        </is>
      </c>
      <c r="F71" s="225" t="inlineStr">
        <is>
          <t>Korea Central</t>
        </is>
      </c>
      <c r="G71" s="225" t="inlineStr">
        <is>
          <t>Hanwha Solutions Chemical DT</t>
        </is>
      </c>
      <c r="H71" s="309" t="inlineStr">
        <is>
          <t>24/7</t>
        </is>
      </c>
      <c r="K71" s="290" t="inlineStr">
        <is>
          <t>-</t>
        </is>
      </c>
      <c r="N71" s="288" t="inlineStr">
        <is>
          <t>Basic SKU</t>
        </is>
      </c>
    </row>
    <row r="72" ht="17" customHeight="1" s="372">
      <c r="C72" s="225" t="inlineStr">
        <is>
          <t>hwsc-p-krc-eai-f-web-vm-001</t>
        </is>
      </c>
      <c r="D72" s="225" t="inlineStr">
        <is>
          <t>Virtual machine</t>
        </is>
      </c>
      <c r="E72" s="225" t="inlineStr">
        <is>
          <t>hwsc-p-krc-eai-rg</t>
        </is>
      </c>
      <c r="F72" s="225" t="inlineStr">
        <is>
          <t>Korea Central</t>
        </is>
      </c>
      <c r="G72" s="225" t="inlineStr">
        <is>
          <t>Hanwha Solutions Chemical DT</t>
        </is>
      </c>
      <c r="H72" s="309" t="inlineStr">
        <is>
          <t>24/7</t>
        </is>
      </c>
      <c r="I72" s="16" t="n"/>
      <c r="K72" s="309" t="n"/>
      <c r="N72" s="16" t="n"/>
    </row>
    <row r="73" ht="17" customHeight="1" s="372">
      <c r="C73" s="225" t="inlineStr">
        <is>
          <t>hwsc-p-krc-eai-f-web-vm-002</t>
        </is>
      </c>
      <c r="D73" s="225" t="inlineStr">
        <is>
          <t>Virtual machine</t>
        </is>
      </c>
      <c r="E73" s="225" t="inlineStr">
        <is>
          <t>hwsc-p-krc-eai-rg</t>
        </is>
      </c>
      <c r="F73" s="225" t="inlineStr">
        <is>
          <t>Korea Central</t>
        </is>
      </c>
      <c r="G73" s="225" t="inlineStr">
        <is>
          <t>Hanwha Solutions Chemical DT</t>
        </is>
      </c>
      <c r="H73" s="309" t="inlineStr">
        <is>
          <t>24/7</t>
        </is>
      </c>
      <c r="I73" s="16" t="n"/>
      <c r="K73" s="309" t="n"/>
      <c r="N73" s="16" t="n"/>
    </row>
    <row r="74" hidden="1" ht="17" customHeight="1" s="372">
      <c r="C74" s="225" t="inlineStr">
        <is>
          <t>hwsc-p-krc-esh-d-db-pepint-001</t>
        </is>
      </c>
      <c r="D74" s="225" t="inlineStr">
        <is>
          <t>Private endpoint</t>
        </is>
      </c>
      <c r="E74" s="225" t="inlineStr">
        <is>
          <t>hwsc-p-krc-eai-rg</t>
        </is>
      </c>
      <c r="F74" s="225" t="inlineStr">
        <is>
          <t>Korea Central</t>
        </is>
      </c>
      <c r="G74" s="225" t="inlineStr">
        <is>
          <t>Hanwha Solutions Chemical DT</t>
        </is>
      </c>
      <c r="H74" s="309" t="inlineStr">
        <is>
          <t>24/7</t>
        </is>
      </c>
      <c r="I74" s="16" t="n"/>
      <c r="K74" s="309" t="n"/>
      <c r="N74" s="16" t="n"/>
    </row>
    <row r="75" hidden="1" ht="17" customHeight="1" s="372">
      <c r="C75" s="225" t="inlineStr">
        <is>
          <t>hwscpkrceairgdiag</t>
        </is>
      </c>
      <c r="D75" s="225" t="inlineStr">
        <is>
          <t>Storage account</t>
        </is>
      </c>
      <c r="E75" s="225" t="inlineStr">
        <is>
          <t>hwsc-p-krc-eai-rg</t>
        </is>
      </c>
      <c r="F75" s="225" t="inlineStr">
        <is>
          <t>Korea Central</t>
        </is>
      </c>
      <c r="G75" s="225" t="inlineStr">
        <is>
          <t>Hanwha Solutions Chemical DT</t>
        </is>
      </c>
      <c r="H75" s="309" t="inlineStr">
        <is>
          <t>24/7</t>
        </is>
      </c>
      <c r="I75" s="16" t="n"/>
      <c r="K75" s="309" t="n"/>
      <c r="N75" s="16" t="n"/>
    </row>
    <row r="76" hidden="1" ht="17" customHeight="1" s="372">
      <c r="C76" s="225" t="inlineStr">
        <is>
          <t>hwscpkrceairgdiag2</t>
        </is>
      </c>
      <c r="D76" s="225" t="inlineStr">
        <is>
          <t>Storage account</t>
        </is>
      </c>
      <c r="E76" s="225" t="inlineStr">
        <is>
          <t>hwsc-p-krc-eai-rg</t>
        </is>
      </c>
      <c r="F76" s="225" t="inlineStr">
        <is>
          <t>Korea Central</t>
        </is>
      </c>
      <c r="G76" s="225" t="inlineStr">
        <is>
          <t>Hanwha Solutions Chemical DT</t>
        </is>
      </c>
      <c r="H76" s="309" t="inlineStr">
        <is>
          <t>24/7</t>
        </is>
      </c>
      <c r="I76" s="16" t="n"/>
      <c r="K76" s="309" t="n"/>
      <c r="N76" s="16" t="n"/>
    </row>
    <row r="77" hidden="1" ht="17" customHeight="1" s="372">
      <c r="C77" s="225" t="inlineStr">
        <is>
          <t>hwsc-p-krc-agw-001</t>
        </is>
      </c>
      <c r="D77" s="225" t="inlineStr">
        <is>
          <t>Application gateway</t>
        </is>
      </c>
      <c r="E77" s="225" t="inlineStr">
        <is>
          <t>hwsc-p-krc-dt-rg</t>
        </is>
      </c>
      <c r="F77" s="225" t="inlineStr">
        <is>
          <t>Korea Central</t>
        </is>
      </c>
      <c r="G77" s="225" t="inlineStr">
        <is>
          <t>Hanwha Solutions Chemical DT</t>
        </is>
      </c>
      <c r="H77" s="309" t="inlineStr">
        <is>
          <t>24/7</t>
        </is>
      </c>
      <c r="K77" s="291" t="n">
        <v>0.9995000000000001</v>
      </c>
    </row>
    <row r="78" hidden="1" ht="17" customHeight="1" s="372">
      <c r="C78" s="225" t="inlineStr">
        <is>
          <t>hwsc-p-krc-agw-002</t>
        </is>
      </c>
      <c r="D78" s="225" t="inlineStr">
        <is>
          <t>Application gateway</t>
        </is>
      </c>
      <c r="E78" s="225" t="inlineStr">
        <is>
          <t>hwsc-p-krc-dt-rg</t>
        </is>
      </c>
      <c r="F78" s="225" t="inlineStr">
        <is>
          <t>Korea Central</t>
        </is>
      </c>
      <c r="G78" s="225" t="inlineStr">
        <is>
          <t>Hanwha Solutions Chemical DT</t>
        </is>
      </c>
      <c r="H78" s="309" t="inlineStr">
        <is>
          <t>24/7</t>
        </is>
      </c>
      <c r="K78" s="291" t="n">
        <v>0.9995000000000001</v>
      </c>
    </row>
    <row r="79" ht="17" customHeight="1" s="372">
      <c r="C79" s="225" t="inlineStr">
        <is>
          <t>hwsc-p-krc-dt-f-dbac-vm-001</t>
        </is>
      </c>
      <c r="D79" s="225" t="inlineStr">
        <is>
          <t>Virtual machine</t>
        </is>
      </c>
      <c r="E79" s="225" t="inlineStr">
        <is>
          <t>hwsc-p-krc-dt-rg</t>
        </is>
      </c>
      <c r="F79" s="225" t="inlineStr">
        <is>
          <t>Korea Central</t>
        </is>
      </c>
      <c r="G79" s="225" t="inlineStr">
        <is>
          <t>Hanwha Solutions Chemical DT</t>
        </is>
      </c>
      <c r="H79" s="309" t="inlineStr">
        <is>
          <t>24/7</t>
        </is>
      </c>
      <c r="I79" s="16" t="n"/>
      <c r="K79" s="309" t="n"/>
      <c r="N79" s="16" t="n"/>
    </row>
    <row r="80" ht="17" customHeight="1" s="372">
      <c r="C80" s="225" t="inlineStr">
        <is>
          <t>hwsc-p-krc-dt-f-dcc-vm-001</t>
        </is>
      </c>
      <c r="D80" s="225" t="inlineStr">
        <is>
          <t>Virtual machine</t>
        </is>
      </c>
      <c r="E80" s="225" t="inlineStr">
        <is>
          <t>hwsc-p-krc-dt-rg</t>
        </is>
      </c>
      <c r="F80" s="225" t="inlineStr">
        <is>
          <t>Korea Central</t>
        </is>
      </c>
      <c r="G80" s="225" t="inlineStr">
        <is>
          <t>Hanwha Solutions Chemical DT</t>
        </is>
      </c>
      <c r="H80" s="309" t="inlineStr">
        <is>
          <t>24/7</t>
        </is>
      </c>
      <c r="I80" s="16" t="n"/>
      <c r="K80" s="309" t="n"/>
      <c r="N80" s="16" t="n"/>
    </row>
    <row r="81" ht="17" customHeight="1" s="372">
      <c r="C81" s="225" t="inlineStr">
        <is>
          <t>hwsc-p-krc-dt-f-dkms-vm-001</t>
        </is>
      </c>
      <c r="D81" s="225" t="inlineStr">
        <is>
          <t>Virtual machine</t>
        </is>
      </c>
      <c r="E81" s="225" t="inlineStr">
        <is>
          <t>hwsc-p-krc-dt-rg</t>
        </is>
      </c>
      <c r="F81" s="225" t="inlineStr">
        <is>
          <t>Korea Central</t>
        </is>
      </c>
      <c r="G81" s="225" t="inlineStr">
        <is>
          <t>Hanwha Solutions Chemical DT</t>
        </is>
      </c>
      <c r="H81" s="309" t="inlineStr">
        <is>
          <t>24/7</t>
        </is>
      </c>
      <c r="I81" s="16" t="n"/>
      <c r="K81" s="309" t="n"/>
      <c r="N81" s="16" t="n"/>
    </row>
    <row r="82" ht="17" customHeight="1" s="372">
      <c r="C82" s="225" t="inlineStr">
        <is>
          <t>hwsc-p-krc-dt-f-jb-vm-001</t>
        </is>
      </c>
      <c r="D82" s="225" t="inlineStr">
        <is>
          <t>Virtual machine</t>
        </is>
      </c>
      <c r="E82" s="225" t="inlineStr">
        <is>
          <t>hwsc-p-krc-dt-rg</t>
        </is>
      </c>
      <c r="F82" s="225" t="inlineStr">
        <is>
          <t>Korea Central</t>
        </is>
      </c>
      <c r="G82" s="225" t="inlineStr">
        <is>
          <t>Hanwha Solutions Chemical DT</t>
        </is>
      </c>
      <c r="H82" s="309" t="inlineStr">
        <is>
          <t>24/7</t>
        </is>
      </c>
      <c r="I82" s="16" t="n"/>
      <c r="K82" s="309" t="n"/>
      <c r="N82" s="16" t="n"/>
    </row>
    <row r="83" hidden="1" ht="17" customHeight="1" s="372">
      <c r="C83" s="225" t="inlineStr">
        <is>
          <t>hwscpkrcdtrgdiag</t>
        </is>
      </c>
      <c r="D83" s="225" t="inlineStr">
        <is>
          <t>Storage account</t>
        </is>
      </c>
      <c r="E83" s="225" t="inlineStr">
        <is>
          <t>hwsc-p-krc-dt-rg</t>
        </is>
      </c>
      <c r="F83" s="225" t="inlineStr">
        <is>
          <t>Korea Central</t>
        </is>
      </c>
      <c r="G83" s="225" t="inlineStr">
        <is>
          <t>Hanwha Solutions Chemical DT</t>
        </is>
      </c>
      <c r="H83" s="309" t="inlineStr">
        <is>
          <t>24/7</t>
        </is>
      </c>
      <c r="I83" s="16" t="n"/>
      <c r="K83" s="309" t="n"/>
      <c r="N83" s="16" t="n"/>
    </row>
    <row r="84" hidden="1" ht="17" customHeight="1" s="372">
      <c r="C84" s="225" t="inlineStr">
        <is>
          <t>privatelink.postgres.database.azure.com</t>
        </is>
      </c>
      <c r="D84" s="225" t="inlineStr">
        <is>
          <t>Private DNS zone</t>
        </is>
      </c>
      <c r="E84" s="225" t="inlineStr">
        <is>
          <t>hwsc-p-krc-dt-rg</t>
        </is>
      </c>
      <c r="F84" s="225" t="inlineStr">
        <is>
          <t>Global</t>
        </is>
      </c>
      <c r="G84" s="225" t="inlineStr">
        <is>
          <t>Hanwha Solutions Chemical DT</t>
        </is>
      </c>
      <c r="H84" s="309" t="inlineStr">
        <is>
          <t>24/7</t>
        </is>
      </c>
      <c r="I84" s="16" t="n"/>
      <c r="K84" s="309" t="n"/>
      <c r="N84" s="16" t="n"/>
    </row>
    <row r="85" ht="17" customHeight="1" s="372">
      <c r="C85" s="225" t="inlineStr">
        <is>
          <t>hwsc-p-krc-cmms-b-search-vm-001</t>
        </is>
      </c>
      <c r="D85" s="225" t="inlineStr">
        <is>
          <t>Virtual machine</t>
        </is>
      </c>
      <c r="E85" s="225" t="inlineStr">
        <is>
          <t>hwsc-p-krc-cmms-rg</t>
        </is>
      </c>
      <c r="F85" s="225" t="inlineStr">
        <is>
          <t>Korea Central</t>
        </is>
      </c>
      <c r="G85" s="225" t="inlineStr">
        <is>
          <t>Hanwha Solutions Chemical DT</t>
        </is>
      </c>
      <c r="H85" s="309" t="inlineStr">
        <is>
          <t>24/7</t>
        </is>
      </c>
      <c r="I85" s="16" t="n"/>
      <c r="K85" s="309" t="n"/>
      <c r="N85" s="16" t="n"/>
    </row>
    <row r="86" ht="17" customHeight="1" s="372">
      <c r="C86" s="225" t="inlineStr">
        <is>
          <t>hwsc-p-krc-cmms-d-db-vm-002</t>
        </is>
      </c>
      <c r="D86" s="225" t="inlineStr">
        <is>
          <t>SQL virtual machine</t>
        </is>
      </c>
      <c r="E86" s="225" t="inlineStr">
        <is>
          <t>hwsc-p-krc-cmms-rg</t>
        </is>
      </c>
      <c r="F86" s="225" t="inlineStr">
        <is>
          <t>Korea Central</t>
        </is>
      </c>
      <c r="G86" s="225" t="inlineStr">
        <is>
          <t>Hanwha Solutions Chemical DT</t>
        </is>
      </c>
      <c r="H86" s="309" t="inlineStr">
        <is>
          <t>24/7</t>
        </is>
      </c>
      <c r="I86" s="16" t="n"/>
      <c r="K86" s="309" t="n"/>
      <c r="N86" s="16" t="n"/>
    </row>
    <row r="87" ht="17" customHeight="1" s="372">
      <c r="C87" s="225" t="inlineStr">
        <is>
          <t>hwsc-p-krc-cmms-f-ex-web-vm-001</t>
        </is>
      </c>
      <c r="D87" s="225" t="inlineStr">
        <is>
          <t>Virtual machine</t>
        </is>
      </c>
      <c r="E87" s="225" t="inlineStr">
        <is>
          <t>hwsc-p-krc-cmms-rg</t>
        </is>
      </c>
      <c r="F87" s="225" t="inlineStr">
        <is>
          <t>Korea Central</t>
        </is>
      </c>
      <c r="G87" s="225" t="inlineStr">
        <is>
          <t>Hanwha Solutions Chemical DT</t>
        </is>
      </c>
      <c r="H87" s="309" t="inlineStr">
        <is>
          <t>24/7</t>
        </is>
      </c>
      <c r="I87" s="16" t="n"/>
      <c r="K87" s="309" t="n"/>
      <c r="N87" s="16" t="n"/>
    </row>
    <row r="88" ht="17" customHeight="1" s="372">
      <c r="C88" s="225" t="inlineStr">
        <is>
          <t>hwsc-p-krc-cmms-f-web-vm-001</t>
        </is>
      </c>
      <c r="D88" s="225" t="inlineStr">
        <is>
          <t>Virtual machine</t>
        </is>
      </c>
      <c r="E88" s="225" t="inlineStr">
        <is>
          <t>hwsc-p-krc-cmms-rg</t>
        </is>
      </c>
      <c r="F88" s="225" t="inlineStr">
        <is>
          <t>Korea Central</t>
        </is>
      </c>
      <c r="G88" s="225" t="inlineStr">
        <is>
          <t>Hanwha Solutions Chemical DT</t>
        </is>
      </c>
      <c r="H88" s="309" t="inlineStr">
        <is>
          <t>24/7</t>
        </is>
      </c>
      <c r="I88" s="16" t="n"/>
      <c r="K88" s="309" t="n"/>
      <c r="N88" s="16" t="n"/>
    </row>
    <row r="89" hidden="1" ht="17" customHeight="1" s="372">
      <c r="C89" s="225" t="inlineStr">
        <is>
          <t>hwscpkrccmmsrgdiag</t>
        </is>
      </c>
      <c r="D89" s="225" t="inlineStr">
        <is>
          <t>Storage account</t>
        </is>
      </c>
      <c r="E89" s="225" t="inlineStr">
        <is>
          <t>hwsc-p-krc-cmms-rg</t>
        </is>
      </c>
      <c r="F89" s="225" t="inlineStr">
        <is>
          <t>Korea Central</t>
        </is>
      </c>
      <c r="G89" s="225" t="inlineStr">
        <is>
          <t>Hanwha Solutions Chemical DT</t>
        </is>
      </c>
      <c r="H89" s="309" t="inlineStr">
        <is>
          <t>24/7</t>
        </is>
      </c>
      <c r="I89" s="16" t="n"/>
      <c r="K89" s="309" t="n"/>
      <c r="N89" s="16" t="n"/>
    </row>
    <row r="90" ht="17" customHeight="1" s="372">
      <c r="C90" s="225" t="inlineStr">
        <is>
          <t>hwsc-d-krc-sop-d-db-vm-001</t>
        </is>
      </c>
      <c r="D90" s="225" t="inlineStr">
        <is>
          <t>SQL virtual machine</t>
        </is>
      </c>
      <c r="E90" s="225" t="inlineStr">
        <is>
          <t>hwsc-d-krc-sop-rg</t>
        </is>
      </c>
      <c r="F90" s="225" t="inlineStr">
        <is>
          <t>Korea Central</t>
        </is>
      </c>
      <c r="G90" s="225" t="inlineStr">
        <is>
          <t>Hanwha Solutions Chemical DT</t>
        </is>
      </c>
      <c r="H90" s="309" t="inlineStr">
        <is>
          <t>24/7</t>
        </is>
      </c>
      <c r="I90" s="16" t="n"/>
      <c r="K90" s="309" t="n"/>
      <c r="N90" s="16" t="n"/>
    </row>
    <row r="91" ht="17" customHeight="1" s="372">
      <c r="C91" s="225" t="inlineStr">
        <is>
          <t>hwsc-d-krc-sop-f-ai-vm-001</t>
        </is>
      </c>
      <c r="D91" s="225" t="inlineStr">
        <is>
          <t>Virtual machine</t>
        </is>
      </c>
      <c r="E91" s="225" t="inlineStr">
        <is>
          <t>hwsc-d-krc-sop-rg</t>
        </is>
      </c>
      <c r="F91" s="225" t="inlineStr">
        <is>
          <t>Korea Central</t>
        </is>
      </c>
      <c r="G91" s="225" t="inlineStr">
        <is>
          <t>Hanwha Solutions Chemical DT</t>
        </is>
      </c>
      <c r="H91" s="309" t="inlineStr">
        <is>
          <t>24/7</t>
        </is>
      </c>
      <c r="I91" s="16" t="n"/>
      <c r="K91" s="309" t="n"/>
      <c r="N91" s="16" t="n"/>
    </row>
    <row r="92" ht="17" customHeight="1" s="372">
      <c r="C92" s="225" t="inlineStr">
        <is>
          <t>hwsc-d-krc-sop-f-eng-vm-001</t>
        </is>
      </c>
      <c r="D92" s="225" t="inlineStr">
        <is>
          <t>Virtual machine</t>
        </is>
      </c>
      <c r="E92" s="225" t="inlineStr">
        <is>
          <t>hwsc-d-krc-sop-rg</t>
        </is>
      </c>
      <c r="F92" s="225" t="inlineStr">
        <is>
          <t>Korea Central</t>
        </is>
      </c>
      <c r="G92" s="225" t="inlineStr">
        <is>
          <t>Hanwha Solutions Chemical DT</t>
        </is>
      </c>
      <c r="H92" s="309" t="inlineStr">
        <is>
          <t>24/7</t>
        </is>
      </c>
      <c r="I92" s="16" t="n"/>
      <c r="K92" s="309" t="n"/>
      <c r="N92" s="16" t="n"/>
    </row>
    <row r="93" ht="17" customHeight="1" s="372">
      <c r="C93" s="225" t="inlineStr">
        <is>
          <t>hwsc-d-krc-sop-f-was-vm-001</t>
        </is>
      </c>
      <c r="D93" s="225" t="inlineStr">
        <is>
          <t>Virtual machine</t>
        </is>
      </c>
      <c r="E93" s="225" t="inlineStr">
        <is>
          <t>hwsc-d-krc-sop-rg</t>
        </is>
      </c>
      <c r="F93" s="225" t="inlineStr">
        <is>
          <t>Korea Central</t>
        </is>
      </c>
      <c r="G93" s="225" t="inlineStr">
        <is>
          <t>Hanwha Solutions Chemical DT</t>
        </is>
      </c>
      <c r="H93" s="309" t="inlineStr">
        <is>
          <t>24/7</t>
        </is>
      </c>
      <c r="I93" s="16" t="n"/>
      <c r="K93" s="309" t="n"/>
      <c r="N93" s="16" t="n"/>
    </row>
    <row r="94" hidden="1" ht="17" customHeight="1" s="372">
      <c r="C94" s="225" t="inlineStr">
        <is>
          <t>hwscdkrcsopddb</t>
        </is>
      </c>
      <c r="D94" s="225" t="inlineStr">
        <is>
          <t>Storage account</t>
        </is>
      </c>
      <c r="E94" s="225" t="inlineStr">
        <is>
          <t>hwsc-d-krc-sop-rg</t>
        </is>
      </c>
      <c r="F94" s="225" t="inlineStr">
        <is>
          <t>Korea Central</t>
        </is>
      </c>
      <c r="G94" s="225" t="inlineStr">
        <is>
          <t>Hanwha Solutions Chemical DT</t>
        </is>
      </c>
      <c r="H94" s="309" t="inlineStr">
        <is>
          <t>24/7</t>
        </is>
      </c>
      <c r="I94" s="16" t="n"/>
      <c r="K94" s="309" t="n"/>
      <c r="N94" s="16" t="n"/>
    </row>
    <row r="95" hidden="1" ht="17" customHeight="1" s="372">
      <c r="C95" s="225" t="inlineStr">
        <is>
          <t>hwscdkrcsoprgdiag</t>
        </is>
      </c>
      <c r="D95" s="225" t="inlineStr">
        <is>
          <t>Storage account</t>
        </is>
      </c>
      <c r="E95" s="225" t="inlineStr">
        <is>
          <t>hwsc-d-krc-sop-rg</t>
        </is>
      </c>
      <c r="F95" s="225" t="inlineStr">
        <is>
          <t>Korea Central</t>
        </is>
      </c>
      <c r="G95" s="225" t="inlineStr">
        <is>
          <t>Hanwha Solutions Chemical DT</t>
        </is>
      </c>
      <c r="H95" s="309" t="inlineStr">
        <is>
          <t>24/7</t>
        </is>
      </c>
      <c r="I95" s="16" t="n"/>
      <c r="K95" s="309" t="n"/>
      <c r="N95" s="16" t="n"/>
    </row>
    <row r="96" ht="17" customHeight="1" s="372">
      <c r="C96" s="225" t="inlineStr">
        <is>
          <t>hwsc-d-krc-ptnrp-f-web-vm-001</t>
        </is>
      </c>
      <c r="D96" s="225" t="inlineStr">
        <is>
          <t>SQL virtual machine</t>
        </is>
      </c>
      <c r="E96" s="225" t="inlineStr">
        <is>
          <t>hwsc-d-krc-ptnrp-rg</t>
        </is>
      </c>
      <c r="F96" s="225" t="inlineStr">
        <is>
          <t>Korea Central</t>
        </is>
      </c>
      <c r="G96" s="225" t="inlineStr">
        <is>
          <t>Hanwha Solutions Chemical DT</t>
        </is>
      </c>
      <c r="H96" s="309" t="inlineStr">
        <is>
          <t>24/7</t>
        </is>
      </c>
      <c r="I96" s="16" t="n"/>
      <c r="K96" s="309" t="n"/>
      <c r="N96" s="16" t="n"/>
    </row>
    <row r="97" hidden="1" ht="17" customHeight="1" s="372">
      <c r="C97" s="225" t="inlineStr">
        <is>
          <t>hwscdkrcptnrprgdiag</t>
        </is>
      </c>
      <c r="D97" s="225" t="inlineStr">
        <is>
          <t>Storage account</t>
        </is>
      </c>
      <c r="E97" s="225" t="inlineStr">
        <is>
          <t>hwsc-d-krc-ptnrp-rg</t>
        </is>
      </c>
      <c r="F97" s="225" t="inlineStr">
        <is>
          <t>Korea Central</t>
        </is>
      </c>
      <c r="G97" s="225" t="inlineStr">
        <is>
          <t>Hanwha Solutions Chemical DT</t>
        </is>
      </c>
      <c r="H97" s="309" t="inlineStr">
        <is>
          <t>24/7</t>
        </is>
      </c>
      <c r="I97" s="16" t="n"/>
      <c r="K97" s="309" t="n"/>
      <c r="N97" s="16" t="n"/>
    </row>
    <row r="98" ht="17" customHeight="1" s="372">
      <c r="C98" s="225" t="inlineStr">
        <is>
          <t>hwsc-d-krc-prct-b-was-vm-001</t>
        </is>
      </c>
      <c r="D98" s="225" t="inlineStr">
        <is>
          <t>Virtual machine</t>
        </is>
      </c>
      <c r="E98" s="225" t="inlineStr">
        <is>
          <t>hwsc-d-krc-prct-rg</t>
        </is>
      </c>
      <c r="F98" s="225" t="inlineStr">
        <is>
          <t>Korea Central</t>
        </is>
      </c>
      <c r="G98" s="225" t="inlineStr">
        <is>
          <t>Hanwha Solutions Chemical DT</t>
        </is>
      </c>
      <c r="H98" s="309" t="inlineStr">
        <is>
          <t>24/7</t>
        </is>
      </c>
      <c r="I98" s="16" t="n"/>
      <c r="K98" s="309" t="n"/>
      <c r="N98" s="16" t="n"/>
    </row>
    <row r="99" ht="17" customHeight="1" s="372">
      <c r="C99" s="225" t="inlineStr">
        <is>
          <t>hwsc-d-krc-prct-d-db-vm-001</t>
        </is>
      </c>
      <c r="D99" s="225" t="inlineStr">
        <is>
          <t>Virtual machine</t>
        </is>
      </c>
      <c r="E99" s="225" t="inlineStr">
        <is>
          <t>hwsc-d-krc-prct-rg</t>
        </is>
      </c>
      <c r="F99" s="225" t="inlineStr">
        <is>
          <t>Korea Central</t>
        </is>
      </c>
      <c r="G99" s="225" t="inlineStr">
        <is>
          <t>Hanwha Solutions Chemical DT</t>
        </is>
      </c>
      <c r="H99" s="309" t="inlineStr">
        <is>
          <t>24/7</t>
        </is>
      </c>
      <c r="I99" s="16" t="n"/>
      <c r="K99" s="309" t="n"/>
      <c r="N99" s="16" t="n"/>
    </row>
    <row r="100" ht="17" customHeight="1" s="372">
      <c r="C100" s="225" t="inlineStr">
        <is>
          <t>hwsc-d-krc-prct-f-web-vm-001</t>
        </is>
      </c>
      <c r="D100" s="225" t="inlineStr">
        <is>
          <t>Virtual machine</t>
        </is>
      </c>
      <c r="E100" s="225" t="inlineStr">
        <is>
          <t>hwsc-d-krc-prct-rg</t>
        </is>
      </c>
      <c r="F100" s="225" t="inlineStr">
        <is>
          <t>Korea Central</t>
        </is>
      </c>
      <c r="G100" s="225" t="inlineStr">
        <is>
          <t>Hanwha Solutions Chemical DT</t>
        </is>
      </c>
      <c r="H100" s="309" t="inlineStr">
        <is>
          <t>24/7</t>
        </is>
      </c>
      <c r="I100" s="16" t="n"/>
      <c r="K100" s="309" t="n"/>
      <c r="N100" s="16" t="n"/>
    </row>
    <row r="101" hidden="1" ht="17" customHeight="1" s="372">
      <c r="C101" s="225" t="inlineStr">
        <is>
          <t>hwscdkrcprctrgdiag</t>
        </is>
      </c>
      <c r="D101" s="225" t="inlineStr">
        <is>
          <t>Storage account</t>
        </is>
      </c>
      <c r="E101" s="225" t="inlineStr">
        <is>
          <t>hwsc-d-krc-prct-rg</t>
        </is>
      </c>
      <c r="F101" s="225" t="inlineStr">
        <is>
          <t>Korea Central</t>
        </is>
      </c>
      <c r="G101" s="225" t="inlineStr">
        <is>
          <t>Hanwha Solutions Chemical DT</t>
        </is>
      </c>
      <c r="H101" s="309" t="inlineStr">
        <is>
          <t>24/7</t>
        </is>
      </c>
      <c r="I101" s="16" t="n"/>
      <c r="K101" s="309" t="n"/>
      <c r="N101" s="16" t="n"/>
    </row>
    <row r="102" hidden="1" ht="17" customHeight="1" s="372">
      <c r="C102" s="225" t="inlineStr">
        <is>
          <t>AutoStop_CreateAlert_Child (hwsc-d-krc-ops-autoacct/AutoStop_CreateAlert_Child)</t>
        </is>
      </c>
      <c r="D102" s="225" t="inlineStr">
        <is>
          <t>Runbook</t>
        </is>
      </c>
      <c r="E102" s="225" t="inlineStr">
        <is>
          <t>hwsc-d-krc-ops-rg</t>
        </is>
      </c>
      <c r="F102" s="225" t="inlineStr">
        <is>
          <t>Korea Central</t>
        </is>
      </c>
      <c r="G102" s="225" t="inlineStr">
        <is>
          <t>Hanwha Solutions Chemical DT</t>
        </is>
      </c>
      <c r="H102" s="309" t="inlineStr">
        <is>
          <t>24/7</t>
        </is>
      </c>
      <c r="I102" s="16" t="n"/>
      <c r="K102" s="309" t="n"/>
      <c r="N102" s="16" t="n"/>
    </row>
    <row r="103" hidden="1" ht="17" customHeight="1" s="372">
      <c r="C103" s="225" t="inlineStr">
        <is>
          <t>AutoStop_CreateAlert_Parent (hwsc-d-krc-ops-autoacct/AutoStop_CreateAlert_Parent)</t>
        </is>
      </c>
      <c r="D103" s="225" t="inlineStr">
        <is>
          <t>Runbook</t>
        </is>
      </c>
      <c r="E103" s="225" t="inlineStr">
        <is>
          <t>hwsc-d-krc-ops-rg</t>
        </is>
      </c>
      <c r="F103" s="225" t="inlineStr">
        <is>
          <t>Korea Central</t>
        </is>
      </c>
      <c r="G103" s="225" t="inlineStr">
        <is>
          <t>Hanwha Solutions Chemical DT</t>
        </is>
      </c>
      <c r="H103" s="309" t="inlineStr">
        <is>
          <t>24/7</t>
        </is>
      </c>
      <c r="I103" s="16" t="n"/>
      <c r="K103" s="309" t="n"/>
      <c r="N103" s="16" t="n"/>
    </row>
    <row r="104" hidden="1" ht="17" customHeight="1" s="372">
      <c r="C104" s="225" t="inlineStr">
        <is>
          <t>AutoStop_Disable (hwsc-d-krc-ops-autoacct/AutoStop_Disable)</t>
        </is>
      </c>
      <c r="D104" s="225" t="inlineStr">
        <is>
          <t>Runbook</t>
        </is>
      </c>
      <c r="E104" s="225" t="inlineStr">
        <is>
          <t>hwsc-d-krc-ops-rg</t>
        </is>
      </c>
      <c r="F104" s="225" t="inlineStr">
        <is>
          <t>Korea Central</t>
        </is>
      </c>
      <c r="G104" s="225" t="inlineStr">
        <is>
          <t>Hanwha Solutions Chemical DT</t>
        </is>
      </c>
      <c r="H104" s="309" t="inlineStr">
        <is>
          <t>24/7</t>
        </is>
      </c>
      <c r="I104" s="16" t="n"/>
      <c r="K104" s="309" t="n"/>
      <c r="N104" s="16" t="n"/>
    </row>
    <row r="105" hidden="1" ht="17" customHeight="1" s="372">
      <c r="C105" s="225" t="inlineStr">
        <is>
          <t>AutoStop_VM_Child (hwsc-d-krc-ops-autoacct/AutoStop_VM_Child)</t>
        </is>
      </c>
      <c r="D105" s="225" t="inlineStr">
        <is>
          <t>Runbook</t>
        </is>
      </c>
      <c r="E105" s="225" t="inlineStr">
        <is>
          <t>hwsc-d-krc-ops-rg</t>
        </is>
      </c>
      <c r="F105" s="225" t="inlineStr">
        <is>
          <t>Korea Central</t>
        </is>
      </c>
      <c r="G105" s="225" t="inlineStr">
        <is>
          <t>Hanwha Solutions Chemical DT</t>
        </is>
      </c>
      <c r="H105" s="309" t="inlineStr">
        <is>
          <t>24/7</t>
        </is>
      </c>
      <c r="I105" s="16" t="n"/>
      <c r="K105" s="309" t="n"/>
      <c r="N105" s="16" t="n"/>
    </row>
    <row r="106" hidden="1" ht="17" customHeight="1" s="372">
      <c r="C106" s="225" t="inlineStr">
        <is>
          <t>AutoStop_VM_Child_ARM (hwsc-d-krc-ops-autoacct/AutoStop_VM_Child_ARM)</t>
        </is>
      </c>
      <c r="D106" s="225" t="inlineStr">
        <is>
          <t>Runbook</t>
        </is>
      </c>
      <c r="E106" s="225" t="inlineStr">
        <is>
          <t>hwsc-d-krc-ops-rg</t>
        </is>
      </c>
      <c r="F106" s="225" t="inlineStr">
        <is>
          <t>Korea Central</t>
        </is>
      </c>
      <c r="G106" s="225" t="inlineStr">
        <is>
          <t>Hanwha Solutions Chemical DT</t>
        </is>
      </c>
      <c r="H106" s="309" t="inlineStr">
        <is>
          <t>24/7</t>
        </is>
      </c>
      <c r="I106" s="16" t="n"/>
      <c r="K106" s="309" t="n"/>
      <c r="N106" s="16" t="n"/>
    </row>
    <row r="107" hidden="1" ht="17" customHeight="1" s="372">
      <c r="C107" s="225" t="inlineStr">
        <is>
          <t>AzureAutomationTutorial (hwsc-d-krc-ops-autoacct/AzureAutomationTutorial)</t>
        </is>
      </c>
      <c r="D107" s="225" t="inlineStr">
        <is>
          <t>Runbook</t>
        </is>
      </c>
      <c r="E107" s="225" t="inlineStr">
        <is>
          <t>hwsc-d-krc-ops-rg</t>
        </is>
      </c>
      <c r="F107" s="225" t="inlineStr">
        <is>
          <t>Korea Central</t>
        </is>
      </c>
      <c r="G107" s="225" t="inlineStr">
        <is>
          <t>Hanwha Solutions Chemical DT</t>
        </is>
      </c>
      <c r="H107" s="309" t="inlineStr">
        <is>
          <t>24/7</t>
        </is>
      </c>
      <c r="I107" s="16" t="n"/>
      <c r="K107" s="309" t="n"/>
      <c r="N107" s="16" t="n"/>
    </row>
    <row r="108" hidden="1" ht="17" customHeight="1" s="372">
      <c r="C108" s="225" t="inlineStr">
        <is>
          <t>AzureAutomationTutorialPython2 (hwsc-d-krc-ops-autoacct/AzureAutomationTutorialPython2)</t>
        </is>
      </c>
      <c r="D108" s="225" t="inlineStr">
        <is>
          <t>Runbook</t>
        </is>
      </c>
      <c r="E108" s="225" t="inlineStr">
        <is>
          <t>hwsc-d-krc-ops-rg</t>
        </is>
      </c>
      <c r="F108" s="225" t="inlineStr">
        <is>
          <t>Korea Central</t>
        </is>
      </c>
      <c r="G108" s="225" t="inlineStr">
        <is>
          <t>Hanwha Solutions Chemical DT</t>
        </is>
      </c>
      <c r="H108" s="309" t="inlineStr">
        <is>
          <t>24/7</t>
        </is>
      </c>
      <c r="I108" s="16" t="n"/>
      <c r="K108" s="309" t="n"/>
      <c r="N108" s="16" t="n"/>
    </row>
    <row r="109" hidden="1" ht="17" customHeight="1" s="372">
      <c r="C109" s="225" t="inlineStr">
        <is>
          <t>AzureAutomationTutorialScript (hwsc-d-krc-ops-autoacct/AzureAutomationTutorialScript)</t>
        </is>
      </c>
      <c r="D109" s="225" t="inlineStr">
        <is>
          <t>Runbook</t>
        </is>
      </c>
      <c r="E109" s="225" t="inlineStr">
        <is>
          <t>hwsc-d-krc-ops-rg</t>
        </is>
      </c>
      <c r="F109" s="225" t="inlineStr">
        <is>
          <t>Korea Central</t>
        </is>
      </c>
      <c r="G109" s="225" t="inlineStr">
        <is>
          <t>Hanwha Solutions Chemical DT</t>
        </is>
      </c>
      <c r="H109" s="309" t="inlineStr">
        <is>
          <t>24/7</t>
        </is>
      </c>
      <c r="I109" s="16" t="n"/>
      <c r="K109" s="309" t="n"/>
      <c r="N109" s="16" t="n"/>
    </row>
    <row r="110" hidden="1" ht="17" customHeight="1" s="372">
      <c r="C110" s="225" t="inlineStr">
        <is>
          <t>hwsc-d-krc-ops-autoacct</t>
        </is>
      </c>
      <c r="D110" s="225" t="inlineStr">
        <is>
          <t>Automation Account</t>
        </is>
      </c>
      <c r="E110" s="225" t="inlineStr">
        <is>
          <t>hwsc-d-krc-ops-rg</t>
        </is>
      </c>
      <c r="F110" s="225" t="inlineStr">
        <is>
          <t>Korea Central</t>
        </is>
      </c>
      <c r="G110" s="225" t="inlineStr">
        <is>
          <t>Hanwha Solutions Chemical DT</t>
        </is>
      </c>
      <c r="H110" s="309" t="inlineStr">
        <is>
          <t>24/7</t>
        </is>
      </c>
      <c r="I110" s="16" t="n"/>
      <c r="K110" s="288" t="n">
        <v>99.90000000000001</v>
      </c>
      <c r="N110" s="16" t="n"/>
    </row>
    <row r="111" hidden="1" ht="17" customHeight="1" s="372">
      <c r="C111" s="225" t="inlineStr">
        <is>
          <t>hwsc-d-krc-rsv-001</t>
        </is>
      </c>
      <c r="D111" s="225" t="inlineStr">
        <is>
          <t>Recovery Services vault</t>
        </is>
      </c>
      <c r="E111" s="225" t="inlineStr">
        <is>
          <t>hwsc-d-krc-ops-rg</t>
        </is>
      </c>
      <c r="F111" s="225" t="inlineStr">
        <is>
          <t>Korea Central</t>
        </is>
      </c>
      <c r="G111" s="225" t="inlineStr">
        <is>
          <t>Hanwha Solutions Chemical DT</t>
        </is>
      </c>
      <c r="H111" s="309" t="inlineStr">
        <is>
          <t>24/7</t>
        </is>
      </c>
      <c r="I111" s="16" t="n"/>
      <c r="K111" s="309" t="n"/>
      <c r="N111" s="16" t="n"/>
    </row>
    <row r="112" hidden="1" ht="17" customHeight="1" s="372">
      <c r="C112" s="225" t="inlineStr">
        <is>
          <t>ScheduledStartStop_Base_Classic (hwsc-d-krc-ops-autoacct/ScheduledStartStop_Base_Classic)</t>
        </is>
      </c>
      <c r="D112" s="225" t="inlineStr">
        <is>
          <t>Runbook</t>
        </is>
      </c>
      <c r="E112" s="225" t="inlineStr">
        <is>
          <t>hwsc-d-krc-ops-rg</t>
        </is>
      </c>
      <c r="F112" s="225" t="inlineStr">
        <is>
          <t>Korea Central</t>
        </is>
      </c>
      <c r="G112" s="225" t="inlineStr">
        <is>
          <t>Hanwha Solutions Chemical DT</t>
        </is>
      </c>
      <c r="H112" s="309" t="inlineStr">
        <is>
          <t>24/7</t>
        </is>
      </c>
      <c r="I112" s="16" t="n"/>
      <c r="K112" s="309" t="n"/>
      <c r="N112" s="16" t="n"/>
    </row>
    <row r="113" hidden="1" ht="17" customHeight="1" s="372">
      <c r="C113" s="225" t="inlineStr">
        <is>
          <t>ScheduledStartStop_Child (hwsc-d-krc-ops-autoacct/ScheduledStartStop_Child)</t>
        </is>
      </c>
      <c r="D113" s="225" t="inlineStr">
        <is>
          <t>Runbook</t>
        </is>
      </c>
      <c r="E113" s="225" t="inlineStr">
        <is>
          <t>hwsc-d-krc-ops-rg</t>
        </is>
      </c>
      <c r="F113" s="225" t="inlineStr">
        <is>
          <t>Korea Central</t>
        </is>
      </c>
      <c r="G113" s="225" t="inlineStr">
        <is>
          <t>Hanwha Solutions Chemical DT</t>
        </is>
      </c>
      <c r="H113" s="309" t="inlineStr">
        <is>
          <t>24/7</t>
        </is>
      </c>
      <c r="I113" s="16" t="n"/>
      <c r="K113" s="309" t="n"/>
      <c r="N113" s="16" t="n"/>
    </row>
    <row r="114" hidden="1" ht="17" customHeight="1" s="372">
      <c r="C114" s="225" t="inlineStr">
        <is>
          <t>ScheduledStartStop_Child_Classic (hwsc-d-krc-ops-autoacct/ScheduledStartStop_Child_Classic)</t>
        </is>
      </c>
      <c r="D114" s="225" t="inlineStr">
        <is>
          <t>Runbook</t>
        </is>
      </c>
      <c r="E114" s="225" t="inlineStr">
        <is>
          <t>hwsc-d-krc-ops-rg</t>
        </is>
      </c>
      <c r="F114" s="225" t="inlineStr">
        <is>
          <t>Korea Central</t>
        </is>
      </c>
      <c r="G114" s="225" t="inlineStr">
        <is>
          <t>Hanwha Solutions Chemical DT</t>
        </is>
      </c>
      <c r="H114" s="309" t="inlineStr">
        <is>
          <t>24/7</t>
        </is>
      </c>
      <c r="I114" s="16" t="n"/>
      <c r="K114" s="309" t="n"/>
      <c r="N114" s="16" t="n"/>
    </row>
    <row r="115" hidden="1" ht="17" customHeight="1" s="372">
      <c r="C115" s="225" t="inlineStr">
        <is>
          <t>ScheduledStartStop_Parent (hwsc-d-krc-ops-autoacct/ScheduledStartStop_Parent)</t>
        </is>
      </c>
      <c r="D115" s="225" t="inlineStr">
        <is>
          <t>Runbook</t>
        </is>
      </c>
      <c r="E115" s="225" t="inlineStr">
        <is>
          <t>hwsc-d-krc-ops-rg</t>
        </is>
      </c>
      <c r="F115" s="225" t="inlineStr">
        <is>
          <t>Korea Central</t>
        </is>
      </c>
      <c r="G115" s="225" t="inlineStr">
        <is>
          <t>Hanwha Solutions Chemical DT</t>
        </is>
      </c>
      <c r="H115" s="309" t="inlineStr">
        <is>
          <t>24/7</t>
        </is>
      </c>
      <c r="I115" s="16" t="n"/>
      <c r="K115" s="309" t="n"/>
      <c r="N115" s="16" t="n"/>
    </row>
    <row r="116" hidden="1" ht="17" customHeight="1" s="372">
      <c r="C116" s="225" t="inlineStr">
        <is>
          <t>SequencedStartStop_Parent (hwsc-d-krc-ops-autoacct/SequencedStartStop_Parent)</t>
        </is>
      </c>
      <c r="D116" s="225" t="inlineStr">
        <is>
          <t>Runbook</t>
        </is>
      </c>
      <c r="E116" s="225" t="inlineStr">
        <is>
          <t>hwsc-d-krc-ops-rg</t>
        </is>
      </c>
      <c r="F116" s="225" t="inlineStr">
        <is>
          <t>Korea Central</t>
        </is>
      </c>
      <c r="G116" s="225" t="inlineStr">
        <is>
          <t>Hanwha Solutions Chemical DT</t>
        </is>
      </c>
      <c r="H116" s="309" t="inlineStr">
        <is>
          <t>24/7</t>
        </is>
      </c>
      <c r="I116" s="16" t="n"/>
      <c r="K116" s="309" t="n"/>
      <c r="N116" s="16" t="n"/>
    </row>
    <row r="117" hidden="1" ht="17" customHeight="1" s="372">
      <c r="C117" s="225" t="inlineStr">
        <is>
          <t>hwscdkrcmirpargdiag</t>
        </is>
      </c>
      <c r="D117" s="225" t="inlineStr">
        <is>
          <t>Storage account</t>
        </is>
      </c>
      <c r="E117" s="225" t="inlineStr">
        <is>
          <t>hwsc-d-krc-mirpa-rg</t>
        </is>
      </c>
      <c r="F117" s="225" t="inlineStr">
        <is>
          <t>Korea Central</t>
        </is>
      </c>
      <c r="G117" s="225" t="inlineStr">
        <is>
          <t>Hanwha Solutions Chemical DT</t>
        </is>
      </c>
      <c r="H117" s="309" t="inlineStr">
        <is>
          <t>24/7</t>
        </is>
      </c>
      <c r="I117" s="16" t="n"/>
      <c r="K117" s="309" t="n"/>
      <c r="N117" s="16" t="n"/>
    </row>
    <row r="118" ht="17" customHeight="1" s="372">
      <c r="C118" s="225" t="inlineStr">
        <is>
          <t>hwsc-d-krc-mes-f-was-vm-001</t>
        </is>
      </c>
      <c r="D118" s="225" t="inlineStr">
        <is>
          <t>SQL virtual machine</t>
        </is>
      </c>
      <c r="E118" s="225" t="inlineStr">
        <is>
          <t>hwsc-d-krc-mes-rg</t>
        </is>
      </c>
      <c r="F118" s="225" t="inlineStr">
        <is>
          <t>Korea Central</t>
        </is>
      </c>
      <c r="G118" s="225" t="inlineStr">
        <is>
          <t>Hanwha Solutions Chemical DT</t>
        </is>
      </c>
      <c r="H118" s="309" t="inlineStr">
        <is>
          <t>24/7</t>
        </is>
      </c>
      <c r="I118" s="16" t="n"/>
      <c r="K118" s="309" t="n"/>
      <c r="N118" s="16" t="n"/>
    </row>
    <row r="119" hidden="1" ht="17" customHeight="1" s="372">
      <c r="C119" s="225" t="inlineStr">
        <is>
          <t>hwscdkrcmesrgdiag</t>
        </is>
      </c>
      <c r="D119" s="225" t="inlineStr">
        <is>
          <t>Storage account</t>
        </is>
      </c>
      <c r="E119" s="225" t="inlineStr">
        <is>
          <t>hwsc-d-krc-mes-rg</t>
        </is>
      </c>
      <c r="F119" s="225" t="inlineStr">
        <is>
          <t>Korea Central</t>
        </is>
      </c>
      <c r="G119" s="225" t="inlineStr">
        <is>
          <t>Hanwha Solutions Chemical DT</t>
        </is>
      </c>
      <c r="H119" s="309" t="inlineStr">
        <is>
          <t>24/7</t>
        </is>
      </c>
      <c r="I119" s="16" t="n"/>
      <c r="K119" s="309" t="n"/>
      <c r="N119" s="16" t="n"/>
    </row>
    <row r="120" ht="17" customHeight="1" s="372">
      <c r="C120" s="225" t="inlineStr">
        <is>
          <t>hwsc-d-krc-esh-d-db-vm-001</t>
        </is>
      </c>
      <c r="D120" s="225" t="inlineStr">
        <is>
          <t>SQL virtual machine</t>
        </is>
      </c>
      <c r="E120" s="225" t="inlineStr">
        <is>
          <t>hwsc-d-krc-esh-rg</t>
        </is>
      </c>
      <c r="F120" s="225" t="inlineStr">
        <is>
          <t>Korea Central</t>
        </is>
      </c>
      <c r="G120" s="225" t="inlineStr">
        <is>
          <t>Hanwha Solutions Chemical DT</t>
        </is>
      </c>
      <c r="H120" s="309" t="inlineStr">
        <is>
          <t>24/7</t>
        </is>
      </c>
      <c r="I120" s="16" t="n"/>
      <c r="K120" s="309" t="n"/>
      <c r="N120" s="16" t="n"/>
    </row>
    <row r="121" ht="17" customHeight="1" s="372">
      <c r="C121" s="225" t="inlineStr">
        <is>
          <t>hwsc-d-krc-esh-f-web-vm-001</t>
        </is>
      </c>
      <c r="D121" s="225" t="inlineStr">
        <is>
          <t>Virtual machine</t>
        </is>
      </c>
      <c r="E121" s="225" t="inlineStr">
        <is>
          <t>hwsc-d-krc-esh-rg</t>
        </is>
      </c>
      <c r="F121" s="225" t="inlineStr">
        <is>
          <t>Korea Central</t>
        </is>
      </c>
      <c r="G121" s="225" t="inlineStr">
        <is>
          <t>Hanwha Solutions Chemical DT</t>
        </is>
      </c>
      <c r="H121" s="309" t="inlineStr">
        <is>
          <t>24/7</t>
        </is>
      </c>
      <c r="I121" s="16" t="n"/>
      <c r="K121" s="309" t="n"/>
      <c r="N121" s="16" t="n"/>
    </row>
    <row r="122" hidden="1" ht="17" customHeight="1" s="372">
      <c r="C122" s="225" t="inlineStr">
        <is>
          <t>hwscdkrceshrgdiag</t>
        </is>
      </c>
      <c r="D122" s="225" t="inlineStr">
        <is>
          <t>Storage account</t>
        </is>
      </c>
      <c r="E122" s="225" t="inlineStr">
        <is>
          <t>hwsc-d-krc-esh-rg</t>
        </is>
      </c>
      <c r="F122" s="225" t="inlineStr">
        <is>
          <t>Korea Central</t>
        </is>
      </c>
      <c r="G122" s="225" t="inlineStr">
        <is>
          <t>Hanwha Solutions Chemical DT</t>
        </is>
      </c>
      <c r="H122" s="309" t="inlineStr">
        <is>
          <t>24/7</t>
        </is>
      </c>
      <c r="I122" s="16" t="n"/>
      <c r="K122" s="309" t="n"/>
      <c r="N122" s="16" t="n"/>
    </row>
    <row r="123" ht="17" customHeight="1" s="372">
      <c r="C123" s="225" t="inlineStr">
        <is>
          <t>hwsc-d-krc-edm-d-db-vm-001</t>
        </is>
      </c>
      <c r="D123" s="225" t="inlineStr">
        <is>
          <t>SQL virtual machine</t>
        </is>
      </c>
      <c r="E123" s="225" t="inlineStr">
        <is>
          <t>hwsc-d-krc-edm-rg</t>
        </is>
      </c>
      <c r="F123" s="225" t="inlineStr">
        <is>
          <t>Korea Central</t>
        </is>
      </c>
      <c r="G123" s="225" t="inlineStr">
        <is>
          <t>Hanwha Solutions Chemical DT</t>
        </is>
      </c>
      <c r="H123" s="309" t="inlineStr">
        <is>
          <t>24/7</t>
        </is>
      </c>
      <c r="I123" s="16" t="n"/>
      <c r="K123" s="309" t="n"/>
      <c r="N123" s="16" t="n"/>
    </row>
    <row r="124" ht="17" customHeight="1" s="372">
      <c r="C124" s="225" t="inlineStr">
        <is>
          <t>hwsc-d-krc-edm-f-web-vm-001</t>
        </is>
      </c>
      <c r="D124" s="225" t="inlineStr">
        <is>
          <t>Virtual machine</t>
        </is>
      </c>
      <c r="E124" s="225" t="inlineStr">
        <is>
          <t>hwsc-d-krc-edm-rg</t>
        </is>
      </c>
      <c r="F124" s="225" t="inlineStr">
        <is>
          <t>Korea Central</t>
        </is>
      </c>
      <c r="G124" s="225" t="inlineStr">
        <is>
          <t>Hanwha Solutions Chemical DT</t>
        </is>
      </c>
      <c r="H124" s="309" t="inlineStr">
        <is>
          <t>24/7</t>
        </is>
      </c>
      <c r="I124" s="16" t="n"/>
      <c r="K124" s="309" t="n"/>
      <c r="N124" s="16" t="n"/>
    </row>
    <row r="125" hidden="1" ht="17" customHeight="1" s="372">
      <c r="C125" s="225" t="inlineStr">
        <is>
          <t>hwscdkrcedmrgdiag</t>
        </is>
      </c>
      <c r="D125" s="225" t="inlineStr">
        <is>
          <t>Storage account</t>
        </is>
      </c>
      <c r="E125" s="225" t="inlineStr">
        <is>
          <t>hwsc-d-krc-edm-rg</t>
        </is>
      </c>
      <c r="F125" s="225" t="inlineStr">
        <is>
          <t>Korea Central</t>
        </is>
      </c>
      <c r="G125" s="225" t="inlineStr">
        <is>
          <t>Hanwha Solutions Chemical DT</t>
        </is>
      </c>
      <c r="H125" s="309" t="inlineStr">
        <is>
          <t>24/7</t>
        </is>
      </c>
      <c r="I125" s="16" t="n"/>
      <c r="K125" s="309" t="n"/>
      <c r="N125" s="16" t="n"/>
    </row>
    <row r="126" hidden="1" ht="17" customHeight="1" s="372">
      <c r="C126" s="225" t="inlineStr">
        <is>
          <t>hwsc-d-krc-eai-d-db-psql-001</t>
        </is>
      </c>
      <c r="D126" s="225" t="inlineStr">
        <is>
          <t>Azure Database for PostgreSQL single server</t>
        </is>
      </c>
      <c r="E126" s="225" t="inlineStr">
        <is>
          <t>hwsc-d-krc-eai-rg</t>
        </is>
      </c>
      <c r="F126" s="225" t="inlineStr">
        <is>
          <t>Korea Central</t>
        </is>
      </c>
      <c r="G126" s="225" t="inlineStr">
        <is>
          <t>Hanwha Solutions Chemical DT</t>
        </is>
      </c>
      <c r="H126" s="309" t="inlineStr">
        <is>
          <t>24/7</t>
        </is>
      </c>
      <c r="I126" s="16" t="n"/>
      <c r="K126" s="309" t="n">
        <v>99.98999999999999</v>
      </c>
      <c r="N126" s="16" t="n"/>
    </row>
    <row r="127" ht="17" customHeight="1" s="372">
      <c r="C127" s="225" t="inlineStr">
        <is>
          <t>hwsc-d-krc-eai-f-web-vm-001</t>
        </is>
      </c>
      <c r="D127" s="225" t="inlineStr">
        <is>
          <t>Virtual machine</t>
        </is>
      </c>
      <c r="E127" s="225" t="inlineStr">
        <is>
          <t>hwsc-d-krc-eai-rg</t>
        </is>
      </c>
      <c r="F127" s="225" t="inlineStr">
        <is>
          <t>Korea Central</t>
        </is>
      </c>
      <c r="G127" s="225" t="inlineStr">
        <is>
          <t>Hanwha Solutions Chemical DT</t>
        </is>
      </c>
      <c r="H127" s="309" t="inlineStr">
        <is>
          <t>24/7</t>
        </is>
      </c>
      <c r="I127" s="16" t="n"/>
      <c r="K127" s="309" t="n"/>
      <c r="N127" s="16" t="n"/>
    </row>
    <row r="128" hidden="1" ht="17" customHeight="1" s="372">
      <c r="C128" s="225" t="inlineStr">
        <is>
          <t>hwsc-d-krc-esh-d-db-pepint-001</t>
        </is>
      </c>
      <c r="D128" s="225" t="inlineStr">
        <is>
          <t>Private endpoint</t>
        </is>
      </c>
      <c r="E128" s="225" t="inlineStr">
        <is>
          <t>hwsc-d-krc-eai-rg</t>
        </is>
      </c>
      <c r="F128" s="225" t="inlineStr">
        <is>
          <t>Korea Central</t>
        </is>
      </c>
      <c r="G128" s="225" t="inlineStr">
        <is>
          <t>Hanwha Solutions Chemical DT</t>
        </is>
      </c>
      <c r="H128" s="309" t="inlineStr">
        <is>
          <t>24/7</t>
        </is>
      </c>
      <c r="I128" s="16" t="n"/>
      <c r="K128" s="309" t="n"/>
      <c r="N128" s="16" t="n"/>
    </row>
    <row r="129" hidden="1" ht="17" customHeight="1" s="372">
      <c r="C129" s="225" t="inlineStr">
        <is>
          <t>hwsc-t-krc-eai-d-db-psql-001</t>
        </is>
      </c>
      <c r="D129" s="225" t="inlineStr">
        <is>
          <t>Azure Database for PostgreSQL single server</t>
        </is>
      </c>
      <c r="E129" s="225" t="inlineStr">
        <is>
          <t>hwsc-d-krc-eai-rg</t>
        </is>
      </c>
      <c r="F129" s="225" t="inlineStr">
        <is>
          <t>Korea Central</t>
        </is>
      </c>
      <c r="G129" s="225" t="inlineStr">
        <is>
          <t>Hanwha Solutions Chemical DT</t>
        </is>
      </c>
      <c r="H129" s="309" t="inlineStr">
        <is>
          <t>24/7</t>
        </is>
      </c>
      <c r="I129" s="16" t="n"/>
      <c r="K129" s="309" t="n">
        <v>99.98999999999999</v>
      </c>
      <c r="N129" s="16" t="n"/>
    </row>
    <row r="130" ht="17" customHeight="1" s="372">
      <c r="C130" s="225" t="inlineStr">
        <is>
          <t>hwsc-t-krc-eai-f-web-vm-001</t>
        </is>
      </c>
      <c r="D130" s="225" t="inlineStr">
        <is>
          <t>Virtual machine</t>
        </is>
      </c>
      <c r="E130" s="225" t="inlineStr">
        <is>
          <t>hwsc-d-krc-eai-rg</t>
        </is>
      </c>
      <c r="F130" s="225" t="inlineStr">
        <is>
          <t>Korea Central</t>
        </is>
      </c>
      <c r="G130" s="225" t="inlineStr">
        <is>
          <t>Hanwha Solutions Chemical DT</t>
        </is>
      </c>
      <c r="H130" s="309" t="inlineStr">
        <is>
          <t>24/7</t>
        </is>
      </c>
      <c r="I130" s="16" t="n"/>
      <c r="K130" s="309" t="n"/>
      <c r="N130" s="16" t="n"/>
    </row>
    <row r="131" hidden="1" ht="17" customHeight="1" s="372">
      <c r="C131" s="225" t="inlineStr">
        <is>
          <t>hwsc-t-krc-esh-d-db-pepint-001</t>
        </is>
      </c>
      <c r="D131" s="225" t="inlineStr">
        <is>
          <t>Private endpoint</t>
        </is>
      </c>
      <c r="E131" s="225" t="inlineStr">
        <is>
          <t>hwsc-d-krc-eai-rg</t>
        </is>
      </c>
      <c r="F131" s="225" t="inlineStr">
        <is>
          <t>Korea Central</t>
        </is>
      </c>
      <c r="G131" s="225" t="inlineStr">
        <is>
          <t>Hanwha Solutions Chemical DT</t>
        </is>
      </c>
      <c r="H131" s="309" t="inlineStr">
        <is>
          <t>24/7</t>
        </is>
      </c>
      <c r="I131" s="16" t="n"/>
      <c r="K131" s="309" t="n"/>
      <c r="N131" s="16" t="n"/>
    </row>
    <row r="132" hidden="1" ht="17" customHeight="1" s="372">
      <c r="C132" s="225" t="inlineStr">
        <is>
          <t>hwscdkrceairgdiag</t>
        </is>
      </c>
      <c r="D132" s="225" t="inlineStr">
        <is>
          <t>Storage account</t>
        </is>
      </c>
      <c r="E132" s="225" t="inlineStr">
        <is>
          <t>hwsc-d-krc-eai-rg</t>
        </is>
      </c>
      <c r="F132" s="225" t="inlineStr">
        <is>
          <t>Korea Central</t>
        </is>
      </c>
      <c r="G132" s="225" t="inlineStr">
        <is>
          <t>Hanwha Solutions Chemical DT</t>
        </is>
      </c>
      <c r="H132" s="309" t="inlineStr">
        <is>
          <t>24/7</t>
        </is>
      </c>
      <c r="I132" s="16" t="n"/>
      <c r="K132" s="309" t="n"/>
      <c r="N132" s="16" t="n"/>
    </row>
    <row r="133" hidden="1" ht="17" customHeight="1" s="372">
      <c r="C133" s="225" t="inlineStr">
        <is>
          <t>hwsc-d-krc-agw-001</t>
        </is>
      </c>
      <c r="D133" s="225" t="inlineStr">
        <is>
          <t>Application gateway</t>
        </is>
      </c>
      <c r="E133" s="225" t="inlineStr">
        <is>
          <t>hwsc-d-krc-dt-rg</t>
        </is>
      </c>
      <c r="F133" s="225" t="inlineStr">
        <is>
          <t>Korea Central</t>
        </is>
      </c>
      <c r="G133" s="225" t="inlineStr">
        <is>
          <t>Hanwha Solutions Chemical DT</t>
        </is>
      </c>
      <c r="H133" s="309" t="inlineStr">
        <is>
          <t>24/7</t>
        </is>
      </c>
      <c r="K133" s="291" t="n">
        <v>0.9995000000000001</v>
      </c>
    </row>
    <row r="134" ht="17" customHeight="1" s="372">
      <c r="C134" s="225" t="inlineStr">
        <is>
          <t>hwsc-d-krc-dt-f-ecmagent-vm-001</t>
        </is>
      </c>
      <c r="D134" s="225" t="inlineStr">
        <is>
          <t>Virtual machine</t>
        </is>
      </c>
      <c r="E134" s="225" t="inlineStr">
        <is>
          <t>hwsc-d-krc-dt-rg</t>
        </is>
      </c>
      <c r="F134" s="225" t="inlineStr">
        <is>
          <t>Korea Central</t>
        </is>
      </c>
      <c r="G134" s="225" t="inlineStr">
        <is>
          <t>Hanwha Solutions Chemical DT</t>
        </is>
      </c>
      <c r="H134" s="309" t="inlineStr">
        <is>
          <t>24/7</t>
        </is>
      </c>
      <c r="I134" s="16" t="n"/>
      <c r="K134" s="16" t="n"/>
      <c r="N134" s="16" t="n"/>
    </row>
    <row r="135" ht="17" customHeight="1" s="372">
      <c r="C135" s="225" t="inlineStr">
        <is>
          <t>hwsc-d-krc-dt-f-ecmagentbocs-vm-001</t>
        </is>
      </c>
      <c r="D135" s="225" t="inlineStr">
        <is>
          <t>Virtual machine</t>
        </is>
      </c>
      <c r="E135" s="225" t="inlineStr">
        <is>
          <t>hwsc-d-krc-dt-rg</t>
        </is>
      </c>
      <c r="F135" s="225" t="inlineStr">
        <is>
          <t>Korea Central</t>
        </is>
      </c>
      <c r="G135" s="225" t="inlineStr">
        <is>
          <t>Hanwha Solutions Chemical DT</t>
        </is>
      </c>
      <c r="H135" s="309" t="inlineStr">
        <is>
          <t>24/7</t>
        </is>
      </c>
      <c r="I135" s="16" t="n"/>
      <c r="K135" s="16" t="n"/>
      <c r="N135" s="16" t="n"/>
    </row>
    <row r="136" ht="17" customHeight="1" s="372">
      <c r="C136" s="225" t="inlineStr">
        <is>
          <t>hwsc-d-krc-dt-f-ecmrfs-vm-001</t>
        </is>
      </c>
      <c r="D136" s="225" t="inlineStr">
        <is>
          <t>Virtual machine</t>
        </is>
      </c>
      <c r="E136" s="225" t="inlineStr">
        <is>
          <t>hwsc-d-krc-dt-rg</t>
        </is>
      </c>
      <c r="F136" s="225" t="inlineStr">
        <is>
          <t>Korea Central</t>
        </is>
      </c>
      <c r="G136" s="225" t="inlineStr">
        <is>
          <t>Hanwha Solutions Chemical DT</t>
        </is>
      </c>
      <c r="H136" s="309" t="inlineStr">
        <is>
          <t>24/7</t>
        </is>
      </c>
      <c r="I136" s="16" t="n"/>
      <c r="K136" s="16" t="n"/>
      <c r="N136" s="16" t="n"/>
    </row>
    <row r="137" ht="17" customHeight="1" s="372">
      <c r="C137" s="225" t="inlineStr">
        <is>
          <t>hwsc-d-krc-dt-f-jb-vm-001</t>
        </is>
      </c>
      <c r="D137" s="225" t="inlineStr">
        <is>
          <t>Virtual machine</t>
        </is>
      </c>
      <c r="E137" s="225" t="inlineStr">
        <is>
          <t>hwsc-d-krc-dt-rg</t>
        </is>
      </c>
      <c r="F137" s="225" t="inlineStr">
        <is>
          <t>Korea Central</t>
        </is>
      </c>
      <c r="G137" s="225" t="inlineStr">
        <is>
          <t>Hanwha Solutions Chemical DT</t>
        </is>
      </c>
      <c r="H137" s="309" t="inlineStr">
        <is>
          <t>24/7</t>
        </is>
      </c>
      <c r="I137" s="16" t="n"/>
      <c r="K137" s="16" t="n"/>
      <c r="N137" s="16" t="n"/>
    </row>
    <row r="138" ht="17" customHeight="1" s="372">
      <c r="C138" s="225" t="inlineStr">
        <is>
          <t>hwsc-d-krc-dt-f-relay-vm-001</t>
        </is>
      </c>
      <c r="D138" s="225" t="inlineStr">
        <is>
          <t>SQL virtual machine</t>
        </is>
      </c>
      <c r="E138" s="225" t="inlineStr">
        <is>
          <t>hwsc-d-krc-dt-rg</t>
        </is>
      </c>
      <c r="F138" s="225" t="inlineStr">
        <is>
          <t>Korea Central</t>
        </is>
      </c>
      <c r="G138" s="225" t="inlineStr">
        <is>
          <t>Hanwha Solutions Chemical DT</t>
        </is>
      </c>
      <c r="H138" s="309" t="inlineStr">
        <is>
          <t>24/7</t>
        </is>
      </c>
      <c r="I138" s="16" t="n"/>
      <c r="K138" s="16" t="n"/>
      <c r="N138" s="16" t="n"/>
    </row>
    <row r="139" hidden="1" ht="17" customHeight="1" s="372">
      <c r="C139" s="225" t="inlineStr">
        <is>
          <t>hwscdkrcdamorgdiag</t>
        </is>
      </c>
      <c r="D139" s="225" t="inlineStr">
        <is>
          <t>Storage account</t>
        </is>
      </c>
      <c r="E139" s="225" t="inlineStr">
        <is>
          <t>hwsc-d-krc-dt-rg</t>
        </is>
      </c>
      <c r="F139" s="225" t="inlineStr">
        <is>
          <t>Korea Central</t>
        </is>
      </c>
      <c r="G139" s="225" t="inlineStr">
        <is>
          <t>Hanwha Solutions Chemical DT</t>
        </is>
      </c>
      <c r="H139" s="309" t="inlineStr">
        <is>
          <t>24/7</t>
        </is>
      </c>
      <c r="I139" s="16" t="n"/>
      <c r="K139" s="16" t="n"/>
      <c r="N139" s="16" t="n"/>
    </row>
    <row r="140" hidden="1" ht="17" customHeight="1" s="372">
      <c r="C140" s="225" t="inlineStr">
        <is>
          <t>hwscdkrcdtrgdiag</t>
        </is>
      </c>
      <c r="D140" s="225" t="inlineStr">
        <is>
          <t>Storage account</t>
        </is>
      </c>
      <c r="E140" s="225" t="inlineStr">
        <is>
          <t>hwsc-d-krc-dt-rg</t>
        </is>
      </c>
      <c r="F140" s="225" t="inlineStr">
        <is>
          <t>Korea Central</t>
        </is>
      </c>
      <c r="G140" s="225" t="inlineStr">
        <is>
          <t>Hanwha Solutions Chemical DT</t>
        </is>
      </c>
      <c r="H140" s="309" t="inlineStr">
        <is>
          <t>24/7</t>
        </is>
      </c>
      <c r="I140" s="16" t="n"/>
      <c r="K140" s="16" t="n"/>
      <c r="N140" s="16" t="n"/>
    </row>
    <row r="141" hidden="1" ht="17" customHeight="1" s="372">
      <c r="C141" s="225" t="inlineStr">
        <is>
          <t>privatelink.postgres.database.azure.com</t>
        </is>
      </c>
      <c r="D141" s="225" t="inlineStr">
        <is>
          <t>Private DNS zone</t>
        </is>
      </c>
      <c r="E141" s="225" t="inlineStr">
        <is>
          <t>hwsc-d-krc-dt-rg</t>
        </is>
      </c>
      <c r="F141" s="225" t="inlineStr">
        <is>
          <t>Global</t>
        </is>
      </c>
      <c r="G141" s="225" t="inlineStr">
        <is>
          <t>Hanwha Solutions Chemical DT</t>
        </is>
      </c>
      <c r="H141" s="309" t="inlineStr">
        <is>
          <t>24/7</t>
        </is>
      </c>
      <c r="I141" s="16" t="n"/>
      <c r="K141" s="16" t="n"/>
      <c r="N141" s="16" t="n"/>
    </row>
    <row r="142" ht="17" customHeight="1" s="372">
      <c r="C142" s="225" t="inlineStr">
        <is>
          <t>hwsc-d-krc-dqm-b-was-vm-001</t>
        </is>
      </c>
      <c r="D142" s="225" t="inlineStr">
        <is>
          <t>Virtual machine</t>
        </is>
      </c>
      <c r="E142" s="225" t="inlineStr">
        <is>
          <t>hwsc-d-krc-dqm-rg</t>
        </is>
      </c>
      <c r="F142" s="225" t="inlineStr">
        <is>
          <t>Korea Central</t>
        </is>
      </c>
      <c r="G142" s="225" t="inlineStr">
        <is>
          <t>Hanwha Solutions Chemical DT</t>
        </is>
      </c>
      <c r="H142" s="309" t="inlineStr">
        <is>
          <t>24/7</t>
        </is>
      </c>
      <c r="I142" s="16" t="n"/>
      <c r="K142" s="16" t="n"/>
      <c r="N142" s="16" t="n"/>
    </row>
    <row r="143" ht="17" customHeight="1" s="372">
      <c r="C143" s="225" t="inlineStr">
        <is>
          <t>hwsc-d-krc-dqm-d-db-vm-001</t>
        </is>
      </c>
      <c r="D143" s="225" t="inlineStr">
        <is>
          <t>Virtual machine</t>
        </is>
      </c>
      <c r="E143" s="225" t="inlineStr">
        <is>
          <t>hwsc-d-krc-dqm-rg</t>
        </is>
      </c>
      <c r="F143" s="225" t="inlineStr">
        <is>
          <t>Korea Central</t>
        </is>
      </c>
      <c r="G143" s="225" t="inlineStr">
        <is>
          <t>Hanwha Solutions Chemical DT</t>
        </is>
      </c>
      <c r="H143" s="309" t="inlineStr">
        <is>
          <t>24/7</t>
        </is>
      </c>
      <c r="I143" s="16" t="n"/>
      <c r="K143" s="16" t="n"/>
      <c r="N143" s="16" t="n"/>
    </row>
    <row r="144" hidden="1" ht="17" customHeight="1" s="372">
      <c r="C144" s="225" t="inlineStr">
        <is>
          <t>hwscdkrcdqmrgdiag</t>
        </is>
      </c>
      <c r="D144" s="225" t="inlineStr">
        <is>
          <t>Storage account</t>
        </is>
      </c>
      <c r="E144" s="225" t="inlineStr">
        <is>
          <t>hwsc-d-krc-dqm-rg</t>
        </is>
      </c>
      <c r="F144" s="225" t="inlineStr">
        <is>
          <t>Korea Central</t>
        </is>
      </c>
      <c r="G144" s="225" t="inlineStr">
        <is>
          <t>Hanwha Solutions Chemical DT</t>
        </is>
      </c>
      <c r="H144" s="309" t="inlineStr">
        <is>
          <t>24/7</t>
        </is>
      </c>
      <c r="I144" s="16" t="n"/>
      <c r="K144" s="16" t="n"/>
      <c r="N144" s="16" t="n"/>
    </row>
    <row r="145" ht="17" customHeight="1" s="372">
      <c r="C145" s="225" t="inlineStr">
        <is>
          <t>hwsc-d-krc-cmms-f-web-vm-001</t>
        </is>
      </c>
      <c r="D145" s="225" t="inlineStr">
        <is>
          <t>SQL virtual machine</t>
        </is>
      </c>
      <c r="E145" s="225" t="inlineStr">
        <is>
          <t>hwsc-d-krc-cmms-rg</t>
        </is>
      </c>
      <c r="F145" s="225" t="inlineStr">
        <is>
          <t>Korea Central</t>
        </is>
      </c>
      <c r="G145" s="225" t="inlineStr">
        <is>
          <t>Hanwha Solutions Chemical DT</t>
        </is>
      </c>
      <c r="H145" s="309" t="inlineStr">
        <is>
          <t>24/7</t>
        </is>
      </c>
      <c r="I145" s="16" t="n"/>
      <c r="K145" s="16" t="n"/>
      <c r="N145" s="16" t="n"/>
    </row>
    <row r="146" hidden="1" ht="17" customHeight="1" s="372">
      <c r="C146" s="225" t="inlineStr">
        <is>
          <t>hwscdkrccmmsrgdiag</t>
        </is>
      </c>
      <c r="D146" s="225" t="inlineStr">
        <is>
          <t>Storage account</t>
        </is>
      </c>
      <c r="E146" s="225" t="inlineStr">
        <is>
          <t>hwsc-d-krc-cmms-rg</t>
        </is>
      </c>
      <c r="F146" s="225" t="inlineStr">
        <is>
          <t>Korea Central</t>
        </is>
      </c>
      <c r="G146" s="225" t="inlineStr">
        <is>
          <t>Hanwha Solutions Chemical DT</t>
        </is>
      </c>
      <c r="H146" s="309" t="inlineStr">
        <is>
          <t>24/7</t>
        </is>
      </c>
      <c r="I146" s="16" t="n"/>
      <c r="K146" s="16" t="n"/>
      <c r="N146" s="16" t="n"/>
    </row>
    <row r="147" hidden="1" ht="17" customHeight="1" s="372">
      <c r="C147" s="225" t="inlineStr">
        <is>
          <t>AzureAutomationTutorial (DigitalAcademy-autostart/AzureAutomationTutorial)</t>
        </is>
      </c>
      <c r="D147" s="225" t="inlineStr">
        <is>
          <t>Runbook</t>
        </is>
      </c>
      <c r="E147" s="225" t="inlineStr">
        <is>
          <t>datascience-azureml-rg-hh</t>
        </is>
      </c>
      <c r="F147" s="225" t="inlineStr">
        <is>
          <t>Korea Central</t>
        </is>
      </c>
      <c r="G147" s="225" t="inlineStr">
        <is>
          <t>Hanwha Solutions Chemical DT</t>
        </is>
      </c>
      <c r="H147" s="309" t="inlineStr">
        <is>
          <t>24/7</t>
        </is>
      </c>
      <c r="I147" s="16" t="n"/>
      <c r="K147" s="16" t="n"/>
      <c r="N147" s="16" t="n"/>
    </row>
    <row r="148" hidden="1" ht="17" customHeight="1" s="372">
      <c r="C148" s="225" t="inlineStr">
        <is>
          <t>AzureAutomationTutorialPython2 (DigitalAcademy-autostart/AzureAutomationTutorialPython2)</t>
        </is>
      </c>
      <c r="D148" s="225" t="inlineStr">
        <is>
          <t>Runbook</t>
        </is>
      </c>
      <c r="E148" s="225" t="inlineStr">
        <is>
          <t>datascience-azureml-rg-hh</t>
        </is>
      </c>
      <c r="F148" s="225" t="inlineStr">
        <is>
          <t>Korea Central</t>
        </is>
      </c>
      <c r="G148" s="225" t="inlineStr">
        <is>
          <t>Hanwha Solutions Chemical DAP</t>
        </is>
      </c>
      <c r="H148" s="309" t="inlineStr">
        <is>
          <t>24/7</t>
        </is>
      </c>
      <c r="I148" s="16" t="n"/>
      <c r="K148" s="16" t="n"/>
      <c r="N148" s="16" t="n"/>
    </row>
    <row r="149" hidden="1" ht="17" customHeight="1" s="372">
      <c r="C149" s="225" t="inlineStr">
        <is>
          <t>AzureAutomationTutorialScript (DigitalAcademy-autostart/AzureAutomationTutorialScript)</t>
        </is>
      </c>
      <c r="D149" s="225" t="inlineStr">
        <is>
          <t>Runbook</t>
        </is>
      </c>
      <c r="E149" s="225" t="inlineStr">
        <is>
          <t>datascience-azureml-rg-hh</t>
        </is>
      </c>
      <c r="F149" s="225" t="inlineStr">
        <is>
          <t>Korea Central</t>
        </is>
      </c>
      <c r="G149" s="225" t="inlineStr">
        <is>
          <t>Hanwha Solutions Chemical DAP</t>
        </is>
      </c>
      <c r="H149" s="309" t="inlineStr">
        <is>
          <t>24/7</t>
        </is>
      </c>
      <c r="I149" s="16" t="n"/>
      <c r="K149" s="16" t="n"/>
      <c r="N149" s="16" t="n"/>
    </row>
    <row r="150" hidden="1" ht="17" customHeight="1" s="372">
      <c r="C150" s="225" t="inlineStr">
        <is>
          <t>AzureML_HH_DS</t>
        </is>
      </c>
      <c r="D150" s="225" t="inlineStr">
        <is>
          <t>Azure Machine Learning</t>
        </is>
      </c>
      <c r="E150" s="225" t="inlineStr">
        <is>
          <t>datascience-azureml-rg-hh</t>
        </is>
      </c>
      <c r="F150" s="225" t="inlineStr">
        <is>
          <t>Korea Central</t>
        </is>
      </c>
      <c r="G150" s="225" t="inlineStr">
        <is>
          <t>Hanwha Solutions Chemical DAP</t>
        </is>
      </c>
      <c r="H150" s="309" t="inlineStr">
        <is>
          <t>24/7</t>
        </is>
      </c>
      <c r="I150" s="16" t="n"/>
      <c r="K150" s="288" t="n">
        <v>99.90000000000001</v>
      </c>
      <c r="N150" s="16" t="n"/>
    </row>
    <row r="151" hidden="1" ht="17" customHeight="1" s="372">
      <c r="C151" s="225" t="inlineStr">
        <is>
          <t>azuremlhhds2686177062</t>
        </is>
      </c>
      <c r="D151" s="225" t="inlineStr">
        <is>
          <t>Key vault</t>
        </is>
      </c>
      <c r="E151" s="225" t="inlineStr">
        <is>
          <t>datascience-azureml-rg-hh</t>
        </is>
      </c>
      <c r="F151" s="225" t="inlineStr">
        <is>
          <t>Korea Central</t>
        </is>
      </c>
      <c r="G151" s="225" t="inlineStr">
        <is>
          <t>Hanwha Solutions Chemical DAP</t>
        </is>
      </c>
      <c r="H151" s="309" t="inlineStr">
        <is>
          <t>24/7</t>
        </is>
      </c>
      <c r="I151" s="16" t="n"/>
      <c r="K151" s="16" t="n">
        <v>99.98999999999999</v>
      </c>
      <c r="N151" s="16" t="n"/>
    </row>
    <row r="152" hidden="1" ht="17" customHeight="1" s="372">
      <c r="C152" s="225" t="inlineStr">
        <is>
          <t>azuremlhhds3255160635</t>
        </is>
      </c>
      <c r="D152" s="225" t="inlineStr">
        <is>
          <t>Storage account</t>
        </is>
      </c>
      <c r="E152" s="225" t="inlineStr">
        <is>
          <t>datascience-azureml-rg-hh</t>
        </is>
      </c>
      <c r="F152" s="225" t="inlineStr">
        <is>
          <t>Korea Central</t>
        </is>
      </c>
      <c r="G152" s="225" t="inlineStr">
        <is>
          <t>Hanwha Solutions Chemical DAP</t>
        </is>
      </c>
      <c r="H152" s="309" t="inlineStr">
        <is>
          <t>24/7</t>
        </is>
      </c>
      <c r="I152" s="16" t="n"/>
      <c r="K152" s="16" t="n"/>
      <c r="N152" s="16" t="n"/>
    </row>
    <row r="153" hidden="1" ht="17" customHeight="1" s="372">
      <c r="C153" s="225" t="inlineStr">
        <is>
          <t>azuremlhhds6932046c</t>
        </is>
      </c>
      <c r="D153" s="225" t="inlineStr">
        <is>
          <t>Container registry</t>
        </is>
      </c>
      <c r="E153" s="225" t="inlineStr">
        <is>
          <t>datascience-azureml-rg-hh</t>
        </is>
      </c>
      <c r="F153" s="225" t="inlineStr">
        <is>
          <t>Korea Central</t>
        </is>
      </c>
      <c r="G153" s="225" t="inlineStr">
        <is>
          <t>Hanwha Solutions Chemical DAP</t>
        </is>
      </c>
      <c r="H153" s="309" t="inlineStr">
        <is>
          <t>24/7</t>
        </is>
      </c>
      <c r="I153" s="16" t="n"/>
      <c r="K153" s="16" t="n">
        <v>99.90000000000001</v>
      </c>
      <c r="N153" s="16" t="n"/>
    </row>
    <row r="154" hidden="1" ht="17" customHeight="1" s="372">
      <c r="C154" s="225" t="inlineStr">
        <is>
          <t>DA-VM-Autostart (DigitalAcademy-autostart/DA-VM-Autostart)</t>
        </is>
      </c>
      <c r="D154" s="225" t="inlineStr">
        <is>
          <t>Runbook</t>
        </is>
      </c>
      <c r="E154" s="225" t="inlineStr">
        <is>
          <t>datascience-azureml-rg-hh</t>
        </is>
      </c>
      <c r="F154" s="225" t="inlineStr">
        <is>
          <t>Korea Central</t>
        </is>
      </c>
      <c r="G154" s="225" t="inlineStr">
        <is>
          <t>Hanwha Solutions Chemical DAP</t>
        </is>
      </c>
      <c r="H154" s="309" t="inlineStr">
        <is>
          <t>24/7</t>
        </is>
      </c>
      <c r="I154" s="16" t="n"/>
      <c r="K154" s="16" t="n"/>
      <c r="N154" s="16" t="n"/>
    </row>
    <row r="155" hidden="1" ht="17" customHeight="1" s="372">
      <c r="C155" s="225" t="inlineStr">
        <is>
          <t>DigitalAcademy-autostart</t>
        </is>
      </c>
      <c r="D155" s="225" t="inlineStr">
        <is>
          <t>Automation Account</t>
        </is>
      </c>
      <c r="E155" s="225" t="inlineStr">
        <is>
          <t>datascience-azureml-rg-hh</t>
        </is>
      </c>
      <c r="F155" s="225" t="inlineStr">
        <is>
          <t>Korea Central</t>
        </is>
      </c>
      <c r="G155" s="225" t="inlineStr">
        <is>
          <t>Hanwha Solutions Chemical DAP</t>
        </is>
      </c>
      <c r="H155" s="309" t="inlineStr">
        <is>
          <t>24/7</t>
        </is>
      </c>
      <c r="I155" s="16" t="n"/>
      <c r="K155" s="288" t="n">
        <v>99.90000000000001</v>
      </c>
      <c r="N155" s="16" t="n"/>
    </row>
    <row r="156" ht="17" customHeight="1" s="372">
      <c r="C156" s="225" t="inlineStr">
        <is>
          <t>dsvm-dataiku-da1</t>
        </is>
      </c>
      <c r="D156" s="225" t="inlineStr">
        <is>
          <t>Virtual machine</t>
        </is>
      </c>
      <c r="E156" s="225" t="inlineStr">
        <is>
          <t>datascience-azureml-rg-hh</t>
        </is>
      </c>
      <c r="F156" s="225" t="inlineStr">
        <is>
          <t>Korea Central</t>
        </is>
      </c>
      <c r="G156" s="225" t="inlineStr">
        <is>
          <t>Hanwha Solutions Chemical DAP</t>
        </is>
      </c>
      <c r="H156" s="309" t="inlineStr">
        <is>
          <t>24/7</t>
        </is>
      </c>
      <c r="I156" s="16" t="n"/>
      <c r="K156" s="16" t="n"/>
      <c r="N156" s="16" t="n"/>
    </row>
    <row r="157" ht="17" customHeight="1" s="372">
      <c r="C157" s="225" t="inlineStr">
        <is>
          <t>dsvm-dataiku-da2</t>
        </is>
      </c>
      <c r="D157" s="225" t="inlineStr">
        <is>
          <t>Virtual machine</t>
        </is>
      </c>
      <c r="E157" s="225" t="inlineStr">
        <is>
          <t>datascience-azureml-rg-hh</t>
        </is>
      </c>
      <c r="F157" s="225" t="inlineStr">
        <is>
          <t>Korea Central</t>
        </is>
      </c>
      <c r="G157" s="225" t="inlineStr">
        <is>
          <t>Hanwha Solutions Chemical DAP</t>
        </is>
      </c>
      <c r="H157" s="309" t="inlineStr">
        <is>
          <t>24/7</t>
        </is>
      </c>
      <c r="I157" s="16" t="n"/>
      <c r="K157" s="16" t="n"/>
      <c r="N157" s="16" t="n"/>
    </row>
    <row r="158" ht="17" customHeight="1" s="372">
      <c r="C158" s="225" t="inlineStr">
        <is>
          <t>dsvm-dataiku-da3</t>
        </is>
      </c>
      <c r="D158" s="225" t="inlineStr">
        <is>
          <t>Virtual machine</t>
        </is>
      </c>
      <c r="E158" s="225" t="inlineStr">
        <is>
          <t>datascience-azureml-rg-hh</t>
        </is>
      </c>
      <c r="F158" s="225" t="inlineStr">
        <is>
          <t>Korea Central</t>
        </is>
      </c>
      <c r="G158" s="225" t="inlineStr">
        <is>
          <t>Hanwha Solutions Chemical DAP</t>
        </is>
      </c>
      <c r="H158" s="309" t="inlineStr">
        <is>
          <t>24/7</t>
        </is>
      </c>
      <c r="I158" s="16" t="n"/>
      <c r="K158" s="16" t="n"/>
      <c r="N158" s="16" t="n"/>
    </row>
    <row r="159" ht="17" customHeight="1" s="372">
      <c r="C159" s="225" t="inlineStr">
        <is>
          <t>dsvm-dataiku-da4</t>
        </is>
      </c>
      <c r="D159" s="225" t="inlineStr">
        <is>
          <t>Virtual machine</t>
        </is>
      </c>
      <c r="E159" s="225" t="inlineStr">
        <is>
          <t>datascience-azureml-rg-hh</t>
        </is>
      </c>
      <c r="F159" s="225" t="inlineStr">
        <is>
          <t>Korea Central</t>
        </is>
      </c>
      <c r="G159" s="225" t="inlineStr">
        <is>
          <t>Hanwha Solutions Chemical DAP</t>
        </is>
      </c>
      <c r="H159" s="309" t="inlineStr">
        <is>
          <t>24/7</t>
        </is>
      </c>
      <c r="I159" s="16" t="n"/>
      <c r="K159" s="16" t="n"/>
      <c r="N159" s="16" t="n"/>
    </row>
    <row r="160" ht="17" customHeight="1" s="372">
      <c r="C160" s="225" t="inlineStr">
        <is>
          <t>dsvm-dataiku-da5</t>
        </is>
      </c>
      <c r="D160" s="225" t="inlineStr">
        <is>
          <t>Virtual machine</t>
        </is>
      </c>
      <c r="E160" s="225" t="inlineStr">
        <is>
          <t>datascience-azureml-rg-hh</t>
        </is>
      </c>
      <c r="F160" s="225" t="inlineStr">
        <is>
          <t>Korea Central</t>
        </is>
      </c>
      <c r="G160" s="225" t="inlineStr">
        <is>
          <t>Hanwha Solutions Chemical DAP</t>
        </is>
      </c>
      <c r="H160" s="309" t="inlineStr">
        <is>
          <t>24/7</t>
        </is>
      </c>
      <c r="I160" s="16" t="n"/>
      <c r="K160" s="16" t="n"/>
      <c r="N160" s="16" t="n"/>
    </row>
    <row r="161" ht="17" customHeight="1" s="372">
      <c r="C161" s="225" t="inlineStr">
        <is>
          <t>dsvm-dataiku-da6</t>
        </is>
      </c>
      <c r="D161" s="225" t="inlineStr">
        <is>
          <t>Virtual machine</t>
        </is>
      </c>
      <c r="E161" s="225" t="inlineStr">
        <is>
          <t>datascience-azureml-rg-hh</t>
        </is>
      </c>
      <c r="F161" s="225" t="inlineStr">
        <is>
          <t>Korea Central</t>
        </is>
      </c>
      <c r="G161" s="225" t="inlineStr">
        <is>
          <t>Hanwha Solutions Chemical DAP</t>
        </is>
      </c>
      <c r="H161" s="309" t="inlineStr">
        <is>
          <t>24/7</t>
        </is>
      </c>
      <c r="I161" s="16" t="n"/>
      <c r="K161" s="16" t="n"/>
      <c r="N161" s="16" t="n"/>
    </row>
    <row r="162" ht="17" customHeight="1" s="372">
      <c r="C162" s="225" t="inlineStr">
        <is>
          <t>dsvm-ys-pvc</t>
        </is>
      </c>
      <c r="D162" s="225" t="inlineStr">
        <is>
          <t>Virtual machine</t>
        </is>
      </c>
      <c r="E162" s="225" t="inlineStr">
        <is>
          <t>datascience-azureml-rg-hh</t>
        </is>
      </c>
      <c r="F162" s="225" t="inlineStr">
        <is>
          <t>Korea Central</t>
        </is>
      </c>
      <c r="G162" s="225" t="inlineStr">
        <is>
          <t>Hanwha Solutions Chemical DAP</t>
        </is>
      </c>
      <c r="H162" s="309" t="inlineStr">
        <is>
          <t>24/7</t>
        </is>
      </c>
      <c r="I162" s="16" t="n"/>
      <c r="K162" s="16" t="n"/>
      <c r="N162" s="16" t="n"/>
    </row>
    <row r="163" ht="17" customHeight="1" s="372">
      <c r="C163" s="225" t="inlineStr">
        <is>
          <t>dsvm42</t>
        </is>
      </c>
      <c r="D163" s="225" t="inlineStr">
        <is>
          <t>SQL virtual machine</t>
        </is>
      </c>
      <c r="E163" s="225" t="inlineStr">
        <is>
          <t>datascience-azureml-rg-hh</t>
        </is>
      </c>
      <c r="F163" s="225" t="inlineStr">
        <is>
          <t>Korea Central</t>
        </is>
      </c>
      <c r="G163" s="225" t="inlineStr">
        <is>
          <t>Hanwha Solutions Chemical DAP</t>
        </is>
      </c>
      <c r="H163" s="309" t="inlineStr">
        <is>
          <t>24/7</t>
        </is>
      </c>
      <c r="I163" s="16" t="n"/>
      <c r="K163" s="16" t="n"/>
      <c r="N163" s="16" t="n"/>
    </row>
    <row r="164" ht="17" customHeight="1" s="372">
      <c r="C164" s="225" t="inlineStr">
        <is>
          <t>hwss-p-krc-dap-r-ai-vm-001</t>
        </is>
      </c>
      <c r="D164" s="225" t="inlineStr">
        <is>
          <t>Virtual machine</t>
        </is>
      </c>
      <c r="E164" s="225" t="inlineStr">
        <is>
          <t>datascience-azureml-rg-hh</t>
        </is>
      </c>
      <c r="F164" s="225" t="inlineStr">
        <is>
          <t>Korea Central</t>
        </is>
      </c>
      <c r="G164" s="225" t="inlineStr">
        <is>
          <t>Hanwha Solutions Chemical DAP</t>
        </is>
      </c>
      <c r="H164" s="309" t="inlineStr">
        <is>
          <t>24/7</t>
        </is>
      </c>
      <c r="I164" s="16" t="n"/>
      <c r="K164" s="16" t="n"/>
      <c r="N164" s="16" t="n"/>
    </row>
    <row r="165" hidden="1" ht="17" customHeight="1" s="372">
      <c r="C165" s="225" t="inlineStr">
        <is>
          <t>lakestoragehh</t>
        </is>
      </c>
      <c r="D165" s="225" t="inlineStr">
        <is>
          <t>Storage account</t>
        </is>
      </c>
      <c r="E165" s="225" t="inlineStr">
        <is>
          <t>datascience-azureml-rg-hh</t>
        </is>
      </c>
      <c r="F165" s="225" t="inlineStr">
        <is>
          <t>Korea Central</t>
        </is>
      </c>
      <c r="G165" s="225" t="inlineStr">
        <is>
          <t>Hanwha Solutions Chemical DAP</t>
        </is>
      </c>
      <c r="H165" s="309" t="inlineStr">
        <is>
          <t>24/7</t>
        </is>
      </c>
      <c r="I165" s="16" t="n"/>
      <c r="K165" s="16" t="n"/>
      <c r="N165" s="16" t="n"/>
    </row>
    <row r="166" ht="17" customHeight="1" s="372">
      <c r="C166" s="225" t="inlineStr">
        <is>
          <t>DataIku-instance</t>
        </is>
      </c>
      <c r="D166" s="225" t="inlineStr">
        <is>
          <t>Virtual machine</t>
        </is>
      </c>
      <c r="E166" s="225" t="inlineStr">
        <is>
          <t>dataiku</t>
        </is>
      </c>
      <c r="F166" s="225" t="inlineStr">
        <is>
          <t>Korea Central</t>
        </is>
      </c>
      <c r="G166" s="225" t="inlineStr">
        <is>
          <t>Hanwha Solutions Chemical DAP</t>
        </is>
      </c>
      <c r="H166" s="309" t="inlineStr">
        <is>
          <t>24/7</t>
        </is>
      </c>
      <c r="I166" s="16" t="n"/>
      <c r="K166" s="16" t="n"/>
      <c r="N166" s="16" t="n"/>
    </row>
    <row r="167" ht="17" customHeight="1" s="372">
      <c r="C167" s="225" t="inlineStr">
        <is>
          <t>design-AKS</t>
        </is>
      </c>
      <c r="D167" s="225" t="inlineStr">
        <is>
          <t>Kubernetes service</t>
        </is>
      </c>
      <c r="E167" s="225" t="inlineStr">
        <is>
          <t>dataiku</t>
        </is>
      </c>
      <c r="F167" s="225" t="inlineStr">
        <is>
          <t>Korea Central</t>
        </is>
      </c>
      <c r="G167" s="225" t="inlineStr">
        <is>
          <t>Hanwha Solutions Chemical DAP</t>
        </is>
      </c>
      <c r="H167" s="309" t="inlineStr">
        <is>
          <t>24/7</t>
        </is>
      </c>
      <c r="I167" s="16" t="n"/>
      <c r="K167" s="16" t="n">
        <v>99.5</v>
      </c>
      <c r="N167" s="16" t="n"/>
    </row>
    <row r="168" ht="17" customHeight="1" s="372">
      <c r="C168" s="225" t="inlineStr">
        <is>
          <t>dss-admin-node-vm-9jOrE8xA</t>
        </is>
      </c>
      <c r="D168" s="225" t="inlineStr">
        <is>
          <t>Virtual machine</t>
        </is>
      </c>
      <c r="E168" s="225" t="inlineStr">
        <is>
          <t>dataiku</t>
        </is>
      </c>
      <c r="F168" s="225" t="inlineStr">
        <is>
          <t>Korea Central</t>
        </is>
      </c>
      <c r="G168" s="225" t="inlineStr">
        <is>
          <t>Hanwha Solutions Chemical DAP</t>
        </is>
      </c>
      <c r="H168" s="309" t="inlineStr">
        <is>
          <t>24/7</t>
        </is>
      </c>
      <c r="I168" s="16" t="n"/>
      <c r="K168" s="16" t="n"/>
      <c r="N168" s="16" t="n"/>
    </row>
    <row r="169" ht="17" customHeight="1" s="372">
      <c r="C169" s="225" t="inlineStr">
        <is>
          <t>dss-automation01-vm-uPWD4uvB</t>
        </is>
      </c>
      <c r="D169" s="225" t="inlineStr">
        <is>
          <t>Virtual machine</t>
        </is>
      </c>
      <c r="E169" s="225" t="inlineStr">
        <is>
          <t>dataiku</t>
        </is>
      </c>
      <c r="F169" s="225" t="inlineStr">
        <is>
          <t>Korea Central</t>
        </is>
      </c>
      <c r="G169" s="225" t="inlineStr">
        <is>
          <t>Hanwha Solutions Chemical DAP</t>
        </is>
      </c>
      <c r="H169" s="309" t="inlineStr">
        <is>
          <t>24/7</t>
        </is>
      </c>
      <c r="I169" s="16" t="n"/>
      <c r="K169" s="16" t="n"/>
      <c r="N169" s="16" t="n"/>
    </row>
    <row r="170" ht="17" customHeight="1" s="372">
      <c r="C170" s="225" t="inlineStr">
        <is>
          <t>dss-deployer-vm-aD0lCT7v</t>
        </is>
      </c>
      <c r="D170" s="225" t="inlineStr">
        <is>
          <t>Virtual machine</t>
        </is>
      </c>
      <c r="E170" s="225" t="inlineStr">
        <is>
          <t>dataiku</t>
        </is>
      </c>
      <c r="F170" s="225" t="inlineStr">
        <is>
          <t>Korea Central</t>
        </is>
      </c>
      <c r="G170" s="225" t="inlineStr">
        <is>
          <t>Hanwha Solutions Chemical DAP</t>
        </is>
      </c>
      <c r="H170" s="309" t="inlineStr">
        <is>
          <t>24/7</t>
        </is>
      </c>
      <c r="I170" s="16" t="n"/>
      <c r="K170" s="16" t="n"/>
      <c r="N170" s="16" t="n"/>
    </row>
    <row r="171" ht="17" customHeight="1" s="372">
      <c r="C171" s="225" t="inlineStr">
        <is>
          <t>dss-design01-vm-0ZbuUSoz</t>
        </is>
      </c>
      <c r="D171" s="225" t="inlineStr">
        <is>
          <t>Virtual machine</t>
        </is>
      </c>
      <c r="E171" s="225" t="inlineStr">
        <is>
          <t>dataiku</t>
        </is>
      </c>
      <c r="F171" s="225" t="inlineStr">
        <is>
          <t>Korea Central</t>
        </is>
      </c>
      <c r="G171" s="225" t="inlineStr">
        <is>
          <t>Hanwha Solutions Chemical DAP</t>
        </is>
      </c>
      <c r="H171" s="309" t="inlineStr">
        <is>
          <t>24/7</t>
        </is>
      </c>
      <c r="I171" s="16" t="n"/>
      <c r="K171" s="16" t="n"/>
      <c r="N171" s="16" t="n"/>
    </row>
    <row r="172" hidden="1" ht="17" customHeight="1" s="372">
      <c r="C172" s="225" t="inlineStr">
        <is>
          <t>hwdkurepo</t>
        </is>
      </c>
      <c r="D172" s="225" t="inlineStr">
        <is>
          <t>Container registry</t>
        </is>
      </c>
      <c r="E172" s="225" t="inlineStr">
        <is>
          <t>dataiku</t>
        </is>
      </c>
      <c r="F172" s="225" t="inlineStr">
        <is>
          <t>Korea Central</t>
        </is>
      </c>
      <c r="G172" s="225" t="inlineStr">
        <is>
          <t>Hanwha Solutions Chemical DAP</t>
        </is>
      </c>
      <c r="H172" s="309" t="inlineStr">
        <is>
          <t>24/7</t>
        </is>
      </c>
      <c r="I172" s="16" t="n"/>
      <c r="K172" s="16" t="n">
        <v>99.90000000000001</v>
      </c>
      <c r="N172" s="16" t="n"/>
    </row>
    <row r="173" hidden="1" ht="17" customHeight="1" s="372">
      <c r="C173" s="225" t="inlineStr">
        <is>
          <t>daprgpilotdiag</t>
        </is>
      </c>
      <c r="D173" s="225" t="inlineStr">
        <is>
          <t>Storage account</t>
        </is>
      </c>
      <c r="E173" s="225" t="inlineStr">
        <is>
          <t>dap-rg-pilot</t>
        </is>
      </c>
      <c r="F173" s="225" t="inlineStr">
        <is>
          <t>Korea Central</t>
        </is>
      </c>
      <c r="G173" s="225" t="inlineStr">
        <is>
          <t>Hanwha Solutions Chemical DAP</t>
        </is>
      </c>
      <c r="H173" s="309" t="inlineStr">
        <is>
          <t>24/7</t>
        </is>
      </c>
      <c r="I173" s="16" t="n"/>
      <c r="K173" s="16" t="n"/>
      <c r="N173" s="16" t="n"/>
    </row>
    <row r="174" ht="17" customHeight="1" s="372">
      <c r="C174" s="225" t="inlineStr">
        <is>
          <t>devopsagent-win</t>
        </is>
      </c>
      <c r="D174" s="225" t="inlineStr">
        <is>
          <t>SQL virtual machine</t>
        </is>
      </c>
      <c r="E174" s="225" t="inlineStr">
        <is>
          <t>dap-rg-pilot</t>
        </is>
      </c>
      <c r="F174" s="225" t="inlineStr">
        <is>
          <t>Korea Central</t>
        </is>
      </c>
      <c r="G174" s="225" t="inlineStr">
        <is>
          <t>Hanwha Solutions Chemical DAP</t>
        </is>
      </c>
      <c r="H174" s="309" t="inlineStr">
        <is>
          <t>24/7</t>
        </is>
      </c>
      <c r="I174" s="16" t="n"/>
      <c r="K174" s="16" t="n"/>
      <c r="N174" s="16" t="n"/>
    </row>
    <row r="175" hidden="1" ht="17" customHeight="1" s="372">
      <c r="C175" s="225" t="inlineStr">
        <is>
          <t>drmblobprivatelink</t>
        </is>
      </c>
      <c r="D175" s="225" t="inlineStr">
        <is>
          <t>Private endpoint</t>
        </is>
      </c>
      <c r="E175" s="225" t="inlineStr">
        <is>
          <t>dap-rg-pilot</t>
        </is>
      </c>
      <c r="F175" s="225" t="inlineStr">
        <is>
          <t>Korea Central</t>
        </is>
      </c>
      <c r="G175" s="225" t="inlineStr">
        <is>
          <t>Hanwha Solutions Chemical DAP</t>
        </is>
      </c>
      <c r="H175" s="309" t="inlineStr">
        <is>
          <t>24/7</t>
        </is>
      </c>
      <c r="I175" s="16" t="n"/>
      <c r="K175" s="16" t="n"/>
      <c r="N175" s="16" t="n"/>
    </row>
    <row r="176" hidden="1" ht="17" customHeight="1" s="372">
      <c r="C176" s="225" t="inlineStr">
        <is>
          <t>drmblobstorage</t>
        </is>
      </c>
      <c r="D176" s="225" t="inlineStr">
        <is>
          <t>Storage account</t>
        </is>
      </c>
      <c r="E176" s="225" t="inlineStr">
        <is>
          <t>dap-rg-pilot</t>
        </is>
      </c>
      <c r="F176" s="225" t="inlineStr">
        <is>
          <t>Korea Central</t>
        </is>
      </c>
      <c r="G176" s="225" t="inlineStr">
        <is>
          <t>Hanwha Solutions Chemical DAP</t>
        </is>
      </c>
      <c r="H176" s="309" t="inlineStr">
        <is>
          <t>24/7</t>
        </is>
      </c>
      <c r="I176" s="16" t="n"/>
      <c r="K176" s="16" t="n"/>
      <c r="N176" s="16" t="n"/>
    </row>
    <row r="177" ht="17" customHeight="1" s="372">
      <c r="C177" s="225" t="inlineStr">
        <is>
          <t>dsvm37</t>
        </is>
      </c>
      <c r="D177" s="225" t="inlineStr">
        <is>
          <t>SQL virtual machine</t>
        </is>
      </c>
      <c r="E177" s="225" t="inlineStr">
        <is>
          <t>dap-rg-pilot</t>
        </is>
      </c>
      <c r="F177" s="225" t="inlineStr">
        <is>
          <t>Korea Central</t>
        </is>
      </c>
      <c r="G177" s="225" t="inlineStr">
        <is>
          <t>Hanwha Solutions Chemical DAP</t>
        </is>
      </c>
      <c r="H177" s="309" t="inlineStr">
        <is>
          <t>24/7</t>
        </is>
      </c>
      <c r="I177" s="16" t="n"/>
      <c r="K177" s="16" t="n"/>
      <c r="N177" s="16" t="n"/>
    </row>
    <row r="178" hidden="1" ht="17" customHeight="1" s="372">
      <c r="C178" s="225" t="inlineStr">
        <is>
          <t>ETL-HH</t>
        </is>
      </c>
      <c r="D178" s="225" t="inlineStr">
        <is>
          <t>Data factory (V2)</t>
        </is>
      </c>
      <c r="E178" s="225" t="inlineStr">
        <is>
          <t>dap-rg-pilot</t>
        </is>
      </c>
      <c r="F178" s="225" t="inlineStr">
        <is>
          <t>Korea Central</t>
        </is>
      </c>
      <c r="G178" s="225" t="inlineStr">
        <is>
          <t>Hanwha Solutions Chemical DAP</t>
        </is>
      </c>
      <c r="H178" s="309" t="inlineStr">
        <is>
          <t>24/7</t>
        </is>
      </c>
      <c r="I178" s="16" t="n"/>
      <c r="K178" s="16" t="n">
        <v>99.90000000000001</v>
      </c>
      <c r="N178" s="16" t="n"/>
    </row>
    <row r="179" hidden="1" ht="17" customHeight="1" s="372">
      <c r="C179" s="225" t="inlineStr">
        <is>
          <t>ETL-HH2</t>
        </is>
      </c>
      <c r="D179" s="225" t="inlineStr">
        <is>
          <t>Data factory (V2)</t>
        </is>
      </c>
      <c r="E179" s="225" t="inlineStr">
        <is>
          <t>dap-rg-pilot</t>
        </is>
      </c>
      <c r="F179" s="225" t="inlineStr">
        <is>
          <t>Korea Central</t>
        </is>
      </c>
      <c r="G179" s="225" t="inlineStr">
        <is>
          <t>Hanwha Solutions Chemical DAP</t>
        </is>
      </c>
      <c r="H179" s="309" t="inlineStr">
        <is>
          <t>24/7</t>
        </is>
      </c>
      <c r="I179" s="16" t="n"/>
      <c r="K179" s="16" t="n">
        <v>99.90000000000001</v>
      </c>
      <c r="N179" s="16" t="n"/>
    </row>
    <row r="180" ht="17" customHeight="1" s="372">
      <c r="C180" s="225" t="inlineStr">
        <is>
          <t>hwsc-s-krc-dap-d-db-staging01</t>
        </is>
      </c>
      <c r="D180" s="225" t="inlineStr">
        <is>
          <t>SQL server</t>
        </is>
      </c>
      <c r="E180" s="225" t="inlineStr">
        <is>
          <t>dap-rg-pilot</t>
        </is>
      </c>
      <c r="F180" s="225" t="inlineStr">
        <is>
          <t>Korea Central</t>
        </is>
      </c>
      <c r="G180" s="225" t="inlineStr">
        <is>
          <t>Hanwha Solutions Chemical DAP</t>
        </is>
      </c>
      <c r="H180" s="309" t="inlineStr">
        <is>
          <t>24/7</t>
        </is>
      </c>
      <c r="I180" s="16" t="n"/>
      <c r="K180" s="16" t="n"/>
      <c r="N180" s="16" t="n"/>
    </row>
    <row r="181" hidden="1" ht="17" customHeight="1" s="372">
      <c r="C181" s="225" t="inlineStr">
        <is>
          <t>hwsc-s-krc-dap-d-pe-staging01</t>
        </is>
      </c>
      <c r="D181" s="225" t="inlineStr">
        <is>
          <t>Private endpoint</t>
        </is>
      </c>
      <c r="E181" s="225" t="inlineStr">
        <is>
          <t>dap-rg-pilot</t>
        </is>
      </c>
      <c r="F181" s="225" t="inlineStr">
        <is>
          <t>Korea Central</t>
        </is>
      </c>
      <c r="G181" s="225" t="inlineStr">
        <is>
          <t>Hanwha Solutions Chemical DAP</t>
        </is>
      </c>
      <c r="H181" s="309" t="inlineStr">
        <is>
          <t>24/7</t>
        </is>
      </c>
      <c r="I181" s="16" t="n"/>
      <c r="K181" s="16" t="n"/>
      <c r="N181" s="16" t="n"/>
    </row>
    <row r="182" hidden="1" ht="17" customHeight="1" s="372">
      <c r="C182" s="225" t="inlineStr">
        <is>
          <t>hwsc-s-krc-dap-d-pe-staging01-dataiku</t>
        </is>
      </c>
      <c r="D182" s="225" t="inlineStr">
        <is>
          <t>Private endpoint</t>
        </is>
      </c>
      <c r="E182" s="225" t="inlineStr">
        <is>
          <t>dap-rg-pilot</t>
        </is>
      </c>
      <c r="F182" s="225" t="inlineStr">
        <is>
          <t>Korea Central</t>
        </is>
      </c>
      <c r="G182" s="225" t="inlineStr">
        <is>
          <t>Hanwha Solutions Chemical DAP</t>
        </is>
      </c>
      <c r="H182" s="309" t="inlineStr">
        <is>
          <t>24/7</t>
        </is>
      </c>
      <c r="I182" s="16" t="n"/>
      <c r="K182" s="16" t="n"/>
      <c r="N182" s="16" t="n"/>
    </row>
    <row r="183" hidden="1" ht="17" customHeight="1" s="372">
      <c r="C183" s="225" t="inlineStr">
        <is>
          <t>privatelink.blob.core.windows.net</t>
        </is>
      </c>
      <c r="D183" s="225" t="inlineStr">
        <is>
          <t>Private DNS zone</t>
        </is>
      </c>
      <c r="E183" s="225" t="inlineStr">
        <is>
          <t>dap-rg-pilot</t>
        </is>
      </c>
      <c r="F183" s="225" t="inlineStr">
        <is>
          <t>Global</t>
        </is>
      </c>
      <c r="G183" s="225" t="inlineStr">
        <is>
          <t>Hanwha Solutions Chemical DAP</t>
        </is>
      </c>
      <c r="H183" s="309" t="inlineStr">
        <is>
          <t>24/7</t>
        </is>
      </c>
      <c r="I183" s="16" t="n"/>
      <c r="K183" s="16" t="n"/>
      <c r="N183" s="16" t="n"/>
    </row>
    <row r="184" hidden="1" ht="17" customHeight="1" s="372">
      <c r="C184" s="225" t="inlineStr">
        <is>
          <t>privatelink.database.windows.net</t>
        </is>
      </c>
      <c r="D184" s="225" t="inlineStr">
        <is>
          <t>Private DNS zone</t>
        </is>
      </c>
      <c r="E184" s="225" t="inlineStr">
        <is>
          <t>dap-rg-pilot</t>
        </is>
      </c>
      <c r="F184" s="225" t="inlineStr">
        <is>
          <t>Global</t>
        </is>
      </c>
      <c r="G184" s="225" t="inlineStr">
        <is>
          <t>Hanwha Solutions Chemical DAP</t>
        </is>
      </c>
      <c r="H184" s="309" t="inlineStr">
        <is>
          <t>24/7</t>
        </is>
      </c>
      <c r="I184" s="16" t="n"/>
      <c r="K184" s="16" t="n"/>
      <c r="N184" s="16" t="n"/>
    </row>
    <row r="185" hidden="1" ht="17" customHeight="1" s="372">
      <c r="C185" s="225" t="inlineStr">
        <is>
          <t>privatelink.file.core.windows.net</t>
        </is>
      </c>
      <c r="D185" s="225" t="inlineStr">
        <is>
          <t>Private DNS zone</t>
        </is>
      </c>
      <c r="E185" s="225" t="inlineStr">
        <is>
          <t>dap-rg-pilot</t>
        </is>
      </c>
      <c r="F185" s="225" t="inlineStr">
        <is>
          <t>Global</t>
        </is>
      </c>
      <c r="G185" s="225" t="inlineStr">
        <is>
          <t>Hanwha Solutions Chemical DAP</t>
        </is>
      </c>
      <c r="H185" s="309" t="inlineStr">
        <is>
          <t>24/7</t>
        </is>
      </c>
      <c r="I185" s="16" t="n"/>
      <c r="K185" s="16" t="n"/>
      <c r="N185" s="16" t="n"/>
    </row>
    <row r="186" hidden="1" ht="17" customHeight="1" s="372">
      <c r="C186" s="225" t="inlineStr">
        <is>
          <t>sqlbackuphanwhadap</t>
        </is>
      </c>
      <c r="D186" s="225" t="inlineStr">
        <is>
          <t>Storage account</t>
        </is>
      </c>
      <c r="E186" s="225" t="inlineStr">
        <is>
          <t>dap-rg-pilot</t>
        </is>
      </c>
      <c r="F186" s="225" t="inlineStr">
        <is>
          <t>Korea Central</t>
        </is>
      </c>
      <c r="G186" s="225" t="inlineStr">
        <is>
          <t>Hanwha Solutions Chemical DAP</t>
        </is>
      </c>
      <c r="H186" s="309" t="inlineStr">
        <is>
          <t>24/7</t>
        </is>
      </c>
      <c r="I186" s="16" t="n"/>
      <c r="K186" s="16" t="n"/>
      <c r="N186" s="16" t="n"/>
    </row>
    <row r="187" hidden="1" ht="17" customHeight="1" s="372">
      <c r="C187" s="225" t="inlineStr">
        <is>
          <t>sqlvazjpmdvg74cz5i</t>
        </is>
      </c>
      <c r="D187" s="225" t="inlineStr">
        <is>
          <t>Storage account</t>
        </is>
      </c>
      <c r="E187" s="225" t="inlineStr">
        <is>
          <t>dap-rg-pilot</t>
        </is>
      </c>
      <c r="F187" s="225" t="inlineStr">
        <is>
          <t>Korea Central</t>
        </is>
      </c>
      <c r="G187" s="225" t="inlineStr">
        <is>
          <t>Hanwha Solutions Chemical DAP</t>
        </is>
      </c>
      <c r="H187" s="309" t="inlineStr">
        <is>
          <t>24/7</t>
        </is>
      </c>
      <c r="I187" s="16" t="n"/>
      <c r="K187" s="16" t="n"/>
      <c r="N187" s="16" t="n"/>
    </row>
    <row r="188" hidden="1" ht="17" customHeight="1" s="372">
      <c r="C188" s="225" t="inlineStr">
        <is>
          <t>testconndap</t>
        </is>
      </c>
      <c r="D188" s="225" t="inlineStr">
        <is>
          <t>Storage account</t>
        </is>
      </c>
      <c r="E188" s="225" t="inlineStr">
        <is>
          <t>dap-rg-pilot</t>
        </is>
      </c>
      <c r="F188" s="225" t="inlineStr">
        <is>
          <t>Korea Central</t>
        </is>
      </c>
      <c r="G188" s="225" t="inlineStr">
        <is>
          <t>Hanwha Solutions Chemical DAP</t>
        </is>
      </c>
      <c r="H188" s="309" t="inlineStr">
        <is>
          <t>24/7</t>
        </is>
      </c>
      <c r="I188" s="16" t="n"/>
      <c r="K188" s="16" t="n"/>
      <c r="N188" s="16" t="n"/>
    </row>
    <row r="189" hidden="1" ht="17" customHeight="1" s="372">
      <c r="C189" s="225" t="inlineStr">
        <is>
          <t>DAP-rsv-001</t>
        </is>
      </c>
      <c r="D189" s="225" t="inlineStr">
        <is>
          <t>Recovery Services vault</t>
        </is>
      </c>
      <c r="E189" s="225" t="inlineStr">
        <is>
          <t>dap-ops-rg</t>
        </is>
      </c>
      <c r="F189" s="225" t="inlineStr">
        <is>
          <t>Korea Central</t>
        </is>
      </c>
      <c r="G189" s="225" t="inlineStr">
        <is>
          <t>Hanwha Solutions Chemical DAP</t>
        </is>
      </c>
      <c r="H189" s="309" t="inlineStr">
        <is>
          <t>24/7</t>
        </is>
      </c>
      <c r="I189" s="16" t="n"/>
      <c r="K189" s="16" t="n"/>
      <c r="N189" s="16" t="n"/>
    </row>
    <row r="190" hidden="1" ht="17" customHeight="1" s="372">
      <c r="C190" s="225" t="inlineStr">
        <is>
          <t>cloudshelltesthanwha</t>
        </is>
      </c>
      <c r="D190" s="225" t="inlineStr">
        <is>
          <t>Storage account</t>
        </is>
      </c>
      <c r="E190" s="225" t="inlineStr">
        <is>
          <t>cloud-shell-storage-southeastasia</t>
        </is>
      </c>
      <c r="F190" s="225" t="inlineStr">
        <is>
          <t>Korea Central</t>
        </is>
      </c>
      <c r="G190" s="225" t="inlineStr">
        <is>
          <t>Hanwha Solutions Chemical DAP</t>
        </is>
      </c>
      <c r="H190" s="309" t="inlineStr">
        <is>
          <t>24/7</t>
        </is>
      </c>
      <c r="I190" s="16" t="n"/>
      <c r="K190" s="16" t="n"/>
      <c r="N190" s="16" t="n"/>
    </row>
    <row r="191" hidden="1" ht="17" customHeight="1" s="372">
      <c r="C191" s="225" t="inlineStr">
        <is>
          <t>cs110032000abee58af</t>
        </is>
      </c>
      <c r="D191" s="225" t="inlineStr">
        <is>
          <t>Storage account</t>
        </is>
      </c>
      <c r="E191" s="225" t="inlineStr">
        <is>
          <t>cloud-shell-storage-southeastasia</t>
        </is>
      </c>
      <c r="F191" s="225" t="inlineStr">
        <is>
          <t>Southeast Asia</t>
        </is>
      </c>
      <c r="G191" s="225" t="inlineStr">
        <is>
          <t>Hanwha Solutions Chemical DT</t>
        </is>
      </c>
      <c r="H191" s="309" t="inlineStr">
        <is>
          <t>24/7</t>
        </is>
      </c>
      <c r="I191" s="16" t="n"/>
      <c r="K191" s="16" t="n"/>
      <c r="N191" s="16" t="n"/>
    </row>
    <row r="192" hidden="1" ht="17" customHeight="1" s="372">
      <c r="C192" s="225" t="inlineStr">
        <is>
          <t>cs110032000ac14584f</t>
        </is>
      </c>
      <c r="D192" s="225" t="inlineStr">
        <is>
          <t>Storage account</t>
        </is>
      </c>
      <c r="E192" s="225" t="inlineStr">
        <is>
          <t>cloud-shell-storage-southeastasia</t>
        </is>
      </c>
      <c r="F192" s="225" t="inlineStr">
        <is>
          <t>Southeast Asia</t>
        </is>
      </c>
      <c r="G192" s="225" t="inlineStr">
        <is>
          <t>Hanwha Solutions Chemical DAP</t>
        </is>
      </c>
      <c r="H192" s="309" t="inlineStr">
        <is>
          <t>24/7</t>
        </is>
      </c>
      <c r="I192" s="16" t="n"/>
      <c r="K192" s="16" t="n"/>
      <c r="N192" s="16" t="n"/>
    </row>
    <row r="193" hidden="1" ht="17" customHeight="1" s="372">
      <c r="C193" s="225" t="inlineStr">
        <is>
          <t>cs110032000cf8d2028</t>
        </is>
      </c>
      <c r="D193" s="225" t="inlineStr">
        <is>
          <t>Storage account</t>
        </is>
      </c>
      <c r="E193" s="225" t="inlineStr">
        <is>
          <t>cloud-shell-storage-southeastasia</t>
        </is>
      </c>
      <c r="F193" s="225" t="inlineStr">
        <is>
          <t>Southeast Asia</t>
        </is>
      </c>
      <c r="G193" s="225" t="inlineStr">
        <is>
          <t>Hanwha Solutions Chemical DAP</t>
        </is>
      </c>
      <c r="H193" s="309" t="inlineStr">
        <is>
          <t>24/7</t>
        </is>
      </c>
      <c r="I193" s="16" t="n"/>
      <c r="K193" s="16" t="n"/>
      <c r="N193" s="16" t="n"/>
    </row>
    <row r="194" hidden="1" ht="17" customHeight="1" s="372">
      <c r="C194" s="225" t="inlineStr">
        <is>
          <t>cs110032000d22d123c</t>
        </is>
      </c>
      <c r="D194" s="225" t="inlineStr">
        <is>
          <t>Storage account</t>
        </is>
      </c>
      <c r="E194" s="225" t="inlineStr">
        <is>
          <t>cloud-shell-storage-southeastasia</t>
        </is>
      </c>
      <c r="F194" s="225" t="inlineStr">
        <is>
          <t>Southeast Asia</t>
        </is>
      </c>
      <c r="G194" s="225" t="inlineStr">
        <is>
          <t>Hanwha Solutions Chemical DT</t>
        </is>
      </c>
      <c r="H194" s="309" t="inlineStr">
        <is>
          <t>24/7</t>
        </is>
      </c>
      <c r="I194" s="16" t="n"/>
      <c r="K194" s="16" t="n"/>
      <c r="N194" s="16" t="n"/>
    </row>
    <row r="195" hidden="1" ht="17" customHeight="1" s="372">
      <c r="C195" s="225" t="inlineStr">
        <is>
          <t>cs110032000fea7788f</t>
        </is>
      </c>
      <c r="D195" s="225" t="inlineStr">
        <is>
          <t>Storage account</t>
        </is>
      </c>
      <c r="E195" s="225" t="inlineStr">
        <is>
          <t>cloud-shell-storage-southeastasia</t>
        </is>
      </c>
      <c r="F195" s="225" t="inlineStr">
        <is>
          <t>Southeast Asia</t>
        </is>
      </c>
      <c r="G195" s="225" t="inlineStr">
        <is>
          <t>Hanwha Solutions Chemical DAP</t>
        </is>
      </c>
      <c r="H195" s="309" t="inlineStr">
        <is>
          <t>24/7</t>
        </is>
      </c>
      <c r="I195" s="16" t="n"/>
      <c r="K195" s="16" t="n"/>
      <c r="N195" s="16" t="n"/>
    </row>
    <row r="196" hidden="1" ht="17" customHeight="1" s="372">
      <c r="C196" s="225" t="inlineStr">
        <is>
          <t>cs110032000fea9e37b</t>
        </is>
      </c>
      <c r="D196" s="225" t="inlineStr">
        <is>
          <t>Storage account</t>
        </is>
      </c>
      <c r="E196" s="225" t="inlineStr">
        <is>
          <t>cloud-shell-storage-southeastasia</t>
        </is>
      </c>
      <c r="F196" s="225" t="inlineStr">
        <is>
          <t>Southeast Asia</t>
        </is>
      </c>
      <c r="G196" s="225" t="inlineStr">
        <is>
          <t>Hanwha Solutions Chemical DAP</t>
        </is>
      </c>
      <c r="H196" s="309" t="inlineStr">
        <is>
          <t>24/7</t>
        </is>
      </c>
      <c r="I196" s="16" t="n"/>
      <c r="K196" s="16" t="n"/>
      <c r="N196" s="16" t="n"/>
    </row>
    <row r="197" hidden="1" ht="17" customHeight="1" s="372">
      <c r="C197" s="225" t="inlineStr">
        <is>
          <t>AzureML_HH</t>
        </is>
      </c>
      <c r="D197" s="225" t="inlineStr">
        <is>
          <t>Azure Machine Learning</t>
        </is>
      </c>
      <c r="E197" s="225" t="inlineStr">
        <is>
          <t>azureml-rg-hh</t>
        </is>
      </c>
      <c r="F197" s="225" t="inlineStr">
        <is>
          <t>Korea Central</t>
        </is>
      </c>
      <c r="G197" s="225" t="inlineStr">
        <is>
          <t>Hanwha Solutions Chemical DAP</t>
        </is>
      </c>
      <c r="H197" s="309" t="inlineStr">
        <is>
          <t>24/7</t>
        </is>
      </c>
      <c r="I197" s="16" t="n"/>
      <c r="K197" s="288" t="n">
        <v>99.90000000000001</v>
      </c>
      <c r="N197" s="16" t="n"/>
    </row>
    <row r="198" hidden="1" ht="17" customHeight="1" s="372">
      <c r="C198" s="225" t="inlineStr">
        <is>
          <t>azuremlhh3357436626</t>
        </is>
      </c>
      <c r="D198" s="225" t="inlineStr">
        <is>
          <t>Storage account</t>
        </is>
      </c>
      <c r="E198" s="225" t="inlineStr">
        <is>
          <t>azureml-rg-hh</t>
        </is>
      </c>
      <c r="F198" s="225" t="inlineStr">
        <is>
          <t>Korea Central</t>
        </is>
      </c>
      <c r="G198" s="225" t="inlineStr">
        <is>
          <t>Hanwha Solutions Chemical DAP</t>
        </is>
      </c>
      <c r="H198" s="309" t="inlineStr">
        <is>
          <t>24/7</t>
        </is>
      </c>
      <c r="I198" s="16" t="n"/>
      <c r="K198" s="16" t="n"/>
      <c r="N198" s="16" t="n"/>
    </row>
    <row r="199" hidden="1" ht="17" customHeight="1" s="372">
      <c r="C199" s="225" t="inlineStr">
        <is>
          <t>azuremlhh5471617042</t>
        </is>
      </c>
      <c r="D199" s="225" t="inlineStr">
        <is>
          <t>Key vault</t>
        </is>
      </c>
      <c r="E199" s="225" t="inlineStr">
        <is>
          <t>azureml-rg-hh</t>
        </is>
      </c>
      <c r="F199" s="225" t="inlineStr">
        <is>
          <t>Korea Central</t>
        </is>
      </c>
      <c r="G199" s="225" t="inlineStr">
        <is>
          <t>Hanwha Solutions Chemical DAP</t>
        </is>
      </c>
      <c r="H199" s="309" t="inlineStr">
        <is>
          <t>24/7</t>
        </is>
      </c>
      <c r="I199" s="16" t="n"/>
      <c r="K199" s="16" t="n">
        <v>99.98999999999999</v>
      </c>
      <c r="N199" s="16" t="n"/>
    </row>
    <row r="200" hidden="1" ht="17" customHeight="1" s="372">
      <c r="C200" s="225" t="inlineStr">
        <is>
          <t>cs110032000d22ccf4f</t>
        </is>
      </c>
      <c r="D200" s="225" t="inlineStr">
        <is>
          <t>Storage account</t>
        </is>
      </c>
      <c r="E200" s="225" t="inlineStr">
        <is>
          <t>azureml-rg-hh</t>
        </is>
      </c>
      <c r="F200" s="225" t="inlineStr">
        <is>
          <t>Southeast Asia</t>
        </is>
      </c>
      <c r="G200" s="225" t="inlineStr">
        <is>
          <t>Hanwha Solutions Chemical DAP</t>
        </is>
      </c>
      <c r="H200" s="309" t="inlineStr">
        <is>
          <t>24/7</t>
        </is>
      </c>
      <c r="I200" s="16" t="n"/>
      <c r="K200" s="16" t="n"/>
      <c r="N200" s="16" t="n"/>
    </row>
    <row r="201" hidden="1" ht="17" customHeight="1" s="372">
      <c r="C201" s="225" t="inlineStr">
        <is>
          <t>cs110032000e8593b52</t>
        </is>
      </c>
      <c r="D201" s="225" t="inlineStr">
        <is>
          <t>Storage account</t>
        </is>
      </c>
      <c r="E201" s="225" t="inlineStr">
        <is>
          <t>azureml-rg-hh</t>
        </is>
      </c>
      <c r="F201" s="225" t="inlineStr">
        <is>
          <t>Southeast Asia</t>
        </is>
      </c>
      <c r="G201" s="225" t="inlineStr">
        <is>
          <t>Hanwha Solutions Chemical DAP</t>
        </is>
      </c>
      <c r="H201" s="309" t="inlineStr">
        <is>
          <t>24/7</t>
        </is>
      </c>
      <c r="I201" s="16" t="n"/>
      <c r="K201" s="16" t="n"/>
      <c r="N201" s="16" t="n"/>
    </row>
    <row r="202" ht="17" customHeight="1" s="372">
      <c r="C202" s="225" t="inlineStr">
        <is>
          <t>Dataiku-YS-PVC-PoC</t>
        </is>
      </c>
      <c r="D202" s="225" t="inlineStr">
        <is>
          <t>Virtual machine</t>
        </is>
      </c>
      <c r="E202" s="225" t="inlineStr">
        <is>
          <t>azureml-rg-hh</t>
        </is>
      </c>
      <c r="F202" s="225" t="inlineStr">
        <is>
          <t>Korea Central</t>
        </is>
      </c>
      <c r="G202" s="225" t="inlineStr">
        <is>
          <t>Hanwha Solutions Chemical DAP</t>
        </is>
      </c>
      <c r="H202" s="309" t="inlineStr">
        <is>
          <t>24/7</t>
        </is>
      </c>
      <c r="I202" s="16" t="n"/>
      <c r="K202" s="16" t="n"/>
      <c r="N202" s="16" t="n"/>
    </row>
    <row r="203" hidden="1" ht="17" customHeight="1" s="372">
      <c r="C203" s="225" t="inlineStr">
        <is>
          <t>dataikuyspvcpoc</t>
        </is>
      </c>
      <c r="D203" s="225" t="inlineStr">
        <is>
          <t>Storage account</t>
        </is>
      </c>
      <c r="E203" s="225" t="inlineStr">
        <is>
          <t>azureml-rg-hh</t>
        </is>
      </c>
      <c r="F203" s="225" t="inlineStr">
        <is>
          <t>Korea Central</t>
        </is>
      </c>
      <c r="G203" s="225" t="inlineStr">
        <is>
          <t>Hanwha Solutions Chemical DAP</t>
        </is>
      </c>
      <c r="H203" s="309" t="inlineStr">
        <is>
          <t>24/7</t>
        </is>
      </c>
      <c r="I203" s="16" t="n"/>
      <c r="K203" s="16" t="n"/>
      <c r="N203" s="16" t="n"/>
    </row>
    <row r="204" ht="17" customHeight="1" s="372">
      <c r="C204" s="225" t="inlineStr">
        <is>
          <t>devopsAgent-ml02</t>
        </is>
      </c>
      <c r="D204" s="225" t="inlineStr">
        <is>
          <t>Virtual machine</t>
        </is>
      </c>
      <c r="E204" s="225" t="inlineStr">
        <is>
          <t>azureml-rg-hh</t>
        </is>
      </c>
      <c r="F204" s="225" t="inlineStr">
        <is>
          <t>Korea Central</t>
        </is>
      </c>
      <c r="G204" s="225" t="inlineStr">
        <is>
          <t>Hanwha Solutions Chemical DAP</t>
        </is>
      </c>
      <c r="H204" s="309" t="inlineStr">
        <is>
          <t>24/7</t>
        </is>
      </c>
      <c r="I204" s="16" t="n"/>
      <c r="K204" s="16" t="n"/>
      <c r="N204" s="16" t="n"/>
    </row>
    <row r="205" hidden="1" ht="17" customHeight="1" s="372">
      <c r="C205" s="225" t="inlineStr">
        <is>
          <t>HHDAP-RecoverySrv</t>
        </is>
      </c>
      <c r="D205" s="225" t="inlineStr">
        <is>
          <t>Recovery Services vault</t>
        </is>
      </c>
      <c r="E205" s="225" t="inlineStr">
        <is>
          <t>azureml-rg-hh</t>
        </is>
      </c>
      <c r="F205" s="225" t="inlineStr">
        <is>
          <t>Korea Central</t>
        </is>
      </c>
      <c r="G205" s="225" t="inlineStr">
        <is>
          <t>Hanwha Solutions Chemical DAP</t>
        </is>
      </c>
      <c r="H205" s="309" t="inlineStr">
        <is>
          <t>24/7</t>
        </is>
      </c>
      <c r="I205" s="16" t="n"/>
      <c r="K205" s="16" t="n"/>
      <c r="N205" s="16" t="n"/>
    </row>
    <row r="206" hidden="1" ht="17" customHeight="1" s="372">
      <c r="C206" s="225" t="inlineStr">
        <is>
          <t>storecommon</t>
        </is>
      </c>
      <c r="D206" s="225" t="inlineStr">
        <is>
          <t>Storage account</t>
        </is>
      </c>
      <c r="E206" s="225" t="inlineStr">
        <is>
          <t>azureml-rg-hh</t>
        </is>
      </c>
      <c r="F206" s="225" t="inlineStr">
        <is>
          <t>Korea Central</t>
        </is>
      </c>
      <c r="G206" s="225" t="inlineStr">
        <is>
          <t>Hanwha Solutions Chemical DAP</t>
        </is>
      </c>
      <c r="H206" s="309" t="inlineStr">
        <is>
          <t>24/7</t>
        </is>
      </c>
      <c r="I206" s="16" t="n"/>
      <c r="K206" s="16" t="n"/>
      <c r="N206" s="16" t="n"/>
    </row>
    <row r="207" hidden="1" ht="17" customHeight="1" s="372">
      <c r="G207" s="225" t="inlineStr">
        <is>
          <t>Hanwha Solutions Chemical DAP</t>
        </is>
      </c>
      <c r="H207" s="309" t="inlineStr">
        <is>
          <t>24/7</t>
        </is>
      </c>
      <c r="I207" s="16" t="n"/>
      <c r="K207" s="16" t="n"/>
      <c r="N207" s="16" t="n"/>
    </row>
    <row r="208" hidden="1" s="372">
      <c r="I208" s="16" t="n"/>
      <c r="K208" s="16" t="n"/>
      <c r="N208" s="16" t="n"/>
    </row>
    <row r="209" hidden="1" s="372">
      <c r="I209" s="16" t="n"/>
      <c r="K209" s="16" t="n"/>
      <c r="N209" s="16" t="n"/>
    </row>
    <row r="210" hidden="1" s="372">
      <c r="I210" s="16" t="n"/>
      <c r="K210" s="16" t="n"/>
      <c r="N210" s="16" t="n"/>
    </row>
    <row r="211">
      <c r="K211" s="289" t="n"/>
    </row>
    <row r="212">
      <c r="K212" s="289" t="n"/>
    </row>
    <row r="213">
      <c r="K213" s="289" t="n"/>
    </row>
    <row r="214">
      <c r="K214" s="289" t="n"/>
    </row>
    <row r="215">
      <c r="K215" s="289" t="n"/>
    </row>
    <row r="216">
      <c r="K216" s="289" t="n"/>
    </row>
    <row r="217">
      <c r="K217" s="289" t="n"/>
    </row>
    <row r="218">
      <c r="K218" s="289" t="n"/>
    </row>
    <row r="219">
      <c r="K219" s="289" t="n"/>
    </row>
    <row r="220">
      <c r="K220" s="289" t="n"/>
    </row>
    <row r="221">
      <c r="K221" s="289" t="n"/>
    </row>
    <row r="222">
      <c r="K222" s="289" t="n"/>
    </row>
    <row r="223">
      <c r="K223" s="289" t="n"/>
    </row>
    <row r="224">
      <c r="K224" s="289" t="n"/>
    </row>
    <row r="225">
      <c r="K225" s="289" t="n"/>
    </row>
    <row r="226">
      <c r="K226" s="289" t="n"/>
    </row>
    <row r="227">
      <c r="K227" s="289" t="n"/>
    </row>
    <row r="228">
      <c r="K228" s="289" t="n"/>
    </row>
    <row r="229">
      <c r="K229" s="289" t="n"/>
    </row>
    <row r="230">
      <c r="K230" s="289" t="n"/>
    </row>
    <row r="231">
      <c r="K231" s="289" t="n"/>
    </row>
    <row r="232">
      <c r="K232" s="289" t="n"/>
    </row>
    <row r="233">
      <c r="K233" s="289" t="n"/>
    </row>
    <row r="234">
      <c r="K234" s="289" t="n"/>
    </row>
    <row r="235">
      <c r="K235" s="289" t="n"/>
    </row>
    <row r="236">
      <c r="K236" s="289" t="n"/>
    </row>
    <row r="237">
      <c r="K237" s="289" t="n"/>
    </row>
    <row r="238">
      <c r="K238" s="289" t="n"/>
    </row>
    <row r="239">
      <c r="K239" s="289" t="n"/>
    </row>
    <row r="240">
      <c r="K240" s="289" t="n"/>
    </row>
    <row r="241">
      <c r="K241" s="289" t="n"/>
    </row>
    <row r="242">
      <c r="K242" s="289" t="n"/>
    </row>
    <row r="243">
      <c r="K243" s="289" t="n"/>
    </row>
    <row r="244">
      <c r="K244" s="289" t="n"/>
    </row>
    <row r="245">
      <c r="K245" s="289" t="n"/>
    </row>
    <row r="246">
      <c r="K246" s="289" t="n"/>
    </row>
    <row r="247">
      <c r="K247" s="289" t="n"/>
    </row>
    <row r="248">
      <c r="K248" s="289" t="n"/>
    </row>
    <row r="249">
      <c r="K249" s="289" t="n"/>
    </row>
    <row r="250">
      <c r="K250" s="289" t="n"/>
    </row>
    <row r="251">
      <c r="K251" s="289" t="n"/>
    </row>
    <row r="252">
      <c r="K252" s="289" t="n"/>
    </row>
    <row r="253">
      <c r="K253" s="289" t="n"/>
    </row>
    <row r="254">
      <c r="K254" s="289" t="n"/>
    </row>
    <row r="255">
      <c r="K255" s="289" t="n"/>
    </row>
    <row r="256">
      <c r="K256" s="289" t="n"/>
    </row>
  </sheetData>
  <autoFilter ref="B5:M210">
    <filterColumn colId="2">
      <filters>
        <filter val="Kubernetes service"/>
        <filter val="SQL managed instance"/>
        <filter val="SQL server"/>
        <filter val="SQL virtual machine"/>
        <filter val="Virtual machine"/>
      </filters>
    </filterColumn>
  </autoFilter>
  <mergeCells count="2">
    <mergeCell ref="B4:H4"/>
    <mergeCell ref="I4:M4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rgb="FF00B050"/>
    <outlinePr summaryBelow="1" summaryRight="1"/>
    <pageSetUpPr/>
  </sheetPr>
  <dimension ref="A2:K5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37" sqref="C37:D39"/>
    </sheetView>
  </sheetViews>
  <sheetFormatPr baseColWidth="10" defaultColWidth="8.6640625" defaultRowHeight="17"/>
  <cols>
    <col width="11.6640625" bestFit="1" customWidth="1" style="372" min="2" max="2"/>
    <col width="34.1640625" customWidth="1" style="372" min="3" max="3"/>
    <col width="60.6640625" bestFit="1" customWidth="1" style="372" min="4" max="4"/>
    <col width="5.1640625" customWidth="1" style="372" min="5" max="6"/>
    <col width="19.33203125" customWidth="1" style="225" min="7" max="7"/>
    <col width="24" customWidth="1" style="225" min="8" max="8"/>
    <col width="21.33203125" customWidth="1" style="225" min="9" max="9"/>
    <col width="15" bestFit="1" customWidth="1" style="372" min="10" max="10"/>
    <col width="13.5" customWidth="1" style="372" min="11" max="11"/>
  </cols>
  <sheetData>
    <row r="1" ht="18" customHeight="1" s="372" thickBot="1"/>
    <row r="2" ht="19" customHeight="1" s="372" thickBot="1">
      <c r="A2" s="114" t="n"/>
      <c r="B2" s="340" t="inlineStr">
        <is>
          <t>구분</t>
        </is>
      </c>
      <c r="C2" s="335" t="inlineStr">
        <is>
          <t>Service Name</t>
        </is>
      </c>
      <c r="D2" s="341" t="inlineStr">
        <is>
          <t>Description</t>
        </is>
      </c>
      <c r="E2" s="342" t="inlineStr">
        <is>
          <t>Unit</t>
        </is>
      </c>
      <c r="F2" s="342" t="inlineStr">
        <is>
          <t>Qty</t>
        </is>
      </c>
      <c r="G2" s="212" t="inlineStr">
        <is>
          <t>Pay as u go</t>
        </is>
      </c>
      <c r="H2" s="212" t="inlineStr">
        <is>
          <t>AHUB apply</t>
        </is>
      </c>
      <c r="I2" s="211" t="inlineStr">
        <is>
          <t>Output</t>
        </is>
      </c>
      <c r="J2" s="338" t="inlineStr">
        <is>
          <t>Note</t>
        </is>
      </c>
      <c r="K2" s="225" t="n"/>
    </row>
    <row r="3" ht="37" customHeight="1" s="372" thickBot="1">
      <c r="B3" s="397" t="n"/>
      <c r="C3" s="398" t="n"/>
      <c r="D3" s="390" t="n"/>
      <c r="E3" s="390" t="n"/>
      <c r="F3" s="390" t="n"/>
      <c r="G3" s="203" t="inlineStr">
        <is>
          <t>Operation Cost 
for 1 Year</t>
        </is>
      </c>
      <c r="H3" s="203" t="inlineStr">
        <is>
          <t>Operation Cost 
for 1 Year/unit</t>
        </is>
      </c>
      <c r="I3" s="242" t="inlineStr">
        <is>
          <t>Operation Cost 
for 1 Year</t>
        </is>
      </c>
      <c r="J3" s="399" t="n"/>
      <c r="K3" s="225" t="n"/>
    </row>
    <row r="4">
      <c r="B4" s="232" t="inlineStr">
        <is>
          <t>RI</t>
        </is>
      </c>
      <c r="C4" s="215" t="inlineStr">
        <is>
          <t>hwsc-d-krc-ptnrp-f-web-vm-001</t>
        </is>
      </c>
      <c r="D4" s="200" t="inlineStr">
        <is>
          <t>B4ms (4 vCPU(s), 16 GiB RAM); Windows Server 2019 Datacenter</t>
        </is>
      </c>
      <c r="E4" s="201" t="inlineStr">
        <is>
          <t>EA</t>
        </is>
      </c>
      <c r="F4" s="201" t="n">
        <v>1</v>
      </c>
      <c r="G4" s="400" t="n">
        <v>2305933.29</v>
      </c>
      <c r="H4" s="400" t="n">
        <v>0</v>
      </c>
      <c r="I4" s="401" t="n">
        <v>1300967.652</v>
      </c>
      <c r="J4" s="253" t="n"/>
    </row>
    <row r="5" customFormat="1" s="225">
      <c r="B5" s="398" t="n"/>
      <c r="C5" s="236" t="inlineStr">
        <is>
          <t>hwsc-p-krc-dt-f-dcc-vm-001</t>
        </is>
      </c>
      <c r="D5" s="250" t="inlineStr">
        <is>
          <t>D2s v3 (2 vCPU(s), 8 GiB RAM) ; Windows 10 Pro</t>
        </is>
      </c>
      <c r="E5" s="359" t="inlineStr">
        <is>
          <t>EA</t>
        </is>
      </c>
      <c r="F5" s="359" t="n">
        <v>1</v>
      </c>
      <c r="G5" s="400" t="n">
        <v>1780557.48</v>
      </c>
      <c r="H5" s="400" t="n">
        <v>760625.3999999999</v>
      </c>
      <c r="I5" s="401" t="n">
        <v>760625.3999999999</v>
      </c>
      <c r="J5" s="253" t="n"/>
    </row>
    <row r="6">
      <c r="B6" s="398" t="n"/>
      <c r="C6" s="216" t="inlineStr">
        <is>
          <t>hwsc-p-krc-mr-f-mweb-vm-001</t>
        </is>
      </c>
      <c r="D6" s="204" t="inlineStr">
        <is>
          <t>D2ds v4 (2 vCPU(s), 8 GiB RAM) ; CentOS 7.9.2009</t>
        </is>
      </c>
      <c r="E6" s="227" t="inlineStr">
        <is>
          <t>EA</t>
        </is>
      </c>
      <c r="F6" s="227" t="n">
        <v>1</v>
      </c>
      <c r="G6" s="400" t="n">
        <v>1252742.6052</v>
      </c>
      <c r="H6" s="400" t="n">
        <v>0</v>
      </c>
      <c r="I6" s="401" t="n">
        <v>736568.3064</v>
      </c>
      <c r="J6" s="253" t="n"/>
      <c r="K6" s="225" t="n"/>
    </row>
    <row r="7">
      <c r="B7" s="398" t="n"/>
      <c r="C7" s="216" t="inlineStr">
        <is>
          <t>hwsc-d-krc-eai-f-web-vm-001</t>
        </is>
      </c>
      <c r="D7" s="204" t="inlineStr">
        <is>
          <t>D4d v4 (4 vCPU(s), 16 GiB RAM) ; CentOS 7.5.1804</t>
        </is>
      </c>
      <c r="E7" s="227" t="inlineStr">
        <is>
          <t>EA</t>
        </is>
      </c>
      <c r="F7" s="227" t="n">
        <v>1</v>
      </c>
      <c r="G7" s="400" t="n">
        <v>2505485.2104</v>
      </c>
      <c r="H7" s="400" t="n">
        <v>0</v>
      </c>
      <c r="I7" s="401" t="n">
        <v>1473136.614</v>
      </c>
      <c r="J7" s="253" t="n"/>
      <c r="K7" s="225" t="n"/>
    </row>
    <row r="8">
      <c r="B8" s="398" t="n"/>
      <c r="C8" s="216" t="inlineStr">
        <is>
          <t>hwsc-p-krc-prct-b-ai-vm-001</t>
        </is>
      </c>
      <c r="D8" s="204" t="inlineStr">
        <is>
          <t>D4d v4 (4 vCPU(s), 16 GiB RAM) ; CentOS 7.5.1804</t>
        </is>
      </c>
      <c r="E8" s="227" t="inlineStr">
        <is>
          <t>EA</t>
        </is>
      </c>
      <c r="F8" s="227" t="n">
        <v>1</v>
      </c>
      <c r="G8" s="400" t="n">
        <v>2505485.2104</v>
      </c>
      <c r="H8" s="400" t="n">
        <v>0</v>
      </c>
      <c r="I8" s="401" t="n">
        <v>1473136.614</v>
      </c>
      <c r="J8" s="253" t="n"/>
      <c r="K8" s="225" t="n"/>
    </row>
    <row r="9">
      <c r="B9" s="398" t="n"/>
      <c r="C9" s="216" t="inlineStr">
        <is>
          <t>hwsc-p-krc-prct-b-search-vm-001</t>
        </is>
      </c>
      <c r="D9" s="204" t="inlineStr">
        <is>
          <t>D4d v4 (4 vCPU(s), 16 GiB RAM) ; CentOS 7.5.1804</t>
        </is>
      </c>
      <c r="E9" s="227" t="inlineStr">
        <is>
          <t>EA</t>
        </is>
      </c>
      <c r="F9" s="227" t="n">
        <v>1</v>
      </c>
      <c r="G9" s="400" t="n">
        <v>2505485.2104</v>
      </c>
      <c r="H9" s="400" t="n">
        <v>0</v>
      </c>
      <c r="I9" s="401" t="n">
        <v>1473136.614</v>
      </c>
      <c r="J9" s="253" t="n"/>
      <c r="K9" s="225" t="n"/>
    </row>
    <row r="10">
      <c r="A10" s="115" t="n"/>
      <c r="B10" s="398" t="n"/>
      <c r="C10" s="216" t="inlineStr">
        <is>
          <t>hwsc-p-krc-sop-b-eng-vm-001</t>
        </is>
      </c>
      <c r="D10" s="204" t="inlineStr">
        <is>
          <t>D4d v4 (4 vCPU(s), 16 GiB RAM) ; Windows Server 2016 Datacenter</t>
        </is>
      </c>
      <c r="E10" s="227" t="inlineStr">
        <is>
          <t>EA</t>
        </is>
      </c>
      <c r="F10" s="227" t="n">
        <v>1</v>
      </c>
      <c r="G10" s="400" t="n">
        <v>3081968.5332</v>
      </c>
      <c r="H10" s="400" t="n">
        <v>0</v>
      </c>
      <c r="I10" s="401" t="n">
        <v>1794526.0656</v>
      </c>
      <c r="J10" s="253" t="n"/>
      <c r="K10" s="225" t="n"/>
    </row>
    <row r="11">
      <c r="A11" s="115" t="n"/>
      <c r="B11" s="398" t="n"/>
      <c r="C11" s="216" t="inlineStr">
        <is>
          <t>hwsc-p-krc-ptnrp-d-db-vm-001</t>
        </is>
      </c>
      <c r="D11" s="204" t="inlineStr">
        <is>
          <t>D4ds v4 (4 vCPU(s), 16 GiB RAM) ; Windows Server 2019 Datacenter</t>
        </is>
      </c>
      <c r="E11" s="227" t="inlineStr">
        <is>
          <t>EA</t>
        </is>
      </c>
      <c r="F11" s="227" t="n">
        <v>1</v>
      </c>
      <c r="G11" s="400" t="n">
        <v>3081968.5332</v>
      </c>
      <c r="H11" s="400" t="n">
        <v>0</v>
      </c>
      <c r="I11" s="401" t="n">
        <v>1794526.0656</v>
      </c>
      <c r="J11" s="253" t="n"/>
      <c r="K11" s="225" t="n"/>
    </row>
    <row r="12">
      <c r="A12" s="115" t="n"/>
      <c r="B12" s="398" t="n"/>
      <c r="C12" s="216" t="inlineStr">
        <is>
          <t>hwsc-d-krc-esh-f-web-vm-001</t>
        </is>
      </c>
      <c r="D12" s="204" t="inlineStr">
        <is>
          <t>D4s v3 (4 vCPU(s), 16 GiB RAM) ; Windows Server 2019 Datacenter</t>
        </is>
      </c>
      <c r="E12" s="227" t="inlineStr">
        <is>
          <t>EA</t>
        </is>
      </c>
      <c r="F12" s="227" t="n">
        <v>1</v>
      </c>
      <c r="G12" s="400" t="n">
        <v>2727209.5644</v>
      </c>
      <c r="H12" s="400" t="n">
        <v>0</v>
      </c>
      <c r="I12" s="401" t="n">
        <v>1521139.9368</v>
      </c>
      <c r="J12" s="253" t="n"/>
      <c r="K12" s="225" t="n"/>
    </row>
    <row r="13">
      <c r="A13" s="115" t="n"/>
      <c r="B13" s="398" t="n"/>
      <c r="C13" s="216" t="inlineStr">
        <is>
          <t>hwsc-p-krc-mgmt-vm-001</t>
        </is>
      </c>
      <c r="D13" s="204" t="inlineStr">
        <is>
          <t>D4s v3 (4 vCPU(s), 16 GiB RAM) ; ubuntu 18.04</t>
        </is>
      </c>
      <c r="E13" s="227" t="inlineStr">
        <is>
          <t>EA</t>
        </is>
      </c>
      <c r="F13" s="227" t="n">
        <v>1</v>
      </c>
      <c r="G13" s="400" t="n">
        <v>2128553.8068</v>
      </c>
      <c r="H13" s="400" t="n">
        <v>0</v>
      </c>
      <c r="I13" s="401" t="n">
        <v>1269371.9316</v>
      </c>
      <c r="J13" s="253" t="n"/>
      <c r="K13" s="225" t="n"/>
    </row>
    <row r="14">
      <c r="A14" s="115" t="n"/>
      <c r="B14" s="398" t="n"/>
      <c r="C14" s="216" t="inlineStr">
        <is>
          <t>hwsc-d-krc-mes-f-was-vm-001</t>
        </is>
      </c>
      <c r="D14" s="204" t="inlineStr">
        <is>
          <t>D8s v3 (8 vCPU(s), 32 GiB RAM) ; Windows Server 2019 Datacenter</t>
        </is>
      </c>
      <c r="E14" s="227" t="inlineStr">
        <is>
          <t>EA</t>
        </is>
      </c>
      <c r="F14" s="227" t="n">
        <v>1</v>
      </c>
      <c r="G14" s="400" t="n">
        <v>5454419.13</v>
      </c>
      <c r="H14" s="400" t="n">
        <v>0</v>
      </c>
      <c r="I14" s="401" t="n">
        <v>3042390.7356</v>
      </c>
      <c r="J14" s="253" t="n"/>
      <c r="K14" s="225" t="n"/>
    </row>
    <row r="15">
      <c r="A15" s="115" t="n"/>
      <c r="B15" s="398" t="n"/>
      <c r="C15" s="216" t="inlineStr">
        <is>
          <t>hwsc-p-krc-esh-f-web-vm-001</t>
        </is>
      </c>
      <c r="D15" s="204" t="inlineStr">
        <is>
          <t>D8s v3 (8 vCPU(s), 32 GiB RAM) ; Windows Server 2019 Datacenter</t>
        </is>
      </c>
      <c r="E15" s="227" t="inlineStr">
        <is>
          <t>EA</t>
        </is>
      </c>
      <c r="F15" s="227" t="n">
        <v>1</v>
      </c>
      <c r="G15" s="400" t="n">
        <v>5454419.13</v>
      </c>
      <c r="H15" s="400" t="n">
        <v>0</v>
      </c>
      <c r="I15" s="401" t="n">
        <v>3042390.7356</v>
      </c>
      <c r="J15" s="253" t="n"/>
      <c r="K15" s="225" t="n"/>
    </row>
    <row r="16" customFormat="1" s="225">
      <c r="A16" s="115" t="n"/>
      <c r="B16" s="398" t="n"/>
      <c r="C16" s="216" t="inlineStr">
        <is>
          <t>hwsc-p-krc-ptnrp-f-ex-web-vm-001</t>
        </is>
      </c>
      <c r="D16" s="204" t="inlineStr">
        <is>
          <t>D8s v3 (8 vCPU(s), 32 GiB RAM) ; Windows Server 2019 Datacenter</t>
        </is>
      </c>
      <c r="E16" s="227" t="inlineStr">
        <is>
          <t>EA</t>
        </is>
      </c>
      <c r="F16" s="227" t="n">
        <v>1</v>
      </c>
      <c r="G16" s="400" t="n">
        <v>7122118.92</v>
      </c>
      <c r="H16" s="400" t="n">
        <v>3042390.72</v>
      </c>
      <c r="I16" s="401" t="n">
        <v>0</v>
      </c>
      <c r="J16" s="253" t="n"/>
    </row>
    <row r="17" customFormat="1" s="225">
      <c r="A17" s="115" t="n"/>
      <c r="B17" s="398" t="n"/>
      <c r="C17" s="204" t="inlineStr">
        <is>
          <t>hwsc-p-krc-esh-f-ex-web-vm-001</t>
        </is>
      </c>
      <c r="D17" s="204" t="inlineStr">
        <is>
          <t>D8s v3 (8 vCPU(s), 32 GiB RAM) ; Windows Server 2019 Datacenter</t>
        </is>
      </c>
      <c r="E17" s="227" t="inlineStr">
        <is>
          <t>EA</t>
        </is>
      </c>
      <c r="F17" s="227" t="n">
        <v>1</v>
      </c>
      <c r="G17" s="400" t="n">
        <v>7122118.92</v>
      </c>
      <c r="H17" s="400" t="n">
        <v>3042390.72</v>
      </c>
      <c r="I17" s="401" t="n">
        <v>0</v>
      </c>
      <c r="J17" s="253" t="n"/>
    </row>
    <row r="18" customFormat="1" s="225">
      <c r="A18" s="115" t="n"/>
      <c r="B18" s="398" t="n"/>
      <c r="C18" s="204" t="inlineStr">
        <is>
          <t>hwsc-p-krc-edm-f-ex-web-vm-001</t>
        </is>
      </c>
      <c r="D18" s="204" t="inlineStr">
        <is>
          <t>D8s v3 (8 vCPU(s), 32 GiB RAM) ; Windows Server 2019 Datacenter</t>
        </is>
      </c>
      <c r="E18" s="227" t="inlineStr">
        <is>
          <t>EA</t>
        </is>
      </c>
      <c r="F18" s="227" t="n">
        <v>1</v>
      </c>
      <c r="G18" s="400" t="n">
        <v>7122118.92</v>
      </c>
      <c r="H18" s="400" t="n">
        <v>3042390.72</v>
      </c>
      <c r="I18" s="401" t="n">
        <v>0</v>
      </c>
      <c r="J18" s="253" t="n"/>
    </row>
    <row r="19" customFormat="1" s="225">
      <c r="A19" s="115" t="n"/>
      <c r="B19" s="398" t="n"/>
      <c r="C19" s="204" t="inlineStr">
        <is>
          <t>hwsc-p-krc-mes-f-ex-web-vm-001</t>
        </is>
      </c>
      <c r="D19" s="204" t="inlineStr">
        <is>
          <t>D8s v3 (8 vCPU(s), 32 GiB RAM) ; Windows Server 2019 Datacenter</t>
        </is>
      </c>
      <c r="E19" s="227" t="inlineStr">
        <is>
          <t>EA</t>
        </is>
      </c>
      <c r="F19" s="227" t="n">
        <v>1</v>
      </c>
      <c r="G19" s="400" t="n">
        <v>7122118.92</v>
      </c>
      <c r="H19" s="400" t="n">
        <v>3042390.72</v>
      </c>
      <c r="I19" s="401" t="n">
        <v>0</v>
      </c>
      <c r="J19" s="253" t="n"/>
    </row>
    <row r="20" customFormat="1" s="225">
      <c r="A20" s="115" t="n"/>
      <c r="B20" s="398" t="n"/>
      <c r="C20" s="204" t="inlineStr">
        <is>
          <t>hwsc-p-krc-mes-f-ex-web-vm-002</t>
        </is>
      </c>
      <c r="D20" s="204" t="inlineStr">
        <is>
          <t>D8s v3 (8 vCPU(s), 32 GiB RAM) ; Windows Server 2019 Datacenter</t>
        </is>
      </c>
      <c r="E20" s="227" t="inlineStr">
        <is>
          <t>EA</t>
        </is>
      </c>
      <c r="F20" s="227" t="n">
        <v>1</v>
      </c>
      <c r="G20" s="400" t="n">
        <v>7122118.92</v>
      </c>
      <c r="H20" s="400" t="n">
        <v>3042390.72</v>
      </c>
      <c r="I20" s="401" t="n">
        <v>0</v>
      </c>
      <c r="J20" s="253" t="n"/>
    </row>
    <row r="21">
      <c r="B21" s="398" t="n"/>
      <c r="C21" s="216" t="inlineStr">
        <is>
          <t>hwsc-p-krc-mes-f-was-vm-001</t>
        </is>
      </c>
      <c r="D21" s="204" t="inlineStr">
        <is>
          <t>D8s v3 (8 vCPU(s), 32 GiB RAM) ; Windows Server 2019 Datacenter</t>
        </is>
      </c>
      <c r="E21" s="227" t="inlineStr">
        <is>
          <t>EA</t>
        </is>
      </c>
      <c r="F21" s="227" t="n">
        <v>1</v>
      </c>
      <c r="G21" s="400" t="n">
        <v>5454419.13</v>
      </c>
      <c r="H21" s="400" t="n">
        <v>0</v>
      </c>
      <c r="I21" s="401" t="n">
        <v>3042390.7356</v>
      </c>
      <c r="J21" s="253" t="n"/>
      <c r="K21" s="225" t="n"/>
    </row>
    <row r="22">
      <c r="B22" s="398" t="n"/>
      <c r="C22" s="216" t="inlineStr">
        <is>
          <t>hwsc-p-krc-mes-f-was-vm-002</t>
        </is>
      </c>
      <c r="D22" s="204" t="inlineStr">
        <is>
          <t>D8s v3 (8 vCPU(s), 32 GiB RAM) ; Windows Server 2019 Datacenter</t>
        </is>
      </c>
      <c r="E22" s="227" t="inlineStr">
        <is>
          <t>EA</t>
        </is>
      </c>
      <c r="F22" s="227" t="n">
        <v>1</v>
      </c>
      <c r="G22" s="400" t="n">
        <v>5454419.13</v>
      </c>
      <c r="H22" s="400" t="n">
        <v>0</v>
      </c>
      <c r="I22" s="401" t="n">
        <v>3042390.7356</v>
      </c>
      <c r="J22" s="253" t="n"/>
      <c r="K22" s="225" t="n"/>
    </row>
    <row r="23">
      <c r="A23" s="115" t="n"/>
      <c r="B23" s="398" t="n"/>
      <c r="C23" s="216" t="inlineStr">
        <is>
          <t>hwsc-d-krc-prct-d-db-vm-001</t>
        </is>
      </c>
      <c r="D23" s="204" t="inlineStr">
        <is>
          <t>D8s v3 (8 vCPU(s), 32 GiB RAM) ; centos 7.5.1804</t>
        </is>
      </c>
      <c r="E23" s="227" t="inlineStr">
        <is>
          <t>EA</t>
        </is>
      </c>
      <c r="F23" s="227" t="n">
        <v>1</v>
      </c>
      <c r="G23" s="400" t="n">
        <v>4257107.6136</v>
      </c>
      <c r="H23" s="400" t="n">
        <v>0</v>
      </c>
      <c r="I23" s="401" t="n">
        <v>2538743.8632</v>
      </c>
      <c r="J23" s="253" t="n"/>
    </row>
    <row r="24">
      <c r="B24" s="398" t="n"/>
      <c r="C24" s="216" t="inlineStr">
        <is>
          <t>hwsc-d-krc-sop-d-db-vm-001</t>
        </is>
      </c>
      <c r="D24" s="204" t="inlineStr">
        <is>
          <t>D8s v3 (8 vCPU(s), 32 GiB RAM) ; Windows Server 2019 Datacenter</t>
        </is>
      </c>
      <c r="E24" s="227" t="inlineStr">
        <is>
          <t>EA</t>
        </is>
      </c>
      <c r="F24" s="227" t="n">
        <v>1</v>
      </c>
      <c r="G24" s="400" t="n">
        <v>5454419.13</v>
      </c>
      <c r="H24" s="400" t="n">
        <v>0</v>
      </c>
      <c r="I24" s="401" t="n">
        <v>3042390.7356</v>
      </c>
      <c r="J24" s="253" t="n"/>
    </row>
    <row r="25">
      <c r="B25" s="398" t="n"/>
      <c r="C25" s="216" t="inlineStr">
        <is>
          <t>hwsc-d-krc-sop-f-ai-vm-001</t>
        </is>
      </c>
      <c r="D25" s="204" t="inlineStr">
        <is>
          <t>D8s v3 (8 vCPU(s), 32 GiB RAM) ; Windows Server 2016 Datacenter</t>
        </is>
      </c>
      <c r="E25" s="227" t="inlineStr">
        <is>
          <t>EA</t>
        </is>
      </c>
      <c r="F25" s="227" t="n">
        <v>1</v>
      </c>
      <c r="G25" s="400" t="n">
        <v>5454419.13</v>
      </c>
      <c r="H25" s="400" t="n">
        <v>0</v>
      </c>
      <c r="I25" s="401" t="n">
        <v>3042390.7356</v>
      </c>
      <c r="J25" s="253" t="n"/>
    </row>
    <row r="26" customFormat="1" s="225">
      <c r="B26" s="398" t="n"/>
      <c r="C26" s="216" t="inlineStr">
        <is>
          <t>hwsc-p-krc-mr-b-app-vm-003</t>
        </is>
      </c>
      <c r="D26" s="204" t="inlineStr">
        <is>
          <t>DS3 v2 (4 vCPU(s), 14 GiB RAM) ; Windows 10 Pro</t>
        </is>
      </c>
      <c r="E26" s="227" t="inlineStr">
        <is>
          <t>EA</t>
        </is>
      </c>
      <c r="F26" s="227" t="n">
        <v>1</v>
      </c>
      <c r="G26" s="400" t="n">
        <v>5698315.92</v>
      </c>
      <c r="H26" s="400" t="n">
        <v>3658451.8548</v>
      </c>
      <c r="I26" s="401" t="n">
        <v>1630006.5948</v>
      </c>
      <c r="J26" s="253" t="n"/>
    </row>
    <row r="27">
      <c r="B27" s="398" t="n"/>
      <c r="C27" s="216" t="inlineStr">
        <is>
          <t>hwsc-d-krc-edm-d-db-vm-001</t>
        </is>
      </c>
      <c r="D27" s="204" t="inlineStr">
        <is>
          <t>E4s v3 (4 vCPU(s), 32 GiB RAM) ; Windows Server 2019 Datacenter</t>
        </is>
      </c>
      <c r="E27" s="227" t="inlineStr">
        <is>
          <t>EA</t>
        </is>
      </c>
      <c r="F27" s="227" t="n">
        <v>1</v>
      </c>
      <c r="G27" s="400" t="n">
        <v>3547589.6784</v>
      </c>
      <c r="H27" s="400" t="n">
        <v>0</v>
      </c>
      <c r="I27" s="401" t="n">
        <v>2085650.1444</v>
      </c>
      <c r="J27" s="253" t="n"/>
    </row>
    <row r="28">
      <c r="B28" s="398" t="n"/>
      <c r="C28" s="216" t="inlineStr">
        <is>
          <t>hwsc-d-krc-dqm-b-was-vm-001</t>
        </is>
      </c>
      <c r="D28" s="204" t="inlineStr">
        <is>
          <t>E4s v3 (4 vCPU(s), 32 GiB RAM) ; centos 7.5.1804</t>
        </is>
      </c>
      <c r="E28" s="227" t="inlineStr">
        <is>
          <t>EA</t>
        </is>
      </c>
      <c r="F28" s="227" t="n">
        <v>1</v>
      </c>
      <c r="G28" s="400" t="n">
        <v>2793726.8712</v>
      </c>
      <c r="H28" s="400" t="n">
        <v>0</v>
      </c>
      <c r="I28" s="401" t="n">
        <v>1733773.5924</v>
      </c>
      <c r="J28" s="253" t="n"/>
    </row>
    <row r="29">
      <c r="B29" s="398" t="n"/>
      <c r="C29" s="216" t="inlineStr">
        <is>
          <t>hwsc-d-krc-edm-f-web-vm-001</t>
        </is>
      </c>
      <c r="D29" s="204" t="inlineStr">
        <is>
          <t>E4s v3 (4 vCPU(s), 32 GiB RAM) ; Windows Server 2019 Datacenter</t>
        </is>
      </c>
      <c r="E29" s="227" t="inlineStr">
        <is>
          <t>EA</t>
        </is>
      </c>
      <c r="F29" s="227" t="n">
        <v>1</v>
      </c>
      <c r="G29" s="400" t="n">
        <v>3547589.6784</v>
      </c>
      <c r="H29" s="400" t="n">
        <v>0</v>
      </c>
      <c r="I29" s="401" t="n">
        <v>2085650.1444</v>
      </c>
      <c r="J29" s="253" t="n"/>
    </row>
    <row r="30">
      <c r="B30" s="398" t="n"/>
      <c r="C30" s="216" t="inlineStr">
        <is>
          <t>hwsc-d-krc-prct-b-was-vm-001</t>
        </is>
      </c>
      <c r="D30" s="204" t="inlineStr">
        <is>
          <t>E4s v3 (4 vCPU(s), 32 GiB RAM) ; centos 7.8.2003</t>
        </is>
      </c>
      <c r="E30" s="227" t="inlineStr">
        <is>
          <t>EA</t>
        </is>
      </c>
      <c r="F30" s="227" t="n">
        <v>1</v>
      </c>
      <c r="G30" s="400" t="n">
        <v>2793726.8712</v>
      </c>
      <c r="H30" s="400" t="n">
        <v>0</v>
      </c>
      <c r="I30" s="401" t="n">
        <v>1733773.5924</v>
      </c>
      <c r="J30" s="253" t="n"/>
    </row>
    <row r="31">
      <c r="B31" s="398" t="n"/>
      <c r="C31" s="216" t="inlineStr">
        <is>
          <t>hwsc-d-krc-cmms-f-web-vm-001</t>
        </is>
      </c>
      <c r="D31" s="204" t="inlineStr">
        <is>
          <t>E4s v4 (4 vCPU(s), 32 GiB RAM) ; Windows Server 2019 Datacenter</t>
        </is>
      </c>
      <c r="E31" s="227" t="inlineStr">
        <is>
          <t>EA</t>
        </is>
      </c>
      <c r="F31" s="227" t="n">
        <v>1</v>
      </c>
      <c r="G31" s="400" t="n">
        <v>3370210.194</v>
      </c>
      <c r="H31" s="400" t="n">
        <v>0</v>
      </c>
      <c r="I31" s="401" t="n">
        <v>1981883.1456</v>
      </c>
      <c r="J31" s="253" t="n"/>
    </row>
    <row r="32" ht="18" customFormat="1" customHeight="1" s="225">
      <c r="B32" s="398" t="n"/>
      <c r="C32" s="204" t="inlineStr">
        <is>
          <t>hwsc-d-krc-dt-f-ecmagentbocs-vm-001</t>
        </is>
      </c>
      <c r="D32" s="226" t="inlineStr">
        <is>
          <t>E4s v4 (4 vCPU(s), 32 GiB RAM) ; Windows Server 2016 Datacenter</t>
        </is>
      </c>
      <c r="E32" s="227" t="inlineStr">
        <is>
          <t>EA</t>
        </is>
      </c>
      <c r="F32" s="227" t="n">
        <v>1</v>
      </c>
      <c r="G32" s="400" t="n">
        <v>5410074.24</v>
      </c>
      <c r="H32" s="400" t="n">
        <v>3370210.194</v>
      </c>
      <c r="I32" s="401" t="n">
        <v>1981883.1456</v>
      </c>
      <c r="J32" s="253" t="n"/>
    </row>
    <row r="33" ht="18" customFormat="1" customHeight="1" s="225">
      <c r="B33" s="398" t="n"/>
      <c r="C33" s="216" t="inlineStr">
        <is>
          <t>hwsc-p-krc-cmms-f-ex-web-vm-001</t>
        </is>
      </c>
      <c r="D33" s="226" t="inlineStr">
        <is>
          <t>D8s v3 (8 vCPU(s), 32 GiB RAM) ; Windows Server 2019 Datacenter</t>
        </is>
      </c>
      <c r="E33" s="227" t="inlineStr">
        <is>
          <t>EA</t>
        </is>
      </c>
      <c r="F33" s="227" t="n">
        <v>1</v>
      </c>
      <c r="G33" s="400" t="n">
        <v>7122118.92</v>
      </c>
      <c r="H33" s="400" t="n">
        <v>3042390.72</v>
      </c>
      <c r="I33" s="401" t="n">
        <v>0</v>
      </c>
      <c r="J33" s="253" t="n"/>
    </row>
    <row r="34">
      <c r="B34" s="398" t="n"/>
      <c r="C34" s="216" t="inlineStr">
        <is>
          <t>hwsc-p-krc-cmms-f-web-vm-001</t>
        </is>
      </c>
      <c r="D34" s="204" t="inlineStr">
        <is>
          <t>E8as v4 (8 vCPU(s), 64 GiB RAM) ; Windows Server 2019 Datacenter</t>
        </is>
      </c>
      <c r="E34" s="227" t="inlineStr">
        <is>
          <t>EA</t>
        </is>
      </c>
      <c r="F34" s="227" t="n">
        <v>1</v>
      </c>
      <c r="G34" s="400" t="n">
        <v>6740420.388</v>
      </c>
      <c r="H34" s="400" t="n">
        <v>0</v>
      </c>
      <c r="I34" s="401" t="n">
        <v>3963655.4292</v>
      </c>
      <c r="J34" s="253" t="n"/>
    </row>
    <row r="35" customFormat="1" s="225">
      <c r="B35" s="398" t="n"/>
      <c r="C35" s="204" t="inlineStr">
        <is>
          <t>hwsc-p-krc-cmms-d-db-vm-002</t>
        </is>
      </c>
      <c r="D35" s="204" t="inlineStr">
        <is>
          <t>E8as v4 (8 vCPU(s), 64 GiB RAM) ; Windows Server 2019 Datacenter</t>
        </is>
      </c>
      <c r="E35" s="227" t="inlineStr">
        <is>
          <t>EA</t>
        </is>
      </c>
      <c r="F35" s="227" t="n">
        <v>1</v>
      </c>
      <c r="G35" s="400" t="n">
        <v>10820148.48</v>
      </c>
      <c r="H35" s="400" t="n">
        <v>6740420.388</v>
      </c>
      <c r="I35" s="401" t="n">
        <v>3963655.4292</v>
      </c>
      <c r="J35" s="253" t="n"/>
    </row>
    <row r="36">
      <c r="B36" s="398" t="n"/>
      <c r="C36" s="216" t="inlineStr">
        <is>
          <t>hwsc-d-krc-sop-f-was-vm-001</t>
        </is>
      </c>
      <c r="D36" s="204" t="inlineStr">
        <is>
          <t>E8s v3 (8 vCPU(s), 64 GiB RAM) ; Windows Server 2016 Datacenter</t>
        </is>
      </c>
      <c r="E36" s="227" t="inlineStr">
        <is>
          <t>EA</t>
        </is>
      </c>
      <c r="F36" s="227" t="n">
        <v>1</v>
      </c>
      <c r="G36" s="400" t="n">
        <v>7095179.355599999</v>
      </c>
      <c r="H36" s="400" t="n">
        <v>0</v>
      </c>
      <c r="I36" s="401" t="n">
        <v>4172519.772</v>
      </c>
      <c r="J36" s="253" t="n"/>
    </row>
    <row r="37">
      <c r="B37" s="398" t="n"/>
      <c r="C37" s="216" t="inlineStr">
        <is>
          <t>hwsc-d-krc-prct-f-web-vm-001</t>
        </is>
      </c>
      <c r="D37" s="204" t="inlineStr">
        <is>
          <t>F2s v2 (2 vCPU(s), 4 GiB RAM) ; centos 7.5.1804</t>
        </is>
      </c>
      <c r="E37" s="227" t="inlineStr">
        <is>
          <t>EA</t>
        </is>
      </c>
      <c r="F37" s="227" t="n">
        <v>1</v>
      </c>
      <c r="G37" s="400" t="n">
        <v>937894.0212</v>
      </c>
      <c r="H37" s="400" t="n">
        <v>0</v>
      </c>
      <c r="I37" s="401" t="n">
        <v>554310.8868</v>
      </c>
      <c r="J37" s="253" t="n"/>
    </row>
    <row r="38" customFormat="1" s="225">
      <c r="B38" s="398" t="n"/>
      <c r="C38" s="216" t="inlineStr">
        <is>
          <t>hwsc-p-krc-prct-f-web-vm-001</t>
        </is>
      </c>
      <c r="D38" s="204" t="inlineStr">
        <is>
          <t>F2s v2 (2 vCPU(s), 4 GiB RAM) ; centos 7.5.1804</t>
        </is>
      </c>
      <c r="E38" s="227" t="inlineStr">
        <is>
          <t>EA</t>
        </is>
      </c>
      <c r="F38" s="227" t="n">
        <v>1</v>
      </c>
      <c r="G38" s="400" t="n">
        <v>937894.0212</v>
      </c>
      <c r="H38" s="400" t="n">
        <v>0</v>
      </c>
      <c r="I38" s="401" t="n">
        <v>554310.8868</v>
      </c>
      <c r="J38" s="253" t="n"/>
    </row>
    <row r="39" ht="18" customFormat="1" customHeight="1" s="225">
      <c r="B39" s="398" t="n"/>
      <c r="C39" s="216" t="inlineStr">
        <is>
          <t>hwsc-p-krc-prct-f-web-vm-002</t>
        </is>
      </c>
      <c r="D39" s="226" t="inlineStr">
        <is>
          <t>F2s v2 (2 vCPU(s), 4 GiB RAM) ; centos 7.5.1804</t>
        </is>
      </c>
      <c r="E39" s="227" t="inlineStr">
        <is>
          <t>EA</t>
        </is>
      </c>
      <c r="F39" s="227" t="n">
        <v>1</v>
      </c>
      <c r="G39" s="400" t="n">
        <v>937894.0212</v>
      </c>
      <c r="H39" s="400" t="n">
        <v>0</v>
      </c>
      <c r="I39" s="401" t="n">
        <v>554310.8868</v>
      </c>
      <c r="J39" s="253" t="n"/>
    </row>
    <row r="40">
      <c r="B40" s="398" t="n"/>
      <c r="C40" s="216" t="inlineStr">
        <is>
          <t>hwsc-d-krc-dqm-d-db-vm-001</t>
        </is>
      </c>
      <c r="D40" s="204" t="inlineStr">
        <is>
          <t>F4s v2 (4 vCPU(s), 8 GiB RAM) ; centos 7.5.1804</t>
        </is>
      </c>
      <c r="E40" s="227" t="inlineStr">
        <is>
          <t>EA</t>
        </is>
      </c>
      <c r="F40" s="227" t="n">
        <v>1</v>
      </c>
      <c r="G40" s="400" t="n">
        <v>1873570.7988</v>
      </c>
      <c r="H40" s="400" t="n">
        <v>0</v>
      </c>
      <c r="I40" s="401" t="n">
        <v>1108621.7748</v>
      </c>
      <c r="J40" s="253" t="n"/>
    </row>
    <row r="41">
      <c r="B41" s="398" t="n"/>
      <c r="C41" s="216" t="inlineStr">
        <is>
          <t>hwsc-d-krc-dt-f-ecmrfs-vm-001</t>
        </is>
      </c>
      <c r="D41" s="204" t="inlineStr">
        <is>
          <t>F4s v2 (4 vCPU(s), 8 GiB RAM) ; Windows Server 2016 Datacenter</t>
        </is>
      </c>
      <c r="E41" s="227" t="inlineStr">
        <is>
          <t>EA</t>
        </is>
      </c>
      <c r="F41" s="227" t="n">
        <v>1</v>
      </c>
      <c r="G41" s="400" t="n">
        <v>2128553.8068</v>
      </c>
      <c r="H41" s="402" t="n">
        <v>0</v>
      </c>
      <c r="I41" s="401" t="n">
        <v>1251633.9828</v>
      </c>
      <c r="J41" s="253" t="n"/>
    </row>
    <row r="42" ht="18" customHeight="1" s="372" thickBot="1">
      <c r="B42" s="398" t="n"/>
      <c r="C42" s="237" t="inlineStr">
        <is>
          <t>hwsc-d-krc-esh-d-db-vm-001</t>
        </is>
      </c>
      <c r="D42" s="238" t="inlineStr">
        <is>
          <t>F4s v2 (4 vCPU(s), 8 GiB RAM) ; Windows Server 2019 Datacenter</t>
        </is>
      </c>
      <c r="E42" s="357" t="inlineStr">
        <is>
          <t>EA</t>
        </is>
      </c>
      <c r="F42" s="239" t="n">
        <v>1</v>
      </c>
      <c r="G42" s="403" t="n">
        <v>2128565.8068</v>
      </c>
      <c r="H42" s="404" t="n">
        <v>0</v>
      </c>
      <c r="I42" s="405" t="n">
        <v>1251645.9828</v>
      </c>
      <c r="J42" s="248" t="n"/>
    </row>
    <row r="43" ht="18" customFormat="1" customHeight="1" s="225">
      <c r="B43" s="398" t="n"/>
      <c r="C43" s="219" t="inlineStr">
        <is>
          <t>Dataiku-YS-PVC-PoC</t>
        </is>
      </c>
      <c r="D43" s="240" t="inlineStr">
        <is>
          <t>B16ms (16 vCPU(s), 64 GiB RAM) ; CentOS 7.9.2009</t>
        </is>
      </c>
      <c r="E43" s="201" t="inlineStr">
        <is>
          <t>EA</t>
        </is>
      </c>
      <c r="F43" s="201" t="n">
        <v>1</v>
      </c>
      <c r="G43" s="406" t="n">
        <v>9223733.16</v>
      </c>
      <c r="H43" s="400" t="n">
        <v>0</v>
      </c>
      <c r="I43" s="407" t="n">
        <v>5203981.439999999</v>
      </c>
      <c r="J43" s="249" t="n"/>
    </row>
    <row r="44" customFormat="1" s="225">
      <c r="B44" s="398" t="n"/>
      <c r="C44" s="254" t="inlineStr">
        <is>
          <t>devopsAgent-win</t>
        </is>
      </c>
      <c r="D44" s="225" t="inlineStr">
        <is>
          <t>DS12 v2 (4 vCPU(s), 28 GiB RAM) ; Windows Server 2019 Datacenter</t>
        </is>
      </c>
      <c r="E44" s="227" t="inlineStr">
        <is>
          <t>EA</t>
        </is>
      </c>
      <c r="F44" s="227" t="n">
        <v>1</v>
      </c>
      <c r="G44" s="400" t="n">
        <v>6463264.92</v>
      </c>
      <c r="H44" s="400" t="n">
        <v>4423400.88</v>
      </c>
      <c r="I44" s="401" t="n">
        <v>2824657.44</v>
      </c>
      <c r="J44" s="253" t="n"/>
    </row>
    <row r="45" customFormat="1" s="225">
      <c r="B45" s="398" t="n"/>
      <c r="C45" s="254" t="inlineStr">
        <is>
          <t>dsvm-ys-pvc</t>
        </is>
      </c>
      <c r="D45" s="204" t="inlineStr">
        <is>
          <t>D4s v3 (4 vCPU(s), 16 GiB RAM) ; Windows Server 2019 Datacenter</t>
        </is>
      </c>
      <c r="E45" s="227" t="inlineStr">
        <is>
          <t>EA</t>
        </is>
      </c>
      <c r="F45" s="227" t="n">
        <v>1</v>
      </c>
      <c r="G45" s="400" t="n">
        <v>4767073.68</v>
      </c>
      <c r="H45" s="400" t="n">
        <v>2727209.52</v>
      </c>
      <c r="I45" s="401" t="n">
        <v>1521139.92</v>
      </c>
      <c r="J45" s="253" t="n"/>
    </row>
    <row r="46" customFormat="1" s="225">
      <c r="B46" s="398" t="n"/>
      <c r="C46" s="254" t="inlineStr">
        <is>
          <t>dsvm37</t>
        </is>
      </c>
      <c r="D46" s="204" t="inlineStr">
        <is>
          <t>E8ds v5 (8 vCPU(s), 64GiB RAM) ; Windows Server 2019 Datacenter</t>
        </is>
      </c>
      <c r="E46" s="357" t="inlineStr">
        <is>
          <t>EA</t>
        </is>
      </c>
      <c r="F46" s="357" t="n">
        <v>1</v>
      </c>
      <c r="G46" s="402" t="n">
        <v>11751390.84</v>
      </c>
      <c r="H46" s="400" t="n">
        <v>7671662.64</v>
      </c>
      <c r="I46" s="408" t="n">
        <v>4526835.24</v>
      </c>
      <c r="J46" s="253" t="n"/>
    </row>
    <row r="47" ht="18" customFormat="1" customHeight="1" s="225" thickBot="1">
      <c r="B47" s="409" t="n"/>
      <c r="C47" s="220" t="inlineStr">
        <is>
          <t>dsvm42</t>
        </is>
      </c>
      <c r="D47" s="221" t="inlineStr">
        <is>
          <t>E8ds v4 (8 vCPU(s), 64GiB RAM) ; Windows Server 2019 Datacenter</t>
        </is>
      </c>
      <c r="E47" s="202" t="inlineStr">
        <is>
          <t>EA</t>
        </is>
      </c>
      <c r="F47" s="222" t="n">
        <v>1</v>
      </c>
      <c r="G47" s="404" t="n">
        <v>11751390.84</v>
      </c>
      <c r="H47" s="410" t="n">
        <v>7671662.64</v>
      </c>
      <c r="I47" s="411" t="n">
        <v>4502778.24</v>
      </c>
      <c r="J47" s="248" t="n"/>
    </row>
    <row r="48" ht="37" customFormat="1" customHeight="1" s="225" thickBot="1">
      <c r="B48" s="232" t="inlineStr">
        <is>
          <t>SKU Change</t>
        </is>
      </c>
      <c r="C48" s="233" t="inlineStr">
        <is>
          <t>hwsc-d-krc-dt-f-ecmagent-vm-001</t>
        </is>
      </c>
      <c r="D48" s="234" t="inlineStr">
        <is>
          <t>Windows Server 2019 Datacenter
E4s v4 (4 vCPU(s), 32 GiB RAM) -&gt; E2s v4 (2 vCPU(s), 16GiB RAM)</t>
        </is>
      </c>
      <c r="E48" s="206" t="inlineStr">
        <is>
          <t>EA</t>
        </is>
      </c>
      <c r="F48" s="265" t="n">
        <v>1</v>
      </c>
      <c r="G48" s="410" t="n">
        <v>5410074.24</v>
      </c>
      <c r="H48" s="410" t="n">
        <v>3370210.194</v>
      </c>
      <c r="I48" s="412" t="n">
        <v>1685105.04</v>
      </c>
      <c r="J48" s="246" t="n"/>
    </row>
    <row r="49" ht="19" customFormat="1" customHeight="1" s="225" thickBot="1">
      <c r="B49" s="232" t="inlineStr">
        <is>
          <t>Storage</t>
        </is>
      </c>
      <c r="C49" s="217" t="inlineStr">
        <is>
          <t>hwsc-p-krc-sop-d-db-sqlmi-001</t>
        </is>
      </c>
      <c r="D49" s="234" t="inlineStr">
        <is>
          <t>Storage 512GB -&gt; Storage 256GB</t>
        </is>
      </c>
      <c r="E49" s="206" t="inlineStr">
        <is>
          <t>EA</t>
        </is>
      </c>
      <c r="F49" s="206" t="n">
        <v>1</v>
      </c>
      <c r="G49" s="410" t="n">
        <v>14688345.6</v>
      </c>
      <c r="H49" s="410" t="n">
        <v>0</v>
      </c>
      <c r="I49" s="412" t="n">
        <v>14221708.8</v>
      </c>
      <c r="J49" s="246" t="n"/>
    </row>
    <row r="50" ht="19" customFormat="1" customHeight="1" s="225" thickBot="1">
      <c r="B50" s="232" t="inlineStr">
        <is>
          <t>Agent</t>
        </is>
      </c>
      <c r="C50" s="217" t="inlineStr">
        <is>
          <t>-</t>
        </is>
      </c>
      <c r="D50" s="234" t="inlineStr">
        <is>
          <t>Additional Purchase</t>
        </is>
      </c>
      <c r="E50" s="206" t="inlineStr">
        <is>
          <t>EA</t>
        </is>
      </c>
      <c r="F50" s="206" t="n">
        <v>12</v>
      </c>
      <c r="G50" s="410" t="n">
        <v>0</v>
      </c>
      <c r="H50" s="410" t="n">
        <v>0</v>
      </c>
      <c r="I50" s="412" t="n">
        <v>0</v>
      </c>
      <c r="J50" s="246" t="inlineStr">
        <is>
          <t>14EA - 2EA</t>
        </is>
      </c>
    </row>
    <row r="51" ht="18" customHeight="1" s="372" thickBot="1">
      <c r="B51" s="225" t="n"/>
      <c r="C51" s="225" t="n"/>
      <c r="D51" s="225" t="n"/>
      <c r="E51" s="225" t="n"/>
      <c r="F51" s="225" t="n"/>
    </row>
    <row r="52" customFormat="1" s="225">
      <c r="G52" s="413" t="n"/>
      <c r="H52" s="275" t="n"/>
      <c r="I52" s="270" t="n"/>
      <c r="J52" s="269" t="inlineStr">
        <is>
          <t>(단위: 년)</t>
        </is>
      </c>
    </row>
    <row r="53" ht="19" customHeight="1" s="372" thickBot="1">
      <c r="G53" s="414" t="n"/>
      <c r="H53" s="276" t="inlineStr">
        <is>
          <t>최적화 전 비용</t>
        </is>
      </c>
      <c r="I53" s="273" t="inlineStr">
        <is>
          <t>예상 증감 비용</t>
        </is>
      </c>
      <c r="J53" s="415" t="inlineStr">
        <is>
          <t>비고</t>
        </is>
      </c>
    </row>
    <row r="54" ht="18" customHeight="1" s="372">
      <c r="G54" s="280" t="inlineStr">
        <is>
          <t>최적화 대상 리소스</t>
        </is>
      </c>
      <c r="H54" s="416">
        <f>SUM($G$4:$G$47,$G$48,$G$49)</f>
        <v/>
      </c>
      <c r="I54" s="271" t="n"/>
      <c r="J54" s="417" t="n"/>
    </row>
    <row r="55" customFormat="1" s="225">
      <c r="G55" s="418" t="inlineStr">
        <is>
          <t>AHUB</t>
        </is>
      </c>
      <c r="H55" s="419" t="n"/>
      <c r="I55" s="420">
        <f>-(SUM(G5,G16:G20,G26,G32:G33,G35,G44:G47,G48)-SUM(H5,H16:H20,H26,H32:H33,H35,H44:H47,H48))</f>
        <v/>
      </c>
      <c r="J55" s="421" t="n"/>
    </row>
    <row r="56">
      <c r="G56" s="418" t="inlineStr">
        <is>
          <t>RI</t>
        </is>
      </c>
      <c r="H56" s="419" t="n"/>
      <c r="I56" s="420">
        <f>-(SUM(G4:G47)-SUM(I4:I47)+I55)</f>
        <v/>
      </c>
      <c r="J56" s="421" t="n"/>
    </row>
    <row r="57" ht="18" customHeight="1" s="372" thickBot="1">
      <c r="G57" s="422" t="inlineStr">
        <is>
          <t>SKU</t>
        </is>
      </c>
      <c r="H57" s="423" t="n"/>
      <c r="I57" s="424">
        <f>-(H48-I48)</f>
        <v/>
      </c>
      <c r="J57" s="425" t="n"/>
    </row>
    <row r="58" ht="18" customHeight="1" s="372" thickBot="1">
      <c r="G58" s="426" t="inlineStr">
        <is>
          <t>계</t>
        </is>
      </c>
      <c r="H58" s="427">
        <f>SUM(H54:H57)</f>
        <v/>
      </c>
      <c r="I58" s="428">
        <f>SUM(I54:I57)</f>
        <v/>
      </c>
      <c r="J58" s="429" t="n"/>
    </row>
    <row r="59" ht="18" customHeight="1" s="372" thickBot="1">
      <c r="G59" s="414" t="n"/>
      <c r="H59" s="430" t="n"/>
      <c r="I59" s="431">
        <f>SUM(H58:I58)</f>
        <v/>
      </c>
      <c r="J59" s="432" t="n"/>
    </row>
  </sheetData>
  <mergeCells count="10">
    <mergeCell ref="G52:G53"/>
    <mergeCell ref="G58:G59"/>
    <mergeCell ref="J58:J59"/>
    <mergeCell ref="B4:B47"/>
    <mergeCell ref="J2:J3"/>
    <mergeCell ref="B2:B3"/>
    <mergeCell ref="C2:C3"/>
    <mergeCell ref="D2:D3"/>
    <mergeCell ref="E2:E3"/>
    <mergeCell ref="F2:F3"/>
  </mergeCells>
  <conditionalFormatting sqref="I54:I58">
    <cfRule type="cellIs" priority="2" operator="lessThan" dxfId="6">
      <formula>0</formula>
    </cfRule>
  </conditionalFormatting>
  <conditionalFormatting sqref="I59">
    <cfRule type="cellIs" priority="1" operator="lessThan" dxfId="6">
      <formula>0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D6:K32"/>
  <sheetViews>
    <sheetView zoomScale="90" zoomScaleNormal="90" workbookViewId="0">
      <selection activeCell="D8" sqref="D8:K32"/>
    </sheetView>
  </sheetViews>
  <sheetFormatPr baseColWidth="10" defaultColWidth="8.6640625" defaultRowHeight="11"/>
  <cols>
    <col width="8.6640625" customWidth="1" style="16" min="1" max="2"/>
    <col width="8.6640625" customWidth="1" style="309" min="3" max="3"/>
    <col width="8.6640625" customWidth="1" style="16" min="4" max="16384"/>
  </cols>
  <sheetData>
    <row r="6" ht="13.5" customHeight="1" s="372">
      <c r="D6" s="343" t="inlineStr">
        <is>
          <t>To-Be Architecture</t>
        </is>
      </c>
      <c r="E6" s="389" t="n"/>
      <c r="F6" s="389" t="n"/>
      <c r="G6" s="389" t="n"/>
      <c r="H6" s="389" t="n"/>
      <c r="I6" s="389" t="n"/>
      <c r="J6" s="389" t="n"/>
      <c r="K6" s="433" t="n"/>
    </row>
    <row r="7" ht="27" customHeight="1" s="372">
      <c r="D7" s="434" t="n"/>
      <c r="E7" s="435" t="n"/>
      <c r="F7" s="435" t="n"/>
      <c r="G7" s="435" t="n"/>
      <c r="H7" s="435" t="n"/>
      <c r="I7" s="435" t="n"/>
      <c r="J7" s="435" t="n"/>
      <c r="K7" s="436" t="n"/>
    </row>
    <row r="8">
      <c r="D8" s="344" t="n"/>
      <c r="E8" s="389" t="n"/>
      <c r="F8" s="389" t="n"/>
      <c r="G8" s="389" t="n"/>
      <c r="H8" s="389" t="n"/>
      <c r="I8" s="389" t="n"/>
      <c r="J8" s="389" t="n"/>
      <c r="K8" s="433" t="n"/>
    </row>
    <row r="9">
      <c r="D9" s="387" t="n"/>
      <c r="K9" s="437" t="n"/>
    </row>
    <row r="10">
      <c r="D10" s="387" t="n"/>
      <c r="K10" s="437" t="n"/>
    </row>
    <row r="11">
      <c r="D11" s="387" t="n"/>
      <c r="K11" s="437" t="n"/>
    </row>
    <row r="12">
      <c r="D12" s="387" t="n"/>
      <c r="K12" s="437" t="n"/>
    </row>
    <row r="13">
      <c r="D13" s="387" t="n"/>
      <c r="K13" s="437" t="n"/>
    </row>
    <row r="14">
      <c r="D14" s="387" t="n"/>
      <c r="K14" s="437" t="n"/>
    </row>
    <row r="15">
      <c r="D15" s="387" t="n"/>
      <c r="K15" s="437" t="n"/>
    </row>
    <row r="16">
      <c r="D16" s="387" t="n"/>
      <c r="K16" s="437" t="n"/>
    </row>
    <row r="17">
      <c r="D17" s="387" t="n"/>
      <c r="K17" s="437" t="n"/>
    </row>
    <row r="18">
      <c r="D18" s="387" t="n"/>
      <c r="K18" s="437" t="n"/>
    </row>
    <row r="19">
      <c r="D19" s="387" t="n"/>
      <c r="K19" s="437" t="n"/>
    </row>
    <row r="20">
      <c r="D20" s="387" t="n"/>
      <c r="K20" s="437" t="n"/>
    </row>
    <row r="21">
      <c r="D21" s="387" t="n"/>
      <c r="K21" s="437" t="n"/>
    </row>
    <row r="22">
      <c r="D22" s="387" t="n"/>
      <c r="K22" s="437" t="n"/>
    </row>
    <row r="23">
      <c r="D23" s="387" t="n"/>
      <c r="K23" s="437" t="n"/>
    </row>
    <row r="24">
      <c r="D24" s="387" t="n"/>
      <c r="K24" s="437" t="n"/>
    </row>
    <row r="25">
      <c r="D25" s="387" t="n"/>
      <c r="K25" s="437" t="n"/>
    </row>
    <row r="26">
      <c r="D26" s="387" t="n"/>
      <c r="K26" s="437" t="n"/>
    </row>
    <row r="27">
      <c r="D27" s="387" t="n"/>
      <c r="K27" s="437" t="n"/>
    </row>
    <row r="28">
      <c r="D28" s="387" t="n"/>
      <c r="K28" s="437" t="n"/>
    </row>
    <row r="29">
      <c r="D29" s="387" t="n"/>
      <c r="K29" s="437" t="n"/>
    </row>
    <row r="30">
      <c r="D30" s="387" t="n"/>
      <c r="K30" s="437" t="n"/>
    </row>
    <row r="31">
      <c r="D31" s="387" t="n"/>
      <c r="K31" s="437" t="n"/>
    </row>
    <row r="32">
      <c r="D32" s="434" t="n"/>
      <c r="E32" s="435" t="n"/>
      <c r="F32" s="435" t="n"/>
      <c r="G32" s="435" t="n"/>
      <c r="H32" s="435" t="n"/>
      <c r="I32" s="435" t="n"/>
      <c r="J32" s="435" t="n"/>
      <c r="K32" s="436" t="n"/>
    </row>
  </sheetData>
  <mergeCells count="2">
    <mergeCell ref="D6:K7"/>
    <mergeCell ref="D8:K3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김 형찬</dc:creator>
  <dcterms:created xmlns:dcterms="http://purl.org/dc/terms/" xmlns:xsi="http://www.w3.org/2001/XMLSchema-instance" xsi:type="dcterms:W3CDTF">2021-07-02T06:26:44Z</dcterms:created>
  <dcterms:modified xmlns:dcterms="http://purl.org/dc/terms/" xmlns:xsi="http://www.w3.org/2001/XMLSchema-instance" xsi:type="dcterms:W3CDTF">2022-05-26T09:37:54Z</dcterms:modified>
  <cp:lastModifiedBy>이 호재</cp:lastModifiedBy>
</cp:coreProperties>
</file>