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hojaelee/Desktop/powershell/"/>
    </mc:Choice>
  </mc:AlternateContent>
  <xr:revisionPtr revIDLastSave="0" documentId="13_ncr:1_{8CCE3424-579A-3343-AA14-7D13B3BBD577}" xr6:coauthVersionLast="47" xr6:coauthVersionMax="47" xr10:uidLastSave="{00000000-0000-0000-0000-000000000000}"/>
  <bookViews>
    <workbookView xWindow="0" yWindow="500" windowWidth="28800" windowHeight="17500" firstSheet="5" activeTab="6" xr2:uid="{A7E4FDC0-ABFB-4B3B-8F25-FE4641498CAA}"/>
  </bookViews>
  <sheets>
    <sheet name="0. 마일스톤" sheetId="52" r:id="rId1"/>
    <sheet name="2.1 클라우드 자산 분석 및 분류" sheetId="54" r:id="rId2"/>
    <sheet name="2.2 As Is Architecture" sheetId="49" r:id="rId3"/>
    <sheet name="3.1 Advisor 분석 및 점검" sheetId="27" r:id="rId4"/>
    <sheet name="3.2 자산 최적화 분석" sheetId="53" r:id="rId5"/>
    <sheet name="4.1 최적화 제안" sheetId="33" r:id="rId6"/>
    <sheet name="3.3 SLA 분석 평가" sheetId="32" r:id="rId7"/>
    <sheet name="4.3 비용 제안" sheetId="51" r:id="rId8"/>
    <sheet name="4.2 To Be Architecture" sheetId="55" r:id="rId9"/>
    <sheet name="(참고) SLA 체크리스트" sheetId="30" r:id="rId10"/>
    <sheet name="SLA 체크리스트" sheetId="56" r:id="rId11"/>
    <sheet name="(참고)Advisor 권장사항" sheetId="9" r:id="rId12"/>
    <sheet name="1. 인터뷰 (2)" sheetId="11" state="hidden" r:id="rId13"/>
  </sheets>
  <externalReferences>
    <externalReference r:id="rId14"/>
  </externalReferences>
  <definedNames>
    <definedName name="_xlnm._FilterDatabase" localSheetId="6" hidden="1">'3.3 SLA 분석 평가'!$B$5:$M$210</definedName>
    <definedName name="스크롤증가값" localSheetId="0">'0. 마일스톤'!$L$2</definedName>
    <definedName name="스크롤증가값">[1]webzen_plan!$N$2</definedName>
    <definedName name="Project_Start" localSheetId="0">'0. 마일스톤'!$L$1</definedName>
    <definedName name="Project_Start">[1]webzen_plan!$N$1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51" l="1"/>
  <c r="I55" i="51"/>
  <c r="I56" i="51" s="1"/>
  <c r="H54" i="51"/>
  <c r="H58" i="51" s="1"/>
  <c r="I58" i="51" l="1"/>
  <c r="I59" i="51" s="1"/>
  <c r="L29" i="52"/>
  <c r="J27" i="52"/>
  <c r="AZ27" i="52"/>
  <c r="AS5" i="52"/>
  <c r="AS7" i="52"/>
  <c r="AT6" i="52"/>
  <c r="M20" i="52"/>
  <c r="M13" i="52"/>
  <c r="I9" i="52"/>
  <c r="M24" i="52"/>
  <c r="M16" i="52"/>
  <c r="L10" i="52"/>
  <c r="AS10" i="52" s="1"/>
  <c r="M9" i="52"/>
  <c r="AS9" i="52" s="1"/>
  <c r="N7" i="52"/>
  <c r="O6" i="52"/>
  <c r="P6" i="52" s="1"/>
  <c r="N5" i="52"/>
  <c r="AU6" i="52" l="1"/>
  <c r="AT7" i="52"/>
  <c r="AT9" i="52"/>
  <c r="AU7" i="52"/>
  <c r="AV6" i="52"/>
  <c r="AU9" i="52"/>
  <c r="AU10" i="52"/>
  <c r="AT10" i="52"/>
  <c r="N10" i="52"/>
  <c r="I10" i="52"/>
  <c r="J10" i="52" s="1"/>
  <c r="L11" i="52"/>
  <c r="AU11" i="52" s="1"/>
  <c r="J9" i="52"/>
  <c r="J12" i="52" s="1"/>
  <c r="N9" i="52"/>
  <c r="O7" i="52"/>
  <c r="O9" i="52"/>
  <c r="P7" i="52"/>
  <c r="Q6" i="52"/>
  <c r="P9" i="52"/>
  <c r="P10" i="52"/>
  <c r="O10" i="52"/>
  <c r="AT11" i="52" l="1"/>
  <c r="I11" i="52"/>
  <c r="J11" i="52" s="1"/>
  <c r="AS11" i="52"/>
  <c r="AV13" i="52"/>
  <c r="AW6" i="52"/>
  <c r="AV9" i="52"/>
  <c r="AV11" i="52"/>
  <c r="AV10" i="52"/>
  <c r="AV7" i="52"/>
  <c r="L12" i="52"/>
  <c r="AV12" i="52" s="1"/>
  <c r="L13" i="52"/>
  <c r="P11" i="52"/>
  <c r="N11" i="52"/>
  <c r="O11" i="52"/>
  <c r="Q7" i="52"/>
  <c r="Q10" i="52"/>
  <c r="Q11" i="52"/>
  <c r="Q9" i="52"/>
  <c r="R6" i="52"/>
  <c r="I13" i="52" l="1"/>
  <c r="J13" i="52" s="1"/>
  <c r="AS13" i="52"/>
  <c r="AU13" i="52"/>
  <c r="AT13" i="52"/>
  <c r="O12" i="52"/>
  <c r="AS12" i="52"/>
  <c r="AU12" i="52"/>
  <c r="AT12" i="52"/>
  <c r="P13" i="52"/>
  <c r="AW13" i="52"/>
  <c r="AW14" i="52"/>
  <c r="AX6" i="52"/>
  <c r="AW10" i="52"/>
  <c r="AW12" i="52"/>
  <c r="AW11" i="52"/>
  <c r="AW9" i="52"/>
  <c r="AW7" i="52"/>
  <c r="I12" i="52"/>
  <c r="O13" i="52"/>
  <c r="L14" i="52"/>
  <c r="N13" i="52"/>
  <c r="Q13" i="52"/>
  <c r="P12" i="52"/>
  <c r="Q12" i="52"/>
  <c r="N12" i="52"/>
  <c r="N14" i="52"/>
  <c r="Q14" i="52"/>
  <c r="I14" i="52"/>
  <c r="J14" i="52" s="1"/>
  <c r="L15" i="52" s="1"/>
  <c r="I15" i="52" s="1"/>
  <c r="J15" i="52" s="1"/>
  <c r="L16" i="52" s="1"/>
  <c r="AW16" i="52" s="1"/>
  <c r="P14" i="52"/>
  <c r="R14" i="52"/>
  <c r="R13" i="52"/>
  <c r="R10" i="52"/>
  <c r="R12" i="52"/>
  <c r="R11" i="52"/>
  <c r="S6" i="52"/>
  <c r="R7" i="52"/>
  <c r="R9" i="52"/>
  <c r="AS14" i="52" l="1"/>
  <c r="AU14" i="52"/>
  <c r="AT14" i="52"/>
  <c r="AV14" i="52"/>
  <c r="L17" i="52"/>
  <c r="AX17" i="52" s="1"/>
  <c r="AS16" i="52"/>
  <c r="AT16" i="52"/>
  <c r="AU16" i="52"/>
  <c r="AV16" i="52"/>
  <c r="O14" i="52"/>
  <c r="AX14" i="52"/>
  <c r="AY6" i="52"/>
  <c r="AX16" i="52"/>
  <c r="AX7" i="52"/>
  <c r="AX11" i="52"/>
  <c r="AX12" i="52"/>
  <c r="AX13" i="52"/>
  <c r="AX10" i="52"/>
  <c r="AX9" i="52"/>
  <c r="S14" i="52"/>
  <c r="S12" i="52"/>
  <c r="S11" i="52"/>
  <c r="T6" i="52"/>
  <c r="S13" i="52"/>
  <c r="S9" i="52"/>
  <c r="S7" i="52"/>
  <c r="S10" i="52"/>
  <c r="AS17" i="52" l="1"/>
  <c r="AT17" i="52"/>
  <c r="AU17" i="52"/>
  <c r="AV17" i="52"/>
  <c r="AW17" i="52"/>
  <c r="AY16" i="52"/>
  <c r="AY17" i="52"/>
  <c r="AY7" i="52"/>
  <c r="AY9" i="52"/>
  <c r="AY12" i="52"/>
  <c r="AY13" i="52"/>
  <c r="AY11" i="52"/>
  <c r="AY10" i="52"/>
  <c r="AY14" i="52"/>
  <c r="AZ6" i="52"/>
  <c r="T13" i="52"/>
  <c r="T12" i="52"/>
  <c r="T9" i="52"/>
  <c r="T14" i="52"/>
  <c r="T11" i="52"/>
  <c r="U6" i="52"/>
  <c r="T7" i="52"/>
  <c r="T10" i="52"/>
  <c r="AZ17" i="52" l="1"/>
  <c r="AZ7" i="52"/>
  <c r="AZ9" i="52"/>
  <c r="AZ10" i="52"/>
  <c r="AZ13" i="52"/>
  <c r="AZ14" i="52"/>
  <c r="AZ16" i="52"/>
  <c r="BA6" i="52"/>
  <c r="AZ12" i="52"/>
  <c r="AZ11" i="52"/>
  <c r="U16" i="52"/>
  <c r="U13" i="52"/>
  <c r="U9" i="52"/>
  <c r="V6" i="52"/>
  <c r="U14" i="52"/>
  <c r="U11" i="52"/>
  <c r="U12" i="52"/>
  <c r="U7" i="52"/>
  <c r="U10" i="52"/>
  <c r="BA9" i="52" l="1"/>
  <c r="BA11" i="52"/>
  <c r="BA10" i="52"/>
  <c r="BA14" i="52"/>
  <c r="BB6" i="52"/>
  <c r="BA16" i="52"/>
  <c r="BA13" i="52"/>
  <c r="BA12" i="52"/>
  <c r="BA17" i="52"/>
  <c r="BA7" i="52"/>
  <c r="V16" i="52"/>
  <c r="V13" i="52"/>
  <c r="W6" i="52"/>
  <c r="V14" i="52"/>
  <c r="V11" i="52"/>
  <c r="V12" i="52"/>
  <c r="V7" i="52"/>
  <c r="V10" i="52"/>
  <c r="V9" i="52"/>
  <c r="N16" i="52"/>
  <c r="I16" i="52"/>
  <c r="J16" i="52" s="1"/>
  <c r="O16" i="52"/>
  <c r="P16" i="52"/>
  <c r="Q16" i="52"/>
  <c r="R16" i="52"/>
  <c r="S16" i="52"/>
  <c r="T16" i="52"/>
  <c r="BB10" i="52" l="1"/>
  <c r="BB11" i="52"/>
  <c r="BB12" i="52"/>
  <c r="BB16" i="52"/>
  <c r="BB17" i="52"/>
  <c r="BB13" i="52"/>
  <c r="BB14" i="52"/>
  <c r="BB9" i="52"/>
  <c r="BB7" i="52"/>
  <c r="BC6" i="52"/>
  <c r="V17" i="52"/>
  <c r="W16" i="52"/>
  <c r="W14" i="52"/>
  <c r="W11" i="52"/>
  <c r="W10" i="52"/>
  <c r="W12" i="52"/>
  <c r="W13" i="52"/>
  <c r="W7" i="52"/>
  <c r="X6" i="52"/>
  <c r="W9" i="52"/>
  <c r="Q17" i="52"/>
  <c r="U17" i="52"/>
  <c r="BC11" i="52" l="1"/>
  <c r="BC12" i="52"/>
  <c r="BC13" i="52"/>
  <c r="BC17" i="52"/>
  <c r="BC7" i="52"/>
  <c r="BC18" i="52"/>
  <c r="BC16" i="52"/>
  <c r="BC14" i="52"/>
  <c r="BD6" i="52"/>
  <c r="BC10" i="52"/>
  <c r="BC9" i="52"/>
  <c r="T17" i="52"/>
  <c r="R17" i="52"/>
  <c r="I17" i="52"/>
  <c r="J17" i="52" s="1"/>
  <c r="L18" i="52" s="1"/>
  <c r="W17" i="52"/>
  <c r="S17" i="52"/>
  <c r="O17" i="52"/>
  <c r="P17" i="52"/>
  <c r="N17" i="52"/>
  <c r="X16" i="52"/>
  <c r="X17" i="52"/>
  <c r="X7" i="52"/>
  <c r="X12" i="52"/>
  <c r="X13" i="52"/>
  <c r="X11" i="52"/>
  <c r="Y6" i="52"/>
  <c r="X14" i="52"/>
  <c r="X10" i="52"/>
  <c r="X9" i="52"/>
  <c r="W18" i="52" l="1"/>
  <c r="AS18" i="52"/>
  <c r="AT18" i="52"/>
  <c r="AU18" i="52"/>
  <c r="AV18" i="52"/>
  <c r="AW18" i="52"/>
  <c r="AX18" i="52"/>
  <c r="AY18" i="52"/>
  <c r="AZ18" i="52"/>
  <c r="BA18" i="52"/>
  <c r="BB18" i="52"/>
  <c r="BD12" i="52"/>
  <c r="BD14" i="52"/>
  <c r="BD13" i="52"/>
  <c r="BE6" i="52"/>
  <c r="BD18" i="52"/>
  <c r="BD9" i="52"/>
  <c r="BD17" i="52"/>
  <c r="BD11" i="52"/>
  <c r="BD10" i="52"/>
  <c r="BD7" i="52"/>
  <c r="BD16" i="52"/>
  <c r="I18" i="52"/>
  <c r="J18" i="52" s="1"/>
  <c r="L19" i="52" s="1"/>
  <c r="BD19" i="52" s="1"/>
  <c r="T18" i="52"/>
  <c r="R18" i="52"/>
  <c r="P18" i="52"/>
  <c r="S18" i="52"/>
  <c r="X18" i="52"/>
  <c r="V18" i="52"/>
  <c r="U18" i="52"/>
  <c r="O18" i="52"/>
  <c r="Q18" i="52"/>
  <c r="N18" i="52"/>
  <c r="Y17" i="52"/>
  <c r="Y18" i="52"/>
  <c r="Y14" i="52"/>
  <c r="Y7" i="52"/>
  <c r="Y10" i="52"/>
  <c r="Y12" i="52"/>
  <c r="Y13" i="52"/>
  <c r="Y16" i="52"/>
  <c r="Y11" i="52"/>
  <c r="Y9" i="52"/>
  <c r="Z6" i="52"/>
  <c r="AS19" i="52" l="1"/>
  <c r="AT19" i="52"/>
  <c r="AU19" i="52"/>
  <c r="AV19" i="52"/>
  <c r="AW19" i="52"/>
  <c r="AX19" i="52"/>
  <c r="AY19" i="52"/>
  <c r="AZ19" i="52"/>
  <c r="BA19" i="52"/>
  <c r="BB19" i="52"/>
  <c r="BC19" i="52"/>
  <c r="BE13" i="52"/>
  <c r="BE14" i="52"/>
  <c r="BF6" i="52"/>
  <c r="BE16" i="52"/>
  <c r="BE19" i="52"/>
  <c r="BE10" i="52"/>
  <c r="BE17" i="52"/>
  <c r="BE12" i="52"/>
  <c r="BE11" i="52"/>
  <c r="BE9" i="52"/>
  <c r="BE7" i="52"/>
  <c r="BE18" i="52"/>
  <c r="W19" i="52"/>
  <c r="U19" i="52"/>
  <c r="S19" i="52"/>
  <c r="V19" i="52"/>
  <c r="O19" i="52"/>
  <c r="I19" i="52"/>
  <c r="J19" i="52" s="1"/>
  <c r="L20" i="52" s="1"/>
  <c r="X19" i="52"/>
  <c r="T19" i="52"/>
  <c r="N19" i="52"/>
  <c r="Y19" i="52"/>
  <c r="R19" i="52"/>
  <c r="P19" i="52"/>
  <c r="Q19" i="52"/>
  <c r="Z17" i="52"/>
  <c r="Z19" i="52"/>
  <c r="Z18" i="52"/>
  <c r="Z14" i="52"/>
  <c r="Z16" i="52"/>
  <c r="Z10" i="52"/>
  <c r="Z12" i="52"/>
  <c r="Z13" i="52"/>
  <c r="Z11" i="52"/>
  <c r="Z7" i="52"/>
  <c r="Z9" i="52"/>
  <c r="AA6" i="52"/>
  <c r="BF14" i="52" l="1"/>
  <c r="BG6" i="52"/>
  <c r="BF17" i="52"/>
  <c r="BF16" i="52"/>
  <c r="BF7" i="52"/>
  <c r="BF11" i="52"/>
  <c r="BF19" i="52"/>
  <c r="BF12" i="52"/>
  <c r="BF13" i="52"/>
  <c r="BF10" i="52"/>
  <c r="BF9" i="52"/>
  <c r="BF18" i="52"/>
  <c r="I20" i="52"/>
  <c r="J20" i="52" s="1"/>
  <c r="L21" i="52"/>
  <c r="AA19" i="52"/>
  <c r="AA18" i="52"/>
  <c r="AA14" i="52"/>
  <c r="AA17" i="52"/>
  <c r="AA16" i="52"/>
  <c r="AA12" i="52"/>
  <c r="AA13" i="52"/>
  <c r="AA11" i="52"/>
  <c r="AA9" i="52"/>
  <c r="AA10" i="52"/>
  <c r="AB6" i="52"/>
  <c r="AA7" i="52"/>
  <c r="BG16" i="52" l="1"/>
  <c r="BG17" i="52"/>
  <c r="BG7" i="52"/>
  <c r="BG18" i="52"/>
  <c r="BG9" i="52"/>
  <c r="BG12" i="52"/>
  <c r="BG19" i="52"/>
  <c r="BG13" i="52"/>
  <c r="BG11" i="52"/>
  <c r="BG10" i="52"/>
  <c r="BG14" i="52"/>
  <c r="BH6" i="52"/>
  <c r="BG24" i="52"/>
  <c r="I21" i="52"/>
  <c r="J21" i="52" s="1"/>
  <c r="L22" i="52" s="1"/>
  <c r="I22" i="52" s="1"/>
  <c r="J22" i="52" s="1"/>
  <c r="L23" i="52" s="1"/>
  <c r="I23" i="52" s="1"/>
  <c r="J23" i="52" s="1"/>
  <c r="L24" i="52" s="1"/>
  <c r="AB19" i="52"/>
  <c r="AB18" i="52"/>
  <c r="AB16" i="52"/>
  <c r="AB13" i="52"/>
  <c r="AB17" i="52"/>
  <c r="AB12" i="52"/>
  <c r="AB9" i="52"/>
  <c r="AB11" i="52"/>
  <c r="AB14" i="52"/>
  <c r="AB10" i="52"/>
  <c r="AC6" i="52"/>
  <c r="AC13" i="52" s="1"/>
  <c r="AB7" i="52"/>
  <c r="AB24" i="52" l="1"/>
  <c r="AS24" i="52"/>
  <c r="AT24" i="52"/>
  <c r="AU24" i="52"/>
  <c r="AV24" i="52"/>
  <c r="AW24" i="52"/>
  <c r="AX24" i="52"/>
  <c r="AY24" i="52"/>
  <c r="AZ24" i="52"/>
  <c r="BA24" i="52"/>
  <c r="BB24" i="52"/>
  <c r="BC24" i="52"/>
  <c r="BD24" i="52"/>
  <c r="BE24" i="52"/>
  <c r="BF24" i="52"/>
  <c r="BH17" i="52"/>
  <c r="BH7" i="52"/>
  <c r="BH19" i="52"/>
  <c r="BH18" i="52"/>
  <c r="BH9" i="52"/>
  <c r="BH10" i="52"/>
  <c r="BH13" i="52"/>
  <c r="BH14" i="52"/>
  <c r="BH25" i="52"/>
  <c r="BH11" i="52"/>
  <c r="BH24" i="52"/>
  <c r="BH16" i="52"/>
  <c r="BH12" i="52"/>
  <c r="BI6" i="52"/>
  <c r="L25" i="52"/>
  <c r="Y24" i="52"/>
  <c r="S24" i="52"/>
  <c r="Z24" i="52"/>
  <c r="P24" i="52"/>
  <c r="R24" i="52"/>
  <c r="V24" i="52"/>
  <c r="N24" i="52"/>
  <c r="W24" i="52"/>
  <c r="O24" i="52"/>
  <c r="AA24" i="52"/>
  <c r="X24" i="52"/>
  <c r="Q24" i="52"/>
  <c r="U24" i="52"/>
  <c r="I24" i="52"/>
  <c r="J24" i="52" s="1"/>
  <c r="T24" i="52"/>
  <c r="AC18" i="52"/>
  <c r="AC24" i="52"/>
  <c r="AC19" i="52"/>
  <c r="AC16" i="52"/>
  <c r="AC17" i="52"/>
  <c r="AC9" i="52"/>
  <c r="AD6" i="52"/>
  <c r="AC11" i="52"/>
  <c r="AC14" i="52"/>
  <c r="AC12" i="52"/>
  <c r="AC10" i="52"/>
  <c r="AC7" i="52"/>
  <c r="V25" i="52" l="1"/>
  <c r="AS25" i="52"/>
  <c r="AU25" i="52"/>
  <c r="AT25" i="52"/>
  <c r="AV25" i="52"/>
  <c r="AW25" i="52"/>
  <c r="AX25" i="52"/>
  <c r="AY25" i="52"/>
  <c r="AZ25" i="52"/>
  <c r="BA25" i="52"/>
  <c r="BB25" i="52"/>
  <c r="BC25" i="52"/>
  <c r="BD25" i="52"/>
  <c r="BE25" i="52"/>
  <c r="BF25" i="52"/>
  <c r="BG25" i="52"/>
  <c r="BI18" i="52"/>
  <c r="BI9" i="52"/>
  <c r="BI19" i="52"/>
  <c r="BI10" i="52"/>
  <c r="BI24" i="52"/>
  <c r="BI11" i="52"/>
  <c r="BI14" i="52"/>
  <c r="BJ6" i="52"/>
  <c r="BI16" i="52"/>
  <c r="BI17" i="52"/>
  <c r="BI7" i="52"/>
  <c r="BI25" i="52"/>
  <c r="BI12" i="52"/>
  <c r="BI13" i="52"/>
  <c r="X25" i="52"/>
  <c r="O25" i="52"/>
  <c r="I25" i="52"/>
  <c r="J25" i="52" s="1"/>
  <c r="L26" i="52" s="1"/>
  <c r="W25" i="52"/>
  <c r="P25" i="52"/>
  <c r="N25" i="52"/>
  <c r="U25" i="52"/>
  <c r="S25" i="52"/>
  <c r="AC25" i="52"/>
  <c r="T25" i="52"/>
  <c r="AA25" i="52"/>
  <c r="Y25" i="52"/>
  <c r="AB25" i="52"/>
  <c r="R25" i="52"/>
  <c r="Z25" i="52"/>
  <c r="Q25" i="52"/>
  <c r="P26" i="52"/>
  <c r="I26" i="52"/>
  <c r="J26" i="52" s="1"/>
  <c r="AA26" i="52"/>
  <c r="Q26" i="52"/>
  <c r="Z26" i="52"/>
  <c r="V26" i="52"/>
  <c r="R26" i="52"/>
  <c r="W26" i="52"/>
  <c r="Y26" i="52"/>
  <c r="O26" i="52"/>
  <c r="S26" i="52"/>
  <c r="AD26" i="52"/>
  <c r="AD25" i="52"/>
  <c r="AD18" i="52"/>
  <c r="AD24" i="52"/>
  <c r="AD19" i="52"/>
  <c r="AD16" i="52"/>
  <c r="AD17" i="52"/>
  <c r="AD13" i="52"/>
  <c r="AE6" i="52"/>
  <c r="AD11" i="52"/>
  <c r="AD14" i="52"/>
  <c r="AD12" i="52"/>
  <c r="AD7" i="52"/>
  <c r="AD9" i="52"/>
  <c r="AD10" i="52"/>
  <c r="L27" i="52" l="1"/>
  <c r="T26" i="52"/>
  <c r="AS26" i="52"/>
  <c r="AT26" i="52"/>
  <c r="AU26" i="52"/>
  <c r="AV26" i="52"/>
  <c r="AW26" i="52"/>
  <c r="AX26" i="52"/>
  <c r="AY26" i="52"/>
  <c r="AZ26" i="52"/>
  <c r="BA26" i="52"/>
  <c r="BB26" i="52"/>
  <c r="BC26" i="52"/>
  <c r="BD26" i="52"/>
  <c r="BE26" i="52"/>
  <c r="BF26" i="52"/>
  <c r="BG26" i="52"/>
  <c r="BH26" i="52"/>
  <c r="BI26" i="52"/>
  <c r="U26" i="52"/>
  <c r="X26" i="52"/>
  <c r="BJ19" i="52"/>
  <c r="BJ10" i="52"/>
  <c r="BJ12" i="52"/>
  <c r="BJ24" i="52"/>
  <c r="BJ11" i="52"/>
  <c r="BJ25" i="52"/>
  <c r="BJ16" i="52"/>
  <c r="BJ17" i="52"/>
  <c r="BK6" i="52"/>
  <c r="BJ18" i="52"/>
  <c r="BJ9" i="52"/>
  <c r="BJ7" i="52"/>
  <c r="BJ14" i="52"/>
  <c r="BJ26" i="52"/>
  <c r="BJ27" i="52"/>
  <c r="BJ13" i="52"/>
  <c r="AA27" i="52"/>
  <c r="AC26" i="52"/>
  <c r="S27" i="52"/>
  <c r="U27" i="52"/>
  <c r="Z27" i="52"/>
  <c r="R27" i="52"/>
  <c r="W27" i="52"/>
  <c r="AD27" i="52"/>
  <c r="I27" i="52"/>
  <c r="AB26" i="52"/>
  <c r="N26" i="52"/>
  <c r="AC27" i="52"/>
  <c r="Q27" i="52"/>
  <c r="Y27" i="52"/>
  <c r="V27" i="52"/>
  <c r="AB27" i="52"/>
  <c r="X27" i="52"/>
  <c r="P27" i="52"/>
  <c r="T27" i="52"/>
  <c r="AE25" i="52"/>
  <c r="AE27" i="52"/>
  <c r="AE18" i="52"/>
  <c r="AE26" i="52"/>
  <c r="AE24" i="52"/>
  <c r="AE19" i="52"/>
  <c r="AE16" i="52"/>
  <c r="AE17" i="52"/>
  <c r="AE11" i="52"/>
  <c r="AE13" i="52"/>
  <c r="AE14" i="52"/>
  <c r="AE10" i="52"/>
  <c r="AE12" i="52"/>
  <c r="AE7" i="52"/>
  <c r="AF6" i="52"/>
  <c r="AE9" i="52"/>
  <c r="AS27" i="52" l="1"/>
  <c r="AT27" i="52"/>
  <c r="AU27" i="52"/>
  <c r="AV27" i="52"/>
  <c r="AW27" i="52"/>
  <c r="AX27" i="52"/>
  <c r="AY27" i="52"/>
  <c r="BA27" i="52"/>
  <c r="BB27" i="52"/>
  <c r="BC27" i="52"/>
  <c r="BD27" i="52"/>
  <c r="BE27" i="52"/>
  <c r="BF27" i="52"/>
  <c r="BG27" i="52"/>
  <c r="BH27" i="52"/>
  <c r="N27" i="52"/>
  <c r="BI27" i="52"/>
  <c r="O27" i="52"/>
  <c r="L28" i="52"/>
  <c r="BK24" i="52"/>
  <c r="BK11" i="52"/>
  <c r="BK25" i="52"/>
  <c r="BK12" i="52"/>
  <c r="BK26" i="52"/>
  <c r="BK13" i="52"/>
  <c r="BK17" i="52"/>
  <c r="BK7" i="52"/>
  <c r="BK18" i="52"/>
  <c r="BK14" i="52"/>
  <c r="BK28" i="52"/>
  <c r="BK16" i="52"/>
  <c r="BK27" i="52"/>
  <c r="BK19" i="52"/>
  <c r="BL6" i="52"/>
  <c r="BK10" i="52"/>
  <c r="BK9" i="52"/>
  <c r="AF27" i="52"/>
  <c r="AF26" i="52"/>
  <c r="AF24" i="52"/>
  <c r="AF28" i="52"/>
  <c r="AF18" i="52"/>
  <c r="AF16" i="52"/>
  <c r="AF17" i="52"/>
  <c r="AF19" i="52"/>
  <c r="AF25" i="52"/>
  <c r="AF13" i="52"/>
  <c r="AF7" i="52"/>
  <c r="AF14" i="52"/>
  <c r="AF12" i="52"/>
  <c r="AG6" i="52"/>
  <c r="AF10" i="52"/>
  <c r="AF9" i="52"/>
  <c r="AF11" i="52"/>
  <c r="AU28" i="52" l="1"/>
  <c r="BC28" i="52"/>
  <c r="Q28" i="52"/>
  <c r="Z28" i="52"/>
  <c r="Y28" i="52"/>
  <c r="T28" i="52"/>
  <c r="AV28" i="52"/>
  <c r="BD28" i="52"/>
  <c r="P28" i="52"/>
  <c r="AA28" i="52"/>
  <c r="V28" i="52"/>
  <c r="AW28" i="52"/>
  <c r="BE28" i="52"/>
  <c r="U28" i="52"/>
  <c r="AB28" i="52"/>
  <c r="AX28" i="52"/>
  <c r="BF28" i="52"/>
  <c r="S28" i="52"/>
  <c r="W28" i="52"/>
  <c r="AC28" i="52"/>
  <c r="O28" i="52"/>
  <c r="AY28" i="52"/>
  <c r="BG28" i="52"/>
  <c r="X28" i="52"/>
  <c r="N28" i="52"/>
  <c r="AD28" i="52"/>
  <c r="R28" i="52"/>
  <c r="AE28" i="52"/>
  <c r="AZ28" i="52"/>
  <c r="BH28" i="52"/>
  <c r="BJ28" i="52"/>
  <c r="I28" i="52"/>
  <c r="J28" i="52" s="1"/>
  <c r="AT28" i="52"/>
  <c r="AS28" i="52"/>
  <c r="BA28" i="52"/>
  <c r="BI28" i="52"/>
  <c r="BB28" i="52"/>
  <c r="BL25" i="52"/>
  <c r="BL12" i="52"/>
  <c r="BM6" i="52"/>
  <c r="BL26" i="52"/>
  <c r="BL13" i="52"/>
  <c r="BL28" i="52"/>
  <c r="BL27" i="52"/>
  <c r="BL14" i="52"/>
  <c r="BL18" i="52"/>
  <c r="BL9" i="52"/>
  <c r="BL19" i="52"/>
  <c r="BL17" i="52"/>
  <c r="BL16" i="52"/>
  <c r="BL24" i="52"/>
  <c r="BL11" i="52"/>
  <c r="BL10" i="52"/>
  <c r="BL7" i="52"/>
  <c r="AG25" i="52"/>
  <c r="AG27" i="52"/>
  <c r="AG28" i="52"/>
  <c r="AG26" i="52"/>
  <c r="AG17" i="52"/>
  <c r="AG19" i="52"/>
  <c r="AG24" i="52"/>
  <c r="AG14" i="52"/>
  <c r="AG18" i="52"/>
  <c r="AG16" i="52"/>
  <c r="AG7" i="52"/>
  <c r="AG10" i="52"/>
  <c r="AG12" i="52"/>
  <c r="AG11" i="52"/>
  <c r="AH6" i="52"/>
  <c r="AG13" i="52"/>
  <c r="AG9" i="52"/>
  <c r="L1" i="52" l="1"/>
  <c r="BM26" i="52"/>
  <c r="BM13" i="52"/>
  <c r="BM16" i="52"/>
  <c r="BM27" i="52"/>
  <c r="BM14" i="52"/>
  <c r="BN6" i="52"/>
  <c r="BM28" i="52"/>
  <c r="BM19" i="52"/>
  <c r="BM10" i="52"/>
  <c r="BM24" i="52"/>
  <c r="BM18" i="52"/>
  <c r="BM25" i="52"/>
  <c r="BM12" i="52"/>
  <c r="BM11" i="52"/>
  <c r="BM17" i="52"/>
  <c r="BM9" i="52"/>
  <c r="BM7" i="52"/>
  <c r="AH27" i="52"/>
  <c r="AH26" i="52"/>
  <c r="AH28" i="52"/>
  <c r="AH17" i="52"/>
  <c r="AH19" i="52"/>
  <c r="AH25" i="52"/>
  <c r="AH24" i="52"/>
  <c r="AH18" i="52"/>
  <c r="AH14" i="52"/>
  <c r="AH16" i="52"/>
  <c r="AH10" i="52"/>
  <c r="AH12" i="52"/>
  <c r="AH9" i="52"/>
  <c r="AH11" i="52"/>
  <c r="AH13" i="52"/>
  <c r="AI6" i="52"/>
  <c r="AH7" i="52"/>
  <c r="I29" i="52" l="1"/>
  <c r="J29" i="52" s="1"/>
  <c r="BN27" i="52"/>
  <c r="BN14" i="52"/>
  <c r="BO6" i="52"/>
  <c r="BN7" i="52"/>
  <c r="BN28" i="52"/>
  <c r="BN16" i="52"/>
  <c r="BN17" i="52"/>
  <c r="BN24" i="52"/>
  <c r="BN11" i="52"/>
  <c r="BN25" i="52"/>
  <c r="BN26" i="52"/>
  <c r="BN18" i="52"/>
  <c r="BN12" i="52"/>
  <c r="BN19" i="52"/>
  <c r="BN13" i="52"/>
  <c r="BN10" i="52"/>
  <c r="BN9" i="52"/>
  <c r="AI26" i="52"/>
  <c r="AI28" i="52"/>
  <c r="AI25" i="52"/>
  <c r="AI19" i="52"/>
  <c r="AI24" i="52"/>
  <c r="AI17" i="52"/>
  <c r="AI27" i="52"/>
  <c r="AI14" i="52"/>
  <c r="AI18" i="52"/>
  <c r="AI16" i="52"/>
  <c r="AI12" i="52"/>
  <c r="AI11" i="52"/>
  <c r="AI13" i="52"/>
  <c r="AI7" i="52"/>
  <c r="AI9" i="52"/>
  <c r="AJ6" i="52"/>
  <c r="AI10" i="52"/>
  <c r="BO28" i="52" l="1"/>
  <c r="BO16" i="52"/>
  <c r="BO17" i="52"/>
  <c r="BO7" i="52"/>
  <c r="BO18" i="52"/>
  <c r="BO9" i="52"/>
  <c r="BO25" i="52"/>
  <c r="BO12" i="52"/>
  <c r="BO26" i="52"/>
  <c r="BO14" i="52"/>
  <c r="BO24" i="52"/>
  <c r="BO27" i="52"/>
  <c r="BO19" i="52"/>
  <c r="BO13" i="52"/>
  <c r="BO11" i="52"/>
  <c r="BO10" i="52"/>
  <c r="BP6" i="52"/>
  <c r="AJ26" i="52"/>
  <c r="AJ28" i="52"/>
  <c r="AJ27" i="52"/>
  <c r="AJ19" i="52"/>
  <c r="AJ24" i="52"/>
  <c r="AJ25" i="52"/>
  <c r="AJ18" i="52"/>
  <c r="AJ16" i="52"/>
  <c r="AJ17" i="52"/>
  <c r="AJ13" i="52"/>
  <c r="AJ12" i="52"/>
  <c r="AJ14" i="52"/>
  <c r="AJ9" i="52"/>
  <c r="AJ11" i="52"/>
  <c r="AJ10" i="52"/>
  <c r="AJ7" i="52"/>
  <c r="AK6" i="52"/>
  <c r="BP17" i="52" l="1"/>
  <c r="BP7" i="52"/>
  <c r="BP18" i="52"/>
  <c r="BP9" i="52"/>
  <c r="BP19" i="52"/>
  <c r="BP10" i="52"/>
  <c r="BP26" i="52"/>
  <c r="BP13" i="52"/>
  <c r="BP27" i="52"/>
  <c r="BP14" i="52"/>
  <c r="BP24" i="52"/>
  <c r="BP12" i="52"/>
  <c r="BP11" i="52"/>
  <c r="BP28" i="52"/>
  <c r="BP16" i="52"/>
  <c r="BP25" i="52"/>
  <c r="BQ6" i="52"/>
  <c r="AK28" i="52"/>
  <c r="AK25" i="52"/>
  <c r="AK18" i="52"/>
  <c r="AK24" i="52"/>
  <c r="AK27" i="52"/>
  <c r="AK19" i="52"/>
  <c r="AK16" i="52"/>
  <c r="AK17" i="52"/>
  <c r="AK13" i="52"/>
  <c r="AK26" i="52"/>
  <c r="AK14" i="52"/>
  <c r="AK9" i="52"/>
  <c r="AL6" i="52"/>
  <c r="AK11" i="52"/>
  <c r="AK7" i="52"/>
  <c r="AK10" i="52"/>
  <c r="AK12" i="52"/>
  <c r="BQ18" i="52" l="1"/>
  <c r="BQ9" i="52"/>
  <c r="BQ11" i="52"/>
  <c r="BQ19" i="52"/>
  <c r="BQ10" i="52"/>
  <c r="BQ24" i="52"/>
  <c r="BQ27" i="52"/>
  <c r="BQ14" i="52"/>
  <c r="BR6" i="52"/>
  <c r="BQ28" i="52"/>
  <c r="BQ16" i="52"/>
  <c r="BQ26" i="52"/>
  <c r="BQ12" i="52"/>
  <c r="BQ25" i="52"/>
  <c r="BQ13" i="52"/>
  <c r="BQ17" i="52"/>
  <c r="BQ7" i="52"/>
  <c r="AL26" i="52"/>
  <c r="AL28" i="52"/>
  <c r="AL25" i="52"/>
  <c r="AL27" i="52"/>
  <c r="AL18" i="52"/>
  <c r="AL24" i="52"/>
  <c r="AL19" i="52"/>
  <c r="AL16" i="52"/>
  <c r="AL17" i="52"/>
  <c r="AL13" i="52"/>
  <c r="AM6" i="52"/>
  <c r="AL11" i="52"/>
  <c r="AL12" i="52"/>
  <c r="AL14" i="52"/>
  <c r="AL10" i="52"/>
  <c r="AL9" i="52"/>
  <c r="AL7" i="52"/>
  <c r="BR19" i="52" l="1"/>
  <c r="BR10" i="52"/>
  <c r="BR24" i="52"/>
  <c r="BR11" i="52"/>
  <c r="BR12" i="52"/>
  <c r="BR25" i="52"/>
  <c r="BR28" i="52"/>
  <c r="BR16" i="52"/>
  <c r="BR17" i="52"/>
  <c r="BR26" i="52"/>
  <c r="BS6" i="52"/>
  <c r="BR18" i="52"/>
  <c r="BR13" i="52"/>
  <c r="BR9" i="52"/>
  <c r="BR7" i="52"/>
  <c r="BR27" i="52"/>
  <c r="BR14" i="52"/>
  <c r="AM28" i="52"/>
  <c r="AM25" i="52"/>
  <c r="AM27" i="52"/>
  <c r="AM18" i="52"/>
  <c r="AM24" i="52"/>
  <c r="AM19" i="52"/>
  <c r="AM26" i="52"/>
  <c r="AM16" i="52"/>
  <c r="AM17" i="52"/>
  <c r="AM11" i="52"/>
  <c r="AM10" i="52"/>
  <c r="AM13" i="52"/>
  <c r="AM12" i="52"/>
  <c r="AM14" i="52"/>
  <c r="AM9" i="52"/>
  <c r="AN6" i="52"/>
  <c r="AM7" i="52"/>
  <c r="BS24" i="52" l="1"/>
  <c r="BS11" i="52"/>
  <c r="BS13" i="52"/>
  <c r="BS25" i="52"/>
  <c r="BS12" i="52"/>
  <c r="BS26" i="52"/>
  <c r="BS17" i="52"/>
  <c r="BS7" i="52"/>
  <c r="BS18" i="52"/>
  <c r="BS9" i="52"/>
  <c r="BS28" i="52"/>
  <c r="BS16" i="52"/>
  <c r="BS27" i="52"/>
  <c r="BT6" i="52"/>
  <c r="BS10" i="52"/>
  <c r="BS19" i="52"/>
  <c r="BS14" i="52"/>
  <c r="AN27" i="52"/>
  <c r="AN26" i="52"/>
  <c r="AN24" i="52"/>
  <c r="AN25" i="52"/>
  <c r="AN19" i="52"/>
  <c r="AN16" i="52"/>
  <c r="AN18" i="52"/>
  <c r="AN17" i="52"/>
  <c r="AN28" i="52"/>
  <c r="AN7" i="52"/>
  <c r="AN13" i="52"/>
  <c r="AN12" i="52"/>
  <c r="AN14" i="52"/>
  <c r="AN9" i="52"/>
  <c r="AN10" i="52"/>
  <c r="AN11" i="52"/>
  <c r="AO6" i="52"/>
  <c r="BT25" i="52" l="1"/>
  <c r="BT12" i="52"/>
  <c r="BT14" i="52"/>
  <c r="BT26" i="52"/>
  <c r="BT13" i="52"/>
  <c r="BT27" i="52"/>
  <c r="BU6" i="52"/>
  <c r="BT18" i="52"/>
  <c r="BT9" i="52"/>
  <c r="BT19" i="52"/>
  <c r="BT28" i="52"/>
  <c r="BT7" i="52"/>
  <c r="BT16" i="52"/>
  <c r="BT11" i="52"/>
  <c r="BT10" i="52"/>
  <c r="BT17" i="52"/>
  <c r="BT24" i="52"/>
  <c r="AO25" i="52"/>
  <c r="AO27" i="52"/>
  <c r="AO28" i="52"/>
  <c r="AO17" i="52"/>
  <c r="AO19" i="52"/>
  <c r="AO26" i="52"/>
  <c r="AO18" i="52"/>
  <c r="AO24" i="52"/>
  <c r="AO16" i="52"/>
  <c r="AO14" i="52"/>
  <c r="AO7" i="52"/>
  <c r="AO10" i="52"/>
  <c r="AO13" i="52"/>
  <c r="AO12" i="52"/>
  <c r="AO11" i="52"/>
  <c r="AP6" i="52"/>
  <c r="AO9" i="52"/>
  <c r="BU26" i="52" l="1"/>
  <c r="BU13" i="52"/>
  <c r="BU27" i="52"/>
  <c r="BU14" i="52"/>
  <c r="BV6" i="52"/>
  <c r="BU28" i="52"/>
  <c r="BU16" i="52"/>
  <c r="BU19" i="52"/>
  <c r="BU10" i="52"/>
  <c r="BU24" i="52"/>
  <c r="BU18" i="52"/>
  <c r="BU12" i="52"/>
  <c r="BU11" i="52"/>
  <c r="BU25" i="52"/>
  <c r="BU9" i="52"/>
  <c r="BU7" i="52"/>
  <c r="BU17" i="52"/>
  <c r="AP27" i="52"/>
  <c r="AP26" i="52"/>
  <c r="AP17" i="52"/>
  <c r="AP19" i="52"/>
  <c r="AP25" i="52"/>
  <c r="AP28" i="52"/>
  <c r="AP24" i="52"/>
  <c r="AP18" i="52"/>
  <c r="AP16" i="52"/>
  <c r="AP14" i="52"/>
  <c r="AP10" i="52"/>
  <c r="AP13" i="52"/>
  <c r="AP12" i="52"/>
  <c r="AP9" i="52"/>
  <c r="AP11" i="52"/>
  <c r="AQ6" i="52"/>
  <c r="AP7" i="52"/>
  <c r="BV27" i="52" l="1"/>
  <c r="BV14" i="52"/>
  <c r="BV28" i="52"/>
  <c r="BV16" i="52"/>
  <c r="BV17" i="52"/>
  <c r="BV7" i="52"/>
  <c r="BV24" i="52"/>
  <c r="BV11" i="52"/>
  <c r="BV25" i="52"/>
  <c r="BV12" i="52"/>
  <c r="BV13" i="52"/>
  <c r="BV10" i="52"/>
  <c r="BV9" i="52"/>
  <c r="BV19" i="52"/>
  <c r="BV26" i="52"/>
  <c r="BV18" i="52"/>
  <c r="AQ26" i="52"/>
  <c r="AQ28" i="52"/>
  <c r="AQ25" i="52"/>
  <c r="AQ19" i="52"/>
  <c r="AQ27" i="52"/>
  <c r="AQ24" i="52"/>
  <c r="AQ18" i="52"/>
  <c r="AQ17" i="52"/>
  <c r="AQ14" i="52"/>
  <c r="AQ13" i="52"/>
  <c r="AQ12" i="52"/>
  <c r="AQ11" i="52"/>
  <c r="AQ16" i="52"/>
  <c r="AQ10" i="52"/>
  <c r="AR6" i="52"/>
  <c r="AQ7" i="52"/>
  <c r="AQ9" i="52"/>
  <c r="AR26" i="52" l="1"/>
  <c r="AR28" i="52"/>
  <c r="AR27" i="52"/>
  <c r="AR19" i="52"/>
  <c r="AR25" i="52"/>
  <c r="AR24" i="52"/>
  <c r="AR17" i="52"/>
  <c r="AR16" i="52"/>
  <c r="AR18" i="52"/>
  <c r="AR13" i="52"/>
  <c r="AR12" i="52"/>
  <c r="AR9" i="52"/>
  <c r="AR11" i="52"/>
  <c r="AR14" i="52"/>
  <c r="AR7" i="52"/>
  <c r="AR10" i="5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tc={797BB1C8-2891-4E46-951B-2B790A2AFE93}</author>
    <author>tc={E158DE0A-F791-4E5F-88C4-74FA22C02C21}</author>
    <author>tc={85907982-671A-4C46-AEDC-64D37587DBB6}</author>
    <author>tc={D765F403-9B5E-4DA8-A338-AACA3CF3C6A4}</author>
    <author>parkadmin</author>
  </authors>
  <commentList>
    <comment ref="B5" authorId="0" shapeId="0" xr:uid="{797BB1C8-2891-4E46-951B-2B790A2AFE93}">
      <text>
        <t>[스레드 댓글]
사용 중인 버전의 Excel에서 이 스레드 댓글을 읽을 수 있지만 파일을 이후 버전의 Excel에서 열면 편집 내용이 모두 제거됩니다. 자세한 정보: https://go.microsoft.com/fwlink/?linkid=870924.
댓글:
    분류된 자산이 어떤 서비스를 위해 운영되는지 분류합니다.</t>
      </text>
    </comment>
    <comment ref="C5" authorId="1" shapeId="0" xr:uid="{E158DE0A-F791-4E5F-88C4-74FA22C02C21}">
      <text>
        <t>[스레드 댓글]
사용 중인 버전의 Excel에서 이 스레드 댓글을 읽을 수 있지만 파일을 이후 버전의 Excel에서 열면 편집 내용이 모두 제거됩니다. 자세한 정보: https://go.microsoft.com/fwlink/?linkid=870924.
댓글:
    Azure의 경우, 포털에 접속하여 [모든 리소스] 메뉴를 연 뒤, CSV 파일로 추출 합니다.</t>
      </text>
    </comment>
    <comment ref="H5" authorId="2" shapeId="0" xr:uid="{85907982-671A-4C46-AEDC-64D37587DBB6}">
      <text>
        <t>[스레드 댓글]
사용 중인 버전의 Excel에서 이 스레드 댓글을 읽을 수 있지만 파일을 이후 버전의 Excel에서 열면 편집 내용이 모두 제거됩니다. 자세한 정보: https://go.microsoft.com/fwlink/?linkid=870924.
댓글:
    해당 서비스에 대해서 고객이 원하는 작동 시간을 기록합니다. 
ex) 웹 서비스의 경우 보통 24시간 운영
ex) WVD의 경우 보통 [근무시간 중]운영</t>
      </text>
    </comment>
    <comment ref="I5" authorId="3" shapeId="0" xr:uid="{D765F403-9B5E-4DA8-A338-AACA3CF3C6A4}">
      <text>
        <t>[스레드 댓글]
사용 중인 버전의 Excel에서 이 스레드 댓글을 읽을 수 있지만 파일을 이후 버전의 Excel에서 열면 편집 내용이 모두 제거됩니다. 자세한 정보: https://go.microsoft.com/fwlink/?linkid=870924.
댓글:
    AvSet과 LB가 동시에 적용되어 있는지 파악합니다. PaaS 자산의 경우 [O]로 표시합니다.</t>
      </text>
    </comment>
    <comment ref="J5" authorId="4" shapeId="0" xr:uid="{9057B8DC-9D53-45A2-BE7F-46C4F38B3CE1}">
      <text>
        <r>
          <rPr>
            <b/>
            <sz val="9"/>
            <color indexed="81"/>
            <rFont val="Tahoma"/>
            <family val="2"/>
          </rPr>
          <t>parkadmin:</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리소스가</t>
        </r>
        <r>
          <rPr>
            <sz val="9"/>
            <color indexed="81"/>
            <rFont val="Tahoma"/>
            <family val="2"/>
          </rPr>
          <t xml:space="preserve"> </t>
        </r>
        <r>
          <rPr>
            <sz val="9"/>
            <color indexed="81"/>
            <rFont val="돋움"/>
            <family val="3"/>
            <charset val="129"/>
          </rPr>
          <t>백업되어있다면</t>
        </r>
        <r>
          <rPr>
            <sz val="9"/>
            <color indexed="81"/>
            <rFont val="Tahoma"/>
            <family val="2"/>
          </rPr>
          <t xml:space="preserve"> O</t>
        </r>
        <r>
          <rPr>
            <sz val="9"/>
            <color indexed="81"/>
            <rFont val="돋움"/>
            <family val="3"/>
            <charset val="129"/>
          </rPr>
          <t>로</t>
        </r>
        <r>
          <rPr>
            <sz val="9"/>
            <color indexed="81"/>
            <rFont val="Tahoma"/>
            <family val="2"/>
          </rPr>
          <t xml:space="preserve"> </t>
        </r>
        <r>
          <rPr>
            <sz val="9"/>
            <color indexed="81"/>
            <rFont val="돋움"/>
            <family val="3"/>
            <charset val="129"/>
          </rPr>
          <t>표시합니다</t>
        </r>
        <r>
          <rPr>
            <sz val="9"/>
            <color indexed="81"/>
            <rFont val="Tahoma"/>
            <family val="2"/>
          </rPr>
          <t>.</t>
        </r>
      </text>
    </comment>
  </commentList>
</comments>
</file>

<file path=xl/sharedStrings.xml><?xml version="1.0" encoding="utf-8"?>
<sst xmlns="http://schemas.openxmlformats.org/spreadsheetml/2006/main" count="3418" uniqueCount="1505">
  <si>
    <t>프로젝트 시작 날짜:</t>
  </si>
  <si>
    <t>스크롤 증가값:</t>
  </si>
  <si>
    <t>프로젝트 마일스톤</t>
    <phoneticPr fontId="7" type="noConversion"/>
  </si>
  <si>
    <t>열1</t>
  </si>
  <si>
    <t>열4</t>
    <phoneticPr fontId="7" type="noConversion"/>
  </si>
  <si>
    <t>세부 작업</t>
    <phoneticPr fontId="7" type="noConversion"/>
  </si>
  <si>
    <t>범주</t>
  </si>
  <si>
    <t>수행 그룹</t>
    <phoneticPr fontId="7" type="noConversion"/>
  </si>
  <si>
    <t>담당자</t>
  </si>
  <si>
    <t>시작일</t>
    <phoneticPr fontId="7" type="noConversion"/>
  </si>
  <si>
    <t>완료일</t>
    <phoneticPr fontId="7" type="noConversion"/>
  </si>
  <si>
    <t>진행 상황</t>
  </si>
  <si>
    <t>시작일2</t>
    <phoneticPr fontId="7" type="noConversion"/>
  </si>
  <si>
    <t>일 수</t>
  </si>
  <si>
    <t>최적화 프로젝트</t>
    <phoneticPr fontId="26" type="noConversion"/>
  </si>
  <si>
    <t>인터뷰</t>
    <phoneticPr fontId="26" type="noConversion"/>
  </si>
  <si>
    <t>목표 기간</t>
  </si>
  <si>
    <t>고객사&amp;MS&amp;Cloocus</t>
  </si>
  <si>
    <t>고객사&amp;MS&amp;Cloocus(실무담당자)</t>
  </si>
  <si>
    <t>%</t>
    <phoneticPr fontId="4" type="noConversion"/>
  </si>
  <si>
    <t>예정 기간</t>
  </si>
  <si>
    <t>고객사&amp;MS&amp;Cloocus</t>
    <phoneticPr fontId="7" type="noConversion"/>
  </si>
  <si>
    <t>일정협의</t>
    <phoneticPr fontId="26" type="noConversion"/>
  </si>
  <si>
    <t>고객사&amp;Cloocus</t>
  </si>
  <si>
    <t>고객사&amp;Cloocus(실무담당자)</t>
  </si>
  <si>
    <t>최적화 대상 범위 정의</t>
    <phoneticPr fontId="26" type="noConversion"/>
  </si>
  <si>
    <t>Cloocus</t>
  </si>
  <si>
    <t>Cloocus(DP담당자 1인)</t>
  </si>
  <si>
    <t>자산분석</t>
    <phoneticPr fontId="26" type="noConversion"/>
  </si>
  <si>
    <t>Cloocus(DP담당자 2인)</t>
  </si>
  <si>
    <t>고객사</t>
  </si>
  <si>
    <t>고객사(IT담당자)</t>
  </si>
  <si>
    <t>최적화 분석</t>
    <phoneticPr fontId="26" type="noConversion"/>
  </si>
  <si>
    <t>목표 기간</t>
    <phoneticPr fontId="4" type="noConversion"/>
  </si>
  <si>
    <t>최적화 리포트 작성</t>
    <phoneticPr fontId="26" type="noConversion"/>
  </si>
  <si>
    <t>최적화 리포트 보고</t>
    <phoneticPr fontId="26" type="noConversion"/>
  </si>
  <si>
    <t>지속성관리(선택)</t>
    <phoneticPr fontId="4" type="noConversion"/>
  </si>
  <si>
    <t>최적화 서비스 평가</t>
    <phoneticPr fontId="26" type="noConversion"/>
  </si>
  <si>
    <t>As is Architecture 작성</t>
    <phoneticPr fontId="4" type="noConversion"/>
  </si>
  <si>
    <t>최적화 제안</t>
    <phoneticPr fontId="26" type="noConversion"/>
  </si>
  <si>
    <t>최적화 제안</t>
    <phoneticPr fontId="4" type="noConversion"/>
  </si>
  <si>
    <t>To be Architecture 작성</t>
    <phoneticPr fontId="26" type="noConversion"/>
  </si>
  <si>
    <t>비용 제안</t>
    <phoneticPr fontId="26" type="noConversion"/>
  </si>
  <si>
    <t>최적화 리포트</t>
    <phoneticPr fontId="26" type="noConversion"/>
  </si>
  <si>
    <t>최적화 작업 수행</t>
    <phoneticPr fontId="26" type="noConversion"/>
  </si>
  <si>
    <t>Azure Advisor Check Date</t>
    <phoneticPr fontId="4" type="noConversion"/>
  </si>
  <si>
    <t>Recommendation</t>
    <phoneticPr fontId="20" type="noConversion"/>
  </si>
  <si>
    <t>Category</t>
    <phoneticPr fontId="20" type="noConversion"/>
  </si>
  <si>
    <t>Business Impact</t>
    <phoneticPr fontId="20" type="noConversion"/>
  </si>
  <si>
    <t>Subscription ID</t>
    <phoneticPr fontId="20" type="noConversion"/>
  </si>
  <si>
    <t>Subscription Name</t>
    <phoneticPr fontId="20" type="noConversion"/>
  </si>
  <si>
    <t>Resource Group</t>
    <phoneticPr fontId="20" type="noConversion"/>
  </si>
  <si>
    <t>Resource Name</t>
    <phoneticPr fontId="20" type="noConversion"/>
  </si>
  <si>
    <t>Resource Type</t>
    <phoneticPr fontId="20" type="noConversion"/>
  </si>
  <si>
    <t>Potential Benefits</t>
    <phoneticPr fontId="20" type="noConversion"/>
  </si>
  <si>
    <t>Potential Annual Cost 절감</t>
  </si>
  <si>
    <t>Potential Cost 절감 Currency</t>
  </si>
  <si>
    <t>Cost</t>
  </si>
  <si>
    <t>High</t>
  </si>
  <si>
    <t>Virtual machine</t>
  </si>
  <si>
    <t>KRW</t>
    <phoneticPr fontId="4" type="noConversion"/>
  </si>
  <si>
    <t>843,696 원 절감(25%)</t>
    <phoneticPr fontId="4" type="noConversion"/>
  </si>
  <si>
    <t>Security</t>
    <phoneticPr fontId="4" type="noConversion"/>
  </si>
  <si>
    <t>소유자 권한이 있는 외부 계정을 구독에서 제거해야 합니다.</t>
  </si>
  <si>
    <t>모든 구독</t>
    <phoneticPr fontId="4" type="noConversion"/>
  </si>
  <si>
    <t>웹앱에 FTPS가 필요함</t>
    <phoneticPr fontId="4" type="noConversion"/>
  </si>
  <si>
    <t>TLS를 웹앱용 최신 버전으로 업데이트해야 함</t>
  </si>
  <si>
    <t>오래된 Azure Cosmos DB SDK를 최신 버전으로 업그레이드</t>
  </si>
  <si>
    <t>Azure Policy를 사용하여 '관리 디스크를 사용하지 않는 VM 감사' 적용</t>
  </si>
  <si>
    <t>클루커스 담당자 확인</t>
    <phoneticPr fontId="15" type="noConversion"/>
  </si>
  <si>
    <t>운영서비스</t>
    <phoneticPr fontId="4" type="noConversion"/>
  </si>
  <si>
    <t>NAME</t>
  </si>
  <si>
    <t>TYPE</t>
  </si>
  <si>
    <t>RESOURCE GROUP</t>
  </si>
  <si>
    <t>LOCATION</t>
  </si>
  <si>
    <t>SUBSCRIPTION</t>
  </si>
  <si>
    <t>서비스 및 시스템 
운영시간</t>
    <phoneticPr fontId="4" type="noConversion"/>
  </si>
  <si>
    <t>이중화 여부</t>
    <phoneticPr fontId="4" type="noConversion"/>
  </si>
  <si>
    <t>백업 여부</t>
    <phoneticPr fontId="4" type="noConversion"/>
  </si>
  <si>
    <t>개별 SLA</t>
    <phoneticPr fontId="15" type="noConversion"/>
  </si>
  <si>
    <t>서비스 SLA</t>
    <phoneticPr fontId="15" type="noConversion"/>
  </si>
  <si>
    <t>Application gateway</t>
  </si>
  <si>
    <t>Korea Central</t>
  </si>
  <si>
    <t>Automation Account</t>
  </si>
  <si>
    <t>Global</t>
  </si>
  <si>
    <t>privatelink.database.windows.net</t>
  </si>
  <si>
    <t>Private DNS zone</t>
  </si>
  <si>
    <t>Private endpoint</t>
  </si>
  <si>
    <t>Recovery Services vault</t>
  </si>
  <si>
    <t>Runbook</t>
  </si>
  <si>
    <t>SQL server</t>
  </si>
  <si>
    <t>Storage account</t>
  </si>
  <si>
    <t>Key vault</t>
  </si>
  <si>
    <t>Southeast Asia</t>
  </si>
  <si>
    <t>서비스 제안 목록</t>
    <phoneticPr fontId="20" type="noConversion"/>
  </si>
  <si>
    <t>제안</t>
    <phoneticPr fontId="20" type="noConversion"/>
  </si>
  <si>
    <t>분류</t>
    <phoneticPr fontId="20" type="noConversion"/>
  </si>
  <si>
    <t>제안 카테고리</t>
    <phoneticPr fontId="4" type="noConversion"/>
  </si>
  <si>
    <t>제안된 서비스</t>
    <phoneticPr fontId="4" type="noConversion"/>
  </si>
  <si>
    <t>Weight</t>
    <phoneticPr fontId="20" type="noConversion"/>
  </si>
  <si>
    <t>상세 내용</t>
    <phoneticPr fontId="20" type="noConversion"/>
  </si>
  <si>
    <t>제안 내용</t>
    <phoneticPr fontId="20" type="noConversion"/>
  </si>
  <si>
    <t>담당자</t>
    <phoneticPr fontId="15" type="noConversion"/>
  </si>
  <si>
    <t>고객사 담당자 확인</t>
    <phoneticPr fontId="20" type="noConversion"/>
  </si>
  <si>
    <t>적용 유무</t>
    <phoneticPr fontId="20" type="noConversion"/>
  </si>
  <si>
    <t>비고</t>
    <phoneticPr fontId="4" type="noConversion"/>
  </si>
  <si>
    <t>리소스 설정</t>
  </si>
  <si>
    <t>서비스 SKU</t>
  </si>
  <si>
    <t>인증 및 권한 부여</t>
  </si>
  <si>
    <t>사고 대응</t>
  </si>
  <si>
    <t>구성 방법</t>
    <phoneticPr fontId="20" type="noConversion"/>
  </si>
  <si>
    <t>규정 준수</t>
  </si>
  <si>
    <t>Azure Advisor</t>
    <phoneticPr fontId="20" type="noConversion"/>
  </si>
  <si>
    <t>비용 최적화</t>
    <phoneticPr fontId="20" type="noConversion"/>
  </si>
  <si>
    <t>VirtualMachine</t>
    <phoneticPr fontId="4" type="noConversion"/>
  </si>
  <si>
    <t>컨트롤 플레인 RBAC</t>
  </si>
  <si>
    <t>패치 및 업데이트 프로세스(PNU)</t>
  </si>
  <si>
    <r>
      <t>가상머신 사이즈 조정 (</t>
    </r>
    <r>
      <rPr>
        <b/>
        <sz val="12"/>
        <color rgb="FF323130"/>
        <rFont val="맑은 고딕"/>
        <family val="2"/>
        <scheme val="minor"/>
      </rPr>
      <t>Standard DS3 v2 -&gt; Standard D4s v3</t>
    </r>
    <r>
      <rPr>
        <sz val="12"/>
        <color rgb="FF323130"/>
        <rFont val="맑은 고딕"/>
        <family val="2"/>
        <scheme val="minor"/>
      </rPr>
      <t>)</t>
    </r>
    <phoneticPr fontId="4" type="noConversion"/>
  </si>
  <si>
    <t>환경 구축</t>
  </si>
  <si>
    <t>보안</t>
    <phoneticPr fontId="20" type="noConversion"/>
  </si>
  <si>
    <t>Account</t>
    <phoneticPr fontId="20" type="noConversion"/>
  </si>
  <si>
    <t>서비스 SKU</t>
    <phoneticPr fontId="4" type="noConversion"/>
  </si>
  <si>
    <t>Disk</t>
    <phoneticPr fontId="4" type="noConversion"/>
  </si>
  <si>
    <t>보안 센터</t>
    <phoneticPr fontId="4" type="noConversion"/>
  </si>
  <si>
    <t>Policy</t>
    <phoneticPr fontId="4" type="noConversion"/>
  </si>
  <si>
    <t>가상 머신에 Endpoint Protection 솔루션 설치
(https://docs.microsoft.com/ko-kr/azure/defender-for-cloud/supported-machines-endpoint-solutions-clouds?tabs=features-windows)</t>
    <phoneticPr fontId="4" type="noConversion"/>
  </si>
  <si>
    <t>Azure Policy를 사용하여 '허용된 가상 머신 SKU' 적용</t>
  </si>
  <si>
    <t>안정성</t>
    <phoneticPr fontId="4" type="noConversion"/>
  </si>
  <si>
    <t>Azure Policy를 사용하여 '리소스에 대한 태그 추가 또는 바꾸기' 시행</t>
  </si>
  <si>
    <t>운영 효율성</t>
    <phoneticPr fontId="4" type="noConversion"/>
  </si>
  <si>
    <t>Azure Policy를 사용하여 '리소스 그룹에서 태그 상속' 적용</t>
  </si>
  <si>
    <t>구분</t>
  </si>
  <si>
    <t>Advisor 체크리스트</t>
    <phoneticPr fontId="4" type="noConversion"/>
  </si>
  <si>
    <t>분야</t>
    <phoneticPr fontId="15" type="noConversion"/>
  </si>
  <si>
    <t>분류</t>
    <phoneticPr fontId="4" type="noConversion"/>
  </si>
  <si>
    <t>질문</t>
    <phoneticPr fontId="4" type="noConversion"/>
  </si>
  <si>
    <t>1. 안정성</t>
    <phoneticPr fontId="4" type="noConversion"/>
  </si>
  <si>
    <t>기본 이니셔티브</t>
    <phoneticPr fontId="4" type="noConversion"/>
  </si>
  <si>
    <t>Check Point 네트워크 가상 어플라이언스 이미지의 버전 확인</t>
  </si>
  <si>
    <t>애플리케이션 게이트웨이 내결함성 보장</t>
  </si>
  <si>
    <t>가상 머신 데이터를 실수로 삭제되지 않도록 보호</t>
  </si>
  <si>
    <t>필요할 때 Azure 전문가에게 문의할 수 있는지 확인</t>
    <phoneticPr fontId="4" type="noConversion"/>
  </si>
  <si>
    <t>Azure 문제가 영향을 미칠 때 알림을 받도록 Azure Service Health 경고 만들기</t>
  </si>
  <si>
    <t>복원력을 위해 Traffic Manager 엔드포인트 구성</t>
  </si>
  <si>
    <t>실수로 데이터를 덮어쓰거나 삭제한 후에 데이터를 저장하고 복구할 수 있도록 Azure Storage 계정에 대해 일시 삭제 기능 사용</t>
    <phoneticPr fontId="4" type="noConversion"/>
  </si>
  <si>
    <t>연결 복원을 위해 VPN 게이트웨이를 활성-활성으로 구성</t>
  </si>
  <si>
    <t>프로덕션 VPN 게이트웨이를 사용하여 프로덕션 워크로드 실행</t>
  </si>
  <si>
    <t>가용성 집합 내결함성 보장(일시적으로 사용할 수 없음)</t>
  </si>
  <si>
    <t>관리 디스크를 사용하여 데이터 안정성 향상(일시적으로 사용할 수 없음)</t>
  </si>
  <si>
    <t>잘못된 로그 경고 규칙 복구</t>
  </si>
  <si>
    <t>Azure Cosmos DB 컬렉션에 일관적인 인덱싱 모드 구성</t>
  </si>
  <si>
    <t>파티션 키를 사용하여 Azure Cosmos DB 컨테이너 구성</t>
  </si>
  <si>
    <t>NuGet에서 Azure Cosmos DB .NET SDK를 최신 버전으로 업그레이드</t>
  </si>
  <si>
    <t>Azure Cosmos DB Java SDK를 최신 버전의 Maven으로 업그레이드</t>
  </si>
  <si>
    <t>Azure Cosmos DB Spark Connector를 Maven에서 최신 버전으로 업그레이드</t>
  </si>
  <si>
    <t>HDInsight 4.0의 Kafka 2.1로 전환 고려</t>
  </si>
  <si>
    <t>HDInsight Spark 클러스터의 이전 Spark 버전 업그레이드 고려</t>
  </si>
  <si>
    <t>가상 머신 복제 사용</t>
  </si>
  <si>
    <t>최신 버전 Azure Connected Machine 에이전트로 업그레이드</t>
  </si>
  <si>
    <t>웹 사이트 무결성을 보장하기 위해 호스트 이름을 재정의하지 마세요.</t>
  </si>
  <si>
    <t>2. 보안</t>
    <phoneticPr fontId="4" type="noConversion"/>
  </si>
  <si>
    <t>Azure Security Center 
이니셔티브</t>
    <phoneticPr fontId="4" type="noConversion"/>
  </si>
  <si>
    <t>[미리 보기]: [미리 보기]: Data Protection Suite 사용</t>
  </si>
  <si>
    <t>Azure Security Benchmark</t>
  </si>
  <si>
    <t>오픈 소스 관계형 데이터베이스에서 Advanced Threat Protection을 사용하도록 구성</t>
  </si>
  <si>
    <t>Security Center
기본 이니셔티브</t>
    <phoneticPr fontId="4" type="noConversion"/>
  </si>
  <si>
    <t>구독에 최대 3명의 소유자를 지정해야 합니다.</t>
  </si>
  <si>
    <t>취약성 평가 솔루션을 가상 머신에서 사용하도록 설정해야 함</t>
  </si>
  <si>
    <t>머신에서 안전한 애플리케이션을 정의하기 위해 적응형 애플리케이션 제어를 사용하도록 설정해야 함</t>
  </si>
  <si>
    <t>인터넷 연결 가상 머신에 적응형 네트워크 강화 권장 사항을 적용해야 함</t>
  </si>
  <si>
    <t>SQL Managed Instance에서 Advanced Data Security를 사용하도록 설정해야 함</t>
  </si>
  <si>
    <t>SQL 서버에서 Advanced Data Security를 사용하도록 설정해야 합니다.</t>
  </si>
  <si>
    <t>모든 인터넷 트래픽은 배포된 Azure Firewall을 통해 라우팅되어야 함</t>
  </si>
  <si>
    <t>가상 머신과 연결된 네트워크 보안 그룹에서 모든 네트워크 포트를 제한해야 함</t>
  </si>
  <si>
    <t>적응형 애플리케이션 제어 정책의 허용 목록 규칙을 업데이트해야 함</t>
  </si>
  <si>
    <t>SQL 서버에 대해 Azure Active Directory 관리자를 프로비저닝해야 합니다.</t>
  </si>
  <si>
    <t>API 앱은 HTTPS를 통해서만 액세스할 수 있어야 합니다.</t>
  </si>
  <si>
    <t>API Management 서비스에서 가상 네트워크를 사용해야 함</t>
  </si>
  <si>
    <t>App Configuration은 프라이빗 링크를 사용해야 함</t>
  </si>
  <si>
    <t>사용자 지정 RBAC 규칙 사용 감사</t>
  </si>
  <si>
    <t>SQL 서버에 대한 감사가 사용되도록 설정되어야 합니다.</t>
  </si>
  <si>
    <t>Linux 머신에 대한 인증에 SSH 키가 필요함</t>
  </si>
  <si>
    <t>권한 있는 IP 범위는 Kubernetes Services에 정의되어야 함</t>
  </si>
  <si>
    <t>구독에 Log Analytics 에이전트의 자동 프로비저닝을 사용하도록 설정해야 함</t>
  </si>
  <si>
    <t>Automation 계정 변수를 암호화해야 함</t>
  </si>
  <si>
    <t>Azure Arc 사용 Kubernetes 클러스터에 Azure Defender의 확장이 설치되어 있어야 함</t>
  </si>
  <si>
    <t>Virtual Machines에 Azure Backup을 사용하도록 설정해야 합니다.</t>
  </si>
  <si>
    <t>Azure Cache for Redis는 가상 네트워크 내에 있어야 함</t>
  </si>
  <si>
    <t>Azure Cosmos DB 계정에 방화벽 규칙이 있어야 함</t>
  </si>
  <si>
    <t>Azure Cosmos DB 계정은 고객 관리형 키를 사용하여 미사용 데이터를 암호화해야 함</t>
  </si>
  <si>
    <t>Azure DDoS Protection 표준을 사용하도록 설정해야 함</t>
  </si>
  <si>
    <t>Azure Defender for App Service를 사용해야 합니다</t>
  </si>
  <si>
    <t>Azure SQL Database 서버용 Azure Defender를 사용해야 합니다.</t>
  </si>
  <si>
    <t>컨테이너 레지스트리용 Azure Defender를 사용해야 합니다.</t>
  </si>
  <si>
    <t>Azure Defender for DNS를 사용하도록 설정해야 함</t>
  </si>
  <si>
    <t>Azure Defender for Key Vault를 사용해야 합니다.</t>
  </si>
  <si>
    <t>Azure Defender for Kubernetes를 사용해야 합니다.</t>
  </si>
  <si>
    <t>Azure Defender for Resource Manager를 사용하도록 설정해야 함</t>
  </si>
  <si>
    <t>서버용 Azure Defender를 사용해야 합니다.</t>
  </si>
  <si>
    <t>머신의 SQL 서버용 Azure Defender를 사용해야 합니다.</t>
  </si>
  <si>
    <t>스토리지용 Azure Defender를 사용해야 합니다.</t>
  </si>
  <si>
    <t>Azure Event Grid 도메인은 프라이빗 링크를 사용해야 함</t>
  </si>
  <si>
    <t>Azure Event Grid 토픽은 프라이빗 링크를 사용해야 함</t>
  </si>
  <si>
    <t>Azure Machine Learning 작업 영역은 고객 관리형 키를 사용하여 암호화해야 함</t>
  </si>
  <si>
    <t>Azure Machine Learning 작업 영역은 프라이빗 링크를 사용해야 함</t>
  </si>
  <si>
    <t>클러스터에 AKS(Azure Kubernetes Service)용 Azure Policy 추가 기능을 설치하고 사용하도록 설정해야 함</t>
  </si>
  <si>
    <t>Azure SignalR Service는 프라이빗 링크를 사용해야 함</t>
  </si>
  <si>
    <t>Azure Spring Cloud는 네트워크 주입을 사용해야 함</t>
  </si>
  <si>
    <t>MySQL 서버에 대해 BYOK(Bring Your Own Key) 데이터 보호를 사용하도록 설정해야 합니다.</t>
  </si>
  <si>
    <t>PostgreSQL 서버에 대해 BYOK(Bring Your Own Key) 데이터 보호를 사용하도록 설정해야 합니다.</t>
  </si>
  <si>
    <t>인증서에 지정된 최대 유효 기간이 있어야 함</t>
  </si>
  <si>
    <t>Cognitive Services 계정은 공용 네트워크 액세스를 사용하지 않도록 설정해야 함</t>
  </si>
  <si>
    <t>Cognitive Services 계정은 데이터 암호화를 사용하도록 설정해야 함</t>
  </si>
  <si>
    <t>Cognitive Services 계정은 고객 관리형 키를 사용하여 데이터를 암호화하도록 설정해야 함</t>
  </si>
  <si>
    <t>Cognitive Services 계정은 네트워크 액세스를 제한해야 함</t>
  </si>
  <si>
    <t>Cognitive Services 계정은 고객 소유 스토리지를 사용하거나 데이터 암호화를 사용하도록 설정해야 합니다.</t>
  </si>
  <si>
    <t>컨테이너 레지스트리는 고객 관리형 키를 사용하여 암호화해야 함</t>
  </si>
  <si>
    <t>컨테이너 레지스트리는 무제한 네트워크 액세스를 허용하지 않아야 함</t>
  </si>
  <si>
    <t>컨테이너 레지스트리는 프라이빗 링크를 사용해야 함</t>
  </si>
  <si>
    <t>CORS에서 모든 리소스가 API 앱에 액세스하도록 허용해서는 안 됩니다.</t>
  </si>
  <si>
    <t>CORS에서 모든 리소스가 함수 앱에 액세스하도록 허용해서는 안 됩니다.</t>
  </si>
  <si>
    <t>CORS에서 모든 리소스가 웹 애플리케이션에 액세스하도록 허용해서는 안 됩니다.</t>
  </si>
  <si>
    <t>더 이상 사용되지 않는 계정은 구독에서 제거해야 합니다.</t>
  </si>
  <si>
    <t>소유자 권한이 있는 사용되지 않는 계정은 구독에서 제거해야 합니다.</t>
  </si>
  <si>
    <t>App Services의 진단 로그를 사용하도록 설정해야 합니다.</t>
  </si>
  <si>
    <t>가상 머신에서 디스크 암호화를 적용해야 합니다.</t>
  </si>
  <si>
    <t>심각도가 높은 경고에 대해 이메일 알림을 사용하도록 설정해야 합니다.</t>
  </si>
  <si>
    <t>심각도가 높은 경고에 대해 구독 소유자에게 이메일 알림을 사용하도록 설정해야 합니다.</t>
  </si>
  <si>
    <t>가상 머신 확장 집합에 Endpoint Protection 솔루션을 설치해야 합니다.</t>
  </si>
  <si>
    <t>MySQL 데이터베이스 서버에 대해 SSL 연결 적용을 사용하도록 설정해야 합니다.</t>
  </si>
  <si>
    <t>PostgreSQL 데이터베이스 서버에 대해 SSL 연결 적용을 사용하도록 설정해야 합니다.</t>
  </si>
  <si>
    <t>API 앱에서 '클라이언트 인증서(들어오는 클라이언트 인증서)'가 '켜기'로 설정되어 있는지 확인합니다.</t>
  </si>
  <si>
    <t>API 앱의 일부로 사용되는 경우 최신의 'Java 버전'인지 확인</t>
  </si>
  <si>
    <t>함수 앱의 일부로 사용되는 경우 최신의 'Java 버전'인지 확인합니다.</t>
  </si>
  <si>
    <t>웹앱의 일부로 사용되는 경우 최신의 'Java 버전'인지 확인합니다.</t>
  </si>
  <si>
    <t>API 앱의 일부로 사용되는 경우 최신의 'PHP 버전'인지 확인</t>
  </si>
  <si>
    <t>웹앱의 일부로 사용되는 경우 최신의 'PHP 버전'인지 확인합니다.</t>
  </si>
  <si>
    <t>API 앱의 일부로 사용되는 경우 최신의 'Python 버전'인지 확인</t>
  </si>
  <si>
    <t>함수 앱의 일부로 사용되는 경우 최신의 'Python 버전'인지 확인합니다.</t>
  </si>
  <si>
    <t>웹앱의 일부로 사용되는 경우 최신의 'Python 버전'인지 확인합니다.</t>
  </si>
  <si>
    <t>웹앱에서 '클라이언트 인증서(들어오는 클라이언트 인증서)'가 '켜기'로 설정되어 있는지 확인합니다.</t>
  </si>
  <si>
    <t>소유자 권한이 있는 외부 계정은 구독에서 제거해야 합니다.</t>
  </si>
  <si>
    <t>읽기 권한이 있는 외부 계정을 구독에서 제거해야 합니다.</t>
  </si>
  <si>
    <t>쓰기 권한이 있는 외부 계정을 구독에서 제거해야 합니다.</t>
  </si>
  <si>
    <t>Key Vault에서 방화벽을 사용하도록 설정해야 함</t>
  </si>
  <si>
    <t>API 앱에서 FTPS만 요구해야 합니다.</t>
  </si>
  <si>
    <t>함수 앱에서 FTPS만 요구해야 합니다.</t>
  </si>
  <si>
    <t>웹앱에서 FTPS를 요구해야 합니다.</t>
  </si>
  <si>
    <t>함수 앱은 HTTPS를 통해서만 액세스할 수 있어야 합니다.</t>
  </si>
  <si>
    <t>함수 앱은 '클라이언트 인증서(들어오는 클라이언트 인증서)'를 사용하도록 설정해야 함</t>
  </si>
  <si>
    <t>Azure Database for MariaDB에 대해 지역 중복 백업을 사용하도록 설정해야 합니다.</t>
  </si>
  <si>
    <t>Azure Database for MySQL에 대해 지역 중복 백업을 사용하도록 설정해야 합니다.</t>
  </si>
  <si>
    <t>Azure Database for PostgreSQL에 대해 지역 중복 백업을 사용하도록 설정해야 합니다.</t>
  </si>
  <si>
    <t>게스트 구성 확장을 머신에 설치해야 함</t>
  </si>
  <si>
    <t>네트워크 보안 그룹을 사용하여 인터넷 연결 가상 머신을 보호해야 함</t>
  </si>
  <si>
    <t>가상 머신에서 IP 전달을 사용하지 않도록 설정해야 함</t>
  </si>
  <si>
    <t>Key Vault 키에는 만료 날짜가 있어야 함</t>
  </si>
  <si>
    <t>Key Vault 비밀에는 만료 날짜가 있어야 함</t>
  </si>
  <si>
    <t>키 자격 증명 모음에 제거 방지를 사용하도록 설정해야 함</t>
  </si>
  <si>
    <t>키 자격 증명 모음에 일시 삭제를 사용하도록 설정해야 함</t>
  </si>
  <si>
    <t>Kubernetes 클러스터 컨테이너 CPU 및 메모리 리소스 제한은 지정된 제한을 초과하지 않아야 함</t>
  </si>
  <si>
    <t>Kubernetes 클러스터 컨테이너는 호스트 프로세스 ID 또는 호스트 IPC 네임스페이스를 공유해서는 안 됨</t>
  </si>
  <si>
    <t>Kubernetes 클러스터 컨테이너는 허용된 포트만 수신 대기해야 함</t>
  </si>
  <si>
    <t>Kubernetes 클러스터 컨테이너는 허용된 AppArmor 프로필만 사용해야 함</t>
  </si>
  <si>
    <t>Kubernetes 클러스터 컨테이너는 허용된 기능만 사용해야 함</t>
  </si>
  <si>
    <t>Kubernetes 클러스터 컨테이너는 허용된 이미지만 사용해야 함</t>
  </si>
  <si>
    <t>Kubernetes 클러스터 컨테이너는 읽기 전용 루트 파일 시스템에서 실행되어야 함</t>
  </si>
  <si>
    <t>Kubernetes 클러스터 Pod hostPath 볼륨은 허용된 호스트 경로만 사용해야 함</t>
  </si>
  <si>
    <t>Kubernetes 클러스터 Pod 및 컨테이너는 승인된 사용자 및 그룹 ID로만 실행해야 함</t>
  </si>
  <si>
    <t>Kubernetes 클러스터 Pod는 승인된 호스트 네트워크와 포트 범위만 사용해야 함</t>
  </si>
  <si>
    <t>Kubernetes 클러스터 서비스는 허용된 포트만 수신 대기해야 함</t>
  </si>
  <si>
    <t>Kubernetes 클러스터는 권한 있는 컨테이너를 허용하지 않아야 함</t>
  </si>
  <si>
    <t>Kubernetes 클러스터는 HTTPS를 통해서만 액세스할 수 있어야 함</t>
  </si>
  <si>
    <t>Kubernetes 클러스터는 컨테이너 권한 상승을 허용해서는 안 됨</t>
  </si>
  <si>
    <t>Kubernetes Services를 취약하지 않은 Kubernetes 버전으로 업그레이드해야 함</t>
  </si>
  <si>
    <t>API 앱에서 최신 TLS 버전을 사용해야 합니다.</t>
  </si>
  <si>
    <t>함수 앱에서 최신 TLS 버전을 사용해야 합니다.</t>
  </si>
  <si>
    <t>웹앱에서 최신 TLS 버전을 사용해야 합니다.</t>
  </si>
  <si>
    <t>Linux 머신이 Azure 보안 기준에 대한 요구 사항을 충족해야 함</t>
  </si>
  <si>
    <t>머신에서 Log Analytics 에이전트 상태 문제를 해결해야 함</t>
  </si>
  <si>
    <t>Linux Azure Arc 머신에 Log Analytics 에이전트를 설치해야 함</t>
  </si>
  <si>
    <t>Azure Security Center를 모니터링하려면 가상 머신에 Log Analytics 에이전트를 설치해야 함</t>
  </si>
  <si>
    <t>Azure Security Center를 모니터링하려면 가상 머신 확장 집합에 Log Analytics 에이전트를 설치해야 함</t>
  </si>
  <si>
    <t>Windows Azure Arc 머신에 Log Analytics 에이전트를 설치해야 함</t>
  </si>
  <si>
    <t>API 앱에서 관리 ID를 사용해야 합니다.</t>
  </si>
  <si>
    <t>함수 앱에서 관리 ID를 사용해야 합니다.</t>
  </si>
  <si>
    <t>웹앱에서 관리 ID를 사용해야 합니다.</t>
  </si>
  <si>
    <t>가상 머신의 관리 포트는 Just-In-Time 네트워크 액세스 제어로 보호해야 함</t>
  </si>
  <si>
    <t>가상 머신에서 관리 포트를 닫아야 합니다.</t>
  </si>
  <si>
    <t>구독에서 쓰기 권한이 있는 계정에 MFA를 사용하도록 설정해야 합니다.</t>
  </si>
  <si>
    <t>구독에서 소유자 권한이 있는 계정에 MFA를 사용하도록 설정해야 합니다.</t>
  </si>
  <si>
    <t>구독에서 읽기 권한이 있는 계정에 MFA를 사용하도록 설정해야 합니다.</t>
  </si>
  <si>
    <t>Azure Security Center에서 누락된 Endpoint Protection 모니터링</t>
  </si>
  <si>
    <t>Linux 가상 머신에 네트워크 트래픽 데이터 수집 에이전트를 설치해야 함</t>
  </si>
  <si>
    <t>Windows 가상 머신에 네트워크 트래픽 데이터 수집 에이전트를 설치해야 함</t>
  </si>
  <si>
    <t>Network Watcher를 사용하도록 설정해야 함</t>
  </si>
  <si>
    <t>네트워크 보안 그룹을 사용하여 비인터넷 연결 가상 머신을 보호해야 함</t>
  </si>
  <si>
    <t>Azure Cache for Redis에 보안 연결만 사용하도록 설정해야 함</t>
  </si>
  <si>
    <t>운영 체제 버전은 클라우드 서비스 역할의 최신 버전이어야 함</t>
  </si>
  <si>
    <t>Azure SQL Database에서 프라이빗 엔드포인트 연결을 사용하도록 설정해야 함</t>
  </si>
  <si>
    <t>Key Vault의 프라이빗 엔드포인트를 구성해야 함</t>
  </si>
  <si>
    <t>프라이빗 엔드포인트를 MariaDB 서버에서 사용할 수 있어야 합니다.</t>
  </si>
  <si>
    <t>프라이빗 엔드포인트를 MySQL 서버에서 사용할 수 있어야 합니다.</t>
  </si>
  <si>
    <t>프라이빗 엔드포인트를 PostgreSQL 서버에서 사용할 수 있어야 합니다.</t>
  </si>
  <si>
    <t>Azure SQL Database에서 공용 네트워크 액세스를 사용하지 않도록 설정해야 함</t>
  </si>
  <si>
    <t>MariaDB 서버에 대해 공용 네트워크 액세스를 사용하지 않도록 설정해야 합니다.</t>
  </si>
  <si>
    <t>MySQL 서버에 대해 공용 네트워크 액세스를 사용하지 않도록 설정해야 합니다.</t>
  </si>
  <si>
    <t>PostgreSQL 서버에 대해 공용 네트워크 액세스를 사용하지 않도록 설정해야 합니다.</t>
  </si>
  <si>
    <t>API Apps에 대해 원격 디버깅을 해제해야 합니다.</t>
  </si>
  <si>
    <t>함수 앱에 대해 원격 디버깅을 해제해야 합니다.</t>
  </si>
  <si>
    <t>웹 애플리케이션에 대해 원격 디버깅을 해제해야 합니다.</t>
  </si>
  <si>
    <t>Azure Data Lake Store에서 리소스 로그를 사용하도록 설정해야 함</t>
  </si>
  <si>
    <t>Azure Stream Analytics의 리소스 로그를 사용하도록 설정해야 함</t>
  </si>
  <si>
    <t>Batch 계정의 리소스 로그를 사용하도록 설정해야 함</t>
  </si>
  <si>
    <t>Data Lake Analytics의 리소스 로그를 사용하도록 설정해야 함</t>
  </si>
  <si>
    <t>Event Hub의 리소스 로그를 사용하도록 설정해야 함</t>
  </si>
  <si>
    <t>IoT Hub의 리소스 로그를 사용하도록 설정해야 함</t>
  </si>
  <si>
    <t>Key Vault의 리소스 로그를 사용하도록 설정해야 함</t>
  </si>
  <si>
    <t>Logic Apps의 리소스 로그를 사용하도록 설정해야 함</t>
  </si>
  <si>
    <t>Search Service의 리소스 로그를 사용하도록 설정해야 함</t>
  </si>
  <si>
    <t>Service Bus의 리소스 로그를 사용하도록 설정해야 함</t>
  </si>
  <si>
    <t>Virtual Machine Scale Sets에서 리소스 로그를 사용하도록 설정해야 함</t>
  </si>
  <si>
    <t>Kubernetes Services에서 RBAC(역할 기반 액세스 제어)를 사용해야 함</t>
  </si>
  <si>
    <t>스토리지 계정에 보안 전송을 사용하도록 설정해야 함</t>
  </si>
  <si>
    <t>SQL 데이터베이스의 중요한 데이터를 분류해야 함</t>
  </si>
  <si>
    <t>Service Fabric 클러스터는 ClusterProtectionLevel 속성을 EncryptAndSign으로 설정해야 함</t>
  </si>
  <si>
    <t>Service Fabric 클러스터는 클라이언트 인증에 대해서만 Azure Active Directory를 사용해야 함</t>
  </si>
  <si>
    <t>관리 인증서 대신 서비스 주체를 사용하여 구독을 보호해야 함</t>
  </si>
  <si>
    <t>SQL Managed Instance는 고객 관리형 키를 사용하여 미사용 데이터를 암호화해야 함</t>
  </si>
  <si>
    <t>SQL 서버는 고객 관리형 키를 사용하여 미사용 데이터를 암호화해야 함</t>
  </si>
  <si>
    <t>스토리지 계정 대상에 대한 감사 기능이 있는 SQL Server는 보존 기간을 90일 이상으로 구성해야 함</t>
  </si>
  <si>
    <t>스토리지 계정 공용 액세스가 허용되지 않아야 함</t>
  </si>
  <si>
    <t>스토리지 계정을 새 Azure Resource Manager 리소스로 마이그레이션해야 함</t>
  </si>
  <si>
    <t>스토리지 계정은 네트워크 액세스를 제한해야 함</t>
  </si>
  <si>
    <t>스토리지 계정은 가상 네트워크 규칙을 사용하여 네트워크 액세스를 제한해야 함</t>
  </si>
  <si>
    <t>스토리지 계정은 암호화에 고객 관리형 키를 사용해야 함</t>
  </si>
  <si>
    <t>스토리지 계정은 프라이빗 링크를 사용해야 함</t>
  </si>
  <si>
    <t>서브넷을 네트워크 보안 그룹과 연결해야 합니다.</t>
  </si>
  <si>
    <t>구독에 보안 문제에 대한 연락처 이메일 주소가 있어야 함</t>
  </si>
  <si>
    <t>가상 머신 확장 집합에 대한 시스템 업데이트를 설치해야 합니다.</t>
  </si>
  <si>
    <t>시스템 업데이트를 머신에 설치해야 합니다.</t>
  </si>
  <si>
    <t>구독에 둘 이상의 소유자를 할당해야 합니다.</t>
  </si>
  <si>
    <t>SQL 데이터베이스에 투명한 데이터 암호화를 사용하도록 설정해야 합니다.</t>
  </si>
  <si>
    <t>가상 머신을 새 Azure Resource Manager 리소스로 마이그레이션해야 함</t>
  </si>
  <si>
    <t>가상 머신의 게스트 구성 확장은 시스템이 할당한 관리 ID를 사용하여 배포해야 함</t>
  </si>
  <si>
    <t>VM Image Builder 템플릿은 프라이빗 링크를 사용해야 함</t>
  </si>
  <si>
    <t>Azure Container Registry 이미지의 취약성을 수정해야 함</t>
  </si>
  <si>
    <t>컨테이너 보안 구성의 취약성을 수정해야 합니다.</t>
  </si>
  <si>
    <t>머신 보안 구성의 취약성을 수정해야 합니다.</t>
  </si>
  <si>
    <t>가상 머신 확장 집합에서 보안 구성의 취약성을 수정해야 합니다.</t>
  </si>
  <si>
    <t>SQL 데이터베이스의 취약성을 수정해야 합니다.</t>
  </si>
  <si>
    <t>머신의 SQL 서버의 취약성을 수정해야 함</t>
  </si>
  <si>
    <t>SQL Managed Instance에서 취약성 평가를 사용하도록 설정해야 함</t>
  </si>
  <si>
    <t>SQL 서버에서 취약성 평가를 사용하도록 설정해야 합니다.</t>
  </si>
  <si>
    <t>Application Gateway에 WAF(웹 애플리케이션 방화벽)를 사용하도록 설정해야 함</t>
  </si>
  <si>
    <t>WAF(Web Application Firewall)를 Azure Front Door Service 서비스에 사용하도록 설정해야 함</t>
  </si>
  <si>
    <t>웹 애플리케이션은 HTTPS를 통해서만 액세스할 수 있어야 합니다.</t>
  </si>
  <si>
    <t>Windows Defender Exploit Guard를 머신에서 사용하도록 설정해야 함</t>
  </si>
  <si>
    <t>Windows 머신은 Azure Security Center 기준의 요구 사항을 충족해야 함</t>
  </si>
  <si>
    <t>Windows 웹 서버는 보안 통신 프로토콜을 사용하도록 구성해야 함</t>
  </si>
  <si>
    <t>Azure Security Center 범주</t>
    <phoneticPr fontId="4" type="noConversion"/>
  </si>
  <si>
    <t>[미리 보기]: Azure Defender for DNS를 사용하도록 설정해야 함</t>
  </si>
  <si>
    <t>[미리 보기]: Azure Defender for Resource Manager를 사용하도록 설정해야 함</t>
  </si>
  <si>
    <t>Cloud Services(추가 지원) 역할 인스턴스는 안전하게 구성되어야 함</t>
  </si>
  <si>
    <t>Cloud Services(추가 지원) 역할 인스턴스에는 엔드포인트 보호 솔루션이 설치되어 있어야 함</t>
  </si>
  <si>
    <t>Cloud Services(추가 지원) 역할 인스턴스에 시스템 업데이트가 설치되어 있어야 함</t>
  </si>
  <si>
    <t>[미리 보기]: 가상 머신에서 Azure Defender for SQL 에이전트 구성</t>
  </si>
  <si>
    <t>[미리 보기]: 취약성 평가 에이전트를 수신하도록 머신 구성</t>
  </si>
  <si>
    <t>[미리 보기]: 게스트 증명 확장을 자동으로 설치하도록 지원되는 Linux 가상 머신 확장 집합 구성</t>
  </si>
  <si>
    <t>[미리 보기]: 자동으로 보안 부팅을 사용하도록 지원되는 Linux 가상 머신 구성</t>
  </si>
  <si>
    <t>[미리 보기]: Azure Security 에이전트를 자동으로 설치하도록 지원되는 Linux 가상 머신 구성</t>
  </si>
  <si>
    <t>[미리 보기]: 게스트 증명 확장을 자동으로 설치하도록 지원되는 Linux 가상 머신 구성</t>
  </si>
  <si>
    <t>[미리 보기]: 자동으로 vTPM을 사용하도록 지원되는 가상 머신 구성</t>
  </si>
  <si>
    <t>[미리 보기]: 게스트 증명 확장을 자동으로 설치하도록 지원되는 Windows 가상 머신 확장 집합 구성</t>
  </si>
  <si>
    <t>[미리 보기]: 자동으로 보안 부팅을 사용하도록 지원되는 Windows 가상 머신 구성</t>
  </si>
  <si>
    <t>[미리 보기]: 게스트 증명 확장을 자동으로 설치하도록 지원되는 Windows 가상 머신 구성</t>
  </si>
  <si>
    <t>배포 - Azure Security Center 경고에 대한 비표시 규칙 구성</t>
  </si>
  <si>
    <t>[미리 보기]: 배포 - Azure Security 에이전트를 자동으로 설치하도록 Windows 머신 구성</t>
  </si>
  <si>
    <t>Azure Security Center 데이터에 대한 Event Hub로 내보내기 배포</t>
  </si>
  <si>
    <t>Azure Security Center 데이터에 대한 Log Analytics 작업 영역으로 내보내기 배포</t>
  </si>
  <si>
    <t>Azure Security Center 경고에 대한 워크플로 자동화 배포</t>
  </si>
  <si>
    <t>Azure Security Center 권장 사항에 대한 워크플로 자동화 배포</t>
  </si>
  <si>
    <t>Azure Security Center 규정 준수에 대한 워크플로 자동화 배포</t>
  </si>
  <si>
    <t>구독에서 Azure Security Center를 사용하도록 설정</t>
  </si>
  <si>
    <t>Security Center가 사용자 지정 작업 영역을 사용하여 구독에서 Log Analytics 에이전트를 자동 프로비저닝하도록 합니다.</t>
  </si>
  <si>
    <t>Security Center가 기본 작업 영역을 사용하여 구독에서 Log Analytics 에이전트를 자동 프로비저닝하도록 합니다.</t>
  </si>
  <si>
    <t>[미리 보기]: 지원되는 Linux 가상 머신에 게스트 증명 확장을 설치해야 함</t>
  </si>
  <si>
    <t>[미리 보기]: 지원되는 Linux 가상 머신 확장 집합에 게스트 증명 확장을 설치해야 함</t>
  </si>
  <si>
    <t>[미리 보기]: 지원되는 Windows 가상 머신에 게스트 증명 확장을 설치해야 함</t>
  </si>
  <si>
    <t>[미리 보기]: 지원되는 Windows 가상 머신 확장 집합에 게스트 증명 확장을 설치해야 함</t>
  </si>
  <si>
    <t>머신에 게스트 구성 확장을 설치해야 함</t>
  </si>
  <si>
    <t>[미리 보기]: Linux 가상 머신에서 보안 부팅을 사용해야 함</t>
  </si>
  <si>
    <t>Cloud Services(추가 지원) 역할 인스턴스에 Log Analytics 에이전트를 설치해야 함</t>
  </si>
  <si>
    <t>[미리 보기]: 지원되는 Windows 가상 머신에서 보안 부팅을 사용하도록 설정해야 함</t>
  </si>
  <si>
    <t>Security Center 표준 가격 책정 계층을 선택해야 합니다.</t>
  </si>
  <si>
    <t>[미리 보기]: SQL 데이터베이스에서 중요한 데이터를 분류해야 함</t>
  </si>
  <si>
    <t>SQL 데이터베이스가 발견한 취약성을 해결해야 함</t>
  </si>
  <si>
    <t>컴퓨터의 SQL Server는 발견한 취약성을 해결해야 함</t>
  </si>
  <si>
    <t>[미리 보기]: 가상 머신 게스트 증명 상태가 정상이어야 함</t>
  </si>
  <si>
    <t>[미리 보기]: 지원되는 가상 머신에서 vTPM을 사용하도록 설정해야 함</t>
  </si>
  <si>
    <t>3. 성능</t>
    <phoneticPr fontId="4" type="noConversion"/>
  </si>
  <si>
    <t>정상 엔드포인트로 더 빠르게 장애 조치(failover)할 수 있게 Traffic Manager 프로필의 DNS TTL(Time To Live) 단축</t>
  </si>
  <si>
    <t>SQL Database Advisor를 사용하여 데이터베이스 성능 향상(일시적으로 사용 안 함)</t>
  </si>
  <si>
    <t>안정성 및 성능 향상을 위해 Storage 클라이언트 라이브러리를 최신 버전으로 업그레이드</t>
  </si>
  <si>
    <t>App Service 성능 및 안정성 향상</t>
  </si>
  <si>
    <t>완화 옵션을 사용하여 메모리나 CPU 리소스가 앱 런타임에서 소모되는 인스턴스 검색</t>
  </si>
  <si>
    <t>관리 디스크를 사용하여 디스크 I/O 제한 방지</t>
  </si>
  <si>
    <t>Premium Storage를 사용하여 가상 머신 디스크의 성능 및 안정성 향상</t>
  </si>
  <si>
    <t>Azure Synapse Analytics 테이블에서 데이터 기울이기를 제거하여 쿼리 성능 향상</t>
  </si>
  <si>
    <t>Azure Synapse Analytics 테이블에서 오래된 테이블 통계를 만들거나 업데이트하여 쿼리 성능을 향상시킵니다.</t>
  </si>
  <si>
    <t>MySQL 연결 관리 개선</t>
  </si>
  <si>
    <t>Azure Synapse Analytics 테이블에서 캐시 사용률을 최적화하도록 스케일 업하여 쿼리 성능 향상</t>
  </si>
  <si>
    <t>Azure Synapse Analytics 테이블을 복제된 테이블로 변환하여 쿼리 성능 향상</t>
  </si>
  <si>
    <t>스토리지 계정을 Azure Resource Manager로 마이그레이션하여 최신 Azure 기능 이용하기</t>
  </si>
  <si>
    <t>최신 Azure Storage 기능을 사용할 수 있도록 GPv2 계정으로 업그레이드할 수 있습니다.</t>
  </si>
  <si>
    <t>최대 구독 한도에 도달하지 않도록 스토리지 계정을 설계합니다.</t>
  </si>
  <si>
    <t>높은 P2S 사용을 해결하기 위해 VPN 게이트웨이 SKU 크기를 늘리는 것이 좋습니다.</t>
  </si>
  <si>
    <t>높은 CPU 사용을 해결하기 위해 VPN 게이트웨이 SKU 크기를 늘리는 것이 좋습니다.</t>
  </si>
  <si>
    <t>로드 처리량, 데이터 압축 및 쿼리 성능을 최대화하기 위해 로드할 때 일괄 처리 크기를 늘립니다.</t>
  </si>
  <si>
    <t>로드할 때 대기 시간을 최소화하기 위해 스토리지 계정을 동일한 지역 내에 공동 배치</t>
  </si>
  <si>
    <t>지원되는 Kubernetes 버전 사용</t>
  </si>
  <si>
    <t>Azure Database for MySQL, Azure Database for PostgreSQL 및 Azure Database for MariaDB 서버의 성능 최적화</t>
  </si>
  <si>
    <t>Azure Database for MySQL, Azure Database for PostgreSQL 및 Azure Database for MariaDB 서버에서 메모리 제약 조건을 줄이거나 메모리 최적화 SKU로 이동합니다.</t>
  </si>
  <si>
    <t>읽기 집약적 워크로드에 대한 읽기를 스케일 아웃하려면 Azure Database for MySQL 또는 Azure Database for PostgreSQL 읽기 복제본을 사용합니다.</t>
  </si>
  <si>
    <t>연결 제약 조건을 방지하기 위해 Azure Database for MySQL, Azure Database for PostgreSQL 또는 Azure Database for MariaDB 서버를 상위 SKU로 스케일링</t>
  </si>
  <si>
    <t>캐시와 애플리케이션 성능을 개선하기 위해 다른 크기나 SKU로 캐시 스케일링</t>
  </si>
  <si>
    <t>트래픽이 있는 지역을 Azure Cosmos DB 계정에 추가</t>
  </si>
  <si>
    <t>사용자 지정 포함 또는 제외 경로를 사용하여 Azure Cosmos DB 인덱싱 정책 구성</t>
  </si>
  <si>
    <t>Azure Cosmos DB 쿼리 페이지 크기(MaxItemCount)를 -1로 설정</t>
  </si>
  <si>
    <t>클러스터 성능을 향상시키려면 HBase 클러스터에서 가속화된 쓰기 기능을 사용하는 것이 좋습니다.</t>
  </si>
  <si>
    <t>긴 WAL 동기화 대기 시간</t>
  </si>
  <si>
    <t>성능 향상을 위해 Azure Data Explorer 테이블 캐시 기간(정책) 검토(미리 보기)</t>
  </si>
  <si>
    <t>MySQL 임시 테이블 크기 조정을 최적화하여 성능 향상</t>
  </si>
  <si>
    <t>서버 그룹에 데이터를 배포하여 노드 간에 워크로드 분산</t>
  </si>
  <si>
    <t>Windows Virtual Desktop 배포 위치에 더 가깝게 VM을 배포하여 사용자 환경 및 연결을 개선</t>
  </si>
  <si>
    <t>최신 버전의 몰입형 리더 SDK로 업그레이드</t>
  </si>
  <si>
    <t>최대 세션 제한을 변경하여 VM 성능 개선</t>
  </si>
  <si>
    <t>4. 비용</t>
    <phoneticPr fontId="4" type="noConversion"/>
  </si>
  <si>
    <t>사용량이 낮은 인스턴스의 크기를 조정하거나 종료하여 가상 머신 소비 최적화</t>
  </si>
  <si>
    <t>적절한 크기 조정으로 MariaDB, MySQL, PostgreSQL 서버에 대한 비용 최적화</t>
  </si>
  <si>
    <t>프로비저닝되지 않은 ExpressRoute 회로를 제거하여 비용 절감</t>
  </si>
  <si>
    <t>유휴 상태의 가상 네트워크 게이트웨이를 삭제하거나 다시 구성하여 비용 절감</t>
  </si>
  <si>
    <t>예약 가상 머신 인스턴스를 구매하여 종량제 비용보다 비용 절약</t>
  </si>
  <si>
    <t>종량제 비용을 절약하기 위해 여러 리소스 종류에 대한 예약 인스턴스 구매</t>
  </si>
  <si>
    <t>Azure Cosmos DB 예약된 용량</t>
  </si>
  <si>
    <t>SQL Database 및 SQL Managed Instance 예약된 용량</t>
  </si>
  <si>
    <t>App Service 인지세 예약된 용량</t>
  </si>
  <si>
    <t>Blob Storage 예약된 용량</t>
  </si>
  <si>
    <t>MariaDB, MySQL, PostgreSQL 예약된 용량</t>
  </si>
  <si>
    <t>Azure Synapse Analytics 예약된 용량</t>
  </si>
  <si>
    <t>비용 절감을 위해 연결되지 않은 공용 IP 주소 삭제</t>
  </si>
  <si>
    <t>실패한 Azure Data Factory 파이프라인 삭제</t>
  </si>
  <si>
    <t>관리 디스크에 Standard Storage 사용</t>
  </si>
  <si>
    <t>수명 주기 관리 사용</t>
  </si>
  <si>
    <t>사용 후 삭제되는 OS 디스크 만들기 권장 사항</t>
  </si>
  <si>
    <t>클러스터 비용 최적화를 위해 Azure Data Explorer 테이블 캐시 기간(정책) 줄이기(미리 보기)</t>
  </si>
  <si>
    <t>5. 운영효율성</t>
  </si>
  <si>
    <t>최대 구독 한도에 도달하지 않도록 스토리지 계정 설계</t>
  </si>
  <si>
    <t>필요할 때 Azure 클라우드 전문가에 대한 액세스 권한이 있는지 확인</t>
  </si>
  <si>
    <t>풀을 삭제하고 다시 만들어 사용되지 않는 내부 구성 요소 제거</t>
  </si>
  <si>
    <t>Azure Policy 권장 사항 사용</t>
  </si>
  <si>
    <t>유효성 검사 환경을 사용하지 않음</t>
  </si>
  <si>
    <t>안정적인 기능의 혜택에 대한 프로덕션(유효성 검사 아님) 환경 확인</t>
  </si>
  <si>
    <t>트래픽 분석을 사용하여 Azure 리소스에서 트래픽 패턴에 대한 인사이트를 볼 수 있음</t>
  </si>
  <si>
    <t>분류</t>
    <phoneticPr fontId="7" type="noConversion"/>
  </si>
  <si>
    <t>리소스</t>
    <phoneticPr fontId="7" type="noConversion"/>
  </si>
  <si>
    <t>설명</t>
    <phoneticPr fontId="7" type="noConversion"/>
  </si>
  <si>
    <t>SLA 기준</t>
    <phoneticPr fontId="7" type="noConversion"/>
  </si>
  <si>
    <t>SLA 적용 조건</t>
    <phoneticPr fontId="7" type="noConversion"/>
  </si>
  <si>
    <t>기준목표</t>
    <phoneticPr fontId="7" type="noConversion"/>
  </si>
  <si>
    <t>IaaS</t>
    <phoneticPr fontId="7" type="noConversion"/>
  </si>
  <si>
    <t>Virtual Machine</t>
    <phoneticPr fontId="7" type="noConversion"/>
  </si>
  <si>
    <t>단일 가상머신 가용성 확인</t>
    <phoneticPr fontId="7" type="noConversion"/>
  </si>
  <si>
    <t>SLA 충족</t>
    <phoneticPr fontId="7" type="noConversion"/>
  </si>
  <si>
    <t>단일 인스턴스 구성시
- 표준SSD 이상 사용
- Managed Disk 사용</t>
    <phoneticPr fontId="7" type="noConversion"/>
  </si>
  <si>
    <t>해당 리소스에 대한 SLA 기준 목표
(MS, 클루커스 기준 목표 충족)</t>
    <phoneticPr fontId="7" type="noConversion"/>
  </si>
  <si>
    <t>SLA 미달</t>
    <phoneticPr fontId="7" type="noConversion"/>
  </si>
  <si>
    <t>해당 리소스에 대해 MS에서 제공하는 SLA 기준은 존재하나,
클루커스의 기준 목표에 부합하지 않을때</t>
    <phoneticPr fontId="7" type="noConversion"/>
  </si>
  <si>
    <t>다중 가상머신 가용성 확인</t>
    <phoneticPr fontId="7" type="noConversion"/>
  </si>
  <si>
    <t xml:space="preserve">다중 가상머신 구성시
- 가용성 집합 사용
</t>
    <phoneticPr fontId="7" type="noConversion"/>
  </si>
  <si>
    <t>다중 인스턴스 구성시
- 가용성 집합 사용
- HDD 이상 사용</t>
    <phoneticPr fontId="7" type="noConversion"/>
  </si>
  <si>
    <t>Managed Disk가 아닐 경우</t>
    <phoneticPr fontId="7" type="noConversion"/>
  </si>
  <si>
    <t>Managed Disks</t>
    <phoneticPr fontId="7" type="noConversion"/>
  </si>
  <si>
    <t>연결된 Managed Disk 확인</t>
    <phoneticPr fontId="7" type="noConversion"/>
  </si>
  <si>
    <t>Managed Disk 연결</t>
    <phoneticPr fontId="7" type="noConversion"/>
  </si>
  <si>
    <t>Managed Disk 연결
Virtual Machine의 SLA를 기준으로 합니다.
단일 인스턴스 구성시
- 표준SSD 이상 사용</t>
    <phoneticPr fontId="7" type="noConversion"/>
  </si>
  <si>
    <t>PaaS</t>
    <phoneticPr fontId="7" type="noConversion"/>
  </si>
  <si>
    <t>Azure Kubernetes Service(AKS)</t>
    <phoneticPr fontId="7" type="noConversion"/>
  </si>
  <si>
    <t>Azure Kubernetes Service (AKS) Uptime SLA 구매</t>
    <phoneticPr fontId="7" type="noConversion"/>
  </si>
  <si>
    <t>AKS Cluster에서 Azure 가용성 영역 사용</t>
    <phoneticPr fontId="7" type="noConversion"/>
  </si>
  <si>
    <t>AKS 클러스터에 있는 에이전트 노드의 가용성은 VM의 SLA에 포함
가용성 영역 사용</t>
    <phoneticPr fontId="7" type="noConversion"/>
  </si>
  <si>
    <t>App Service</t>
    <phoneticPr fontId="7" type="noConversion"/>
  </si>
  <si>
    <t>무료 계층 및 공유 계층의 웹 앱을 제외한 앱 서비스 내에서 고객이 배포하는 Web App, Logic App, API App이나 Logic App 사용 확인</t>
    <phoneticPr fontId="7" type="noConversion"/>
  </si>
  <si>
    <t>응답시간(클라이언트)&lt;=50ms
TPS(초당 응답시간)&lt;=30ms
동시 사용자=3000명
RPO(Recovery Point Objective)=1일
RTO(Recovery Time Objective)=8~10분(최대2시간)
RIO(Recovery Location Objection)=3copy(LRS)
RLO(Recovery Level Objective)=OS, Application, Contents Data</t>
    <phoneticPr fontId="7" type="noConversion"/>
  </si>
  <si>
    <t>App service 에 대해서 사용 중인 App service plan을 무료 계층 및 공유 계층 사용</t>
    <phoneticPr fontId="7" type="noConversion"/>
  </si>
  <si>
    <t>Azure Cosmos DB</t>
    <phoneticPr fontId="7" type="noConversion"/>
  </si>
  <si>
    <t>NoSQL 데이터베이스 서비스 사용 확인
데이터베이스 계정, 처리량, 일관성, 가용성, 대기시간 확인</t>
    <phoneticPr fontId="7" type="noConversion"/>
  </si>
  <si>
    <t>판독 가용성 오류 비율: 1% 미만
처리량: 99% 이상
대기시간: 1% 미만
운영
전체 데이터베이스 계정 구성 운영: 2분
새 지역 추가: 60분
수동 페일오버: 5분
리소스 운영: 5초
미디어 운영: 60초</t>
    <phoneticPr fontId="7" type="noConversion"/>
  </si>
  <si>
    <t>Azure SQL Database</t>
    <phoneticPr fontId="7" type="noConversion"/>
  </si>
  <si>
    <t>기본 계층 Azure SQL Database 사용 확인</t>
    <phoneticPr fontId="7" type="noConversion"/>
  </si>
  <si>
    <t xml:space="preserve">Azure SQL Database 접속 시도 시 1분 내 모든 연속 연결 시도가 실패 할 경우 1분 작동 중지,  </t>
    <phoneticPr fontId="7" type="noConversion"/>
  </si>
  <si>
    <t>월 기준, 총 연결 실패 시간을 합산하여 3h 39m를 초과하는 경우</t>
    <phoneticPr fontId="7" type="noConversion"/>
  </si>
  <si>
    <t>표준 계층 Azure SQL Database 사용 확인</t>
    <phoneticPr fontId="7" type="noConversion"/>
  </si>
  <si>
    <t xml:space="preserve">Azure SQL Database 접속 시도 시 1분 내 모든 연속 연결 시도가 실패 할 경우 </t>
    <phoneticPr fontId="7" type="noConversion"/>
  </si>
  <si>
    <t>프리미엄 계층 Azure SQL Database 사용 확인</t>
    <phoneticPr fontId="7" type="noConversion"/>
  </si>
  <si>
    <t>프리미엄 계층 Azure SQL Database 사용 확인 (영역 중복 배포)</t>
    <phoneticPr fontId="7" type="noConversion"/>
  </si>
  <si>
    <t>범용 계층 Azure SQL Database 사용 확인</t>
    <phoneticPr fontId="7" type="noConversion"/>
  </si>
  <si>
    <t>하이퍼스케일 계층 Azure SQL Database 사용 확인 (복제본 X)</t>
    <phoneticPr fontId="7" type="noConversion"/>
  </si>
  <si>
    <t>하이퍼스케일 계층 Azure SQL Database 사용 확인 (복제본 1개)</t>
    <phoneticPr fontId="7" type="noConversion"/>
  </si>
  <si>
    <t>하이퍼스케일 계층 Azure SQL Database 사용 확인 (복제본 2개 이상)</t>
    <phoneticPr fontId="7" type="noConversion"/>
  </si>
  <si>
    <t>비즈니스 크리티컬 계층 Azure SQL Database 사용 확인</t>
    <phoneticPr fontId="7" type="noConversion"/>
  </si>
  <si>
    <t>Azure SQL Database 접속 시도 시 1분 내 모든 연속 연결 시도가 실패 할 경우
지역 복제로 구성된 경우 구축된 시간의 100%에 대해
RPO : 5초
RTO : 30초</t>
    <phoneticPr fontId="7" type="noConversion"/>
  </si>
  <si>
    <t>비즈니스 크리티컬 계층 Azure SQL Database 사용 확인 (영역 중복 배포)</t>
    <phoneticPr fontId="7" type="noConversion"/>
  </si>
  <si>
    <t>Azure Database for MySQL</t>
    <phoneticPr fontId="7" type="noConversion"/>
  </si>
  <si>
    <t>Azure Database for MySQL 사용 확인
(MySQL 서버와 인터넷 게이트웨이 간 연결 보장)</t>
    <phoneticPr fontId="7" type="noConversion"/>
  </si>
  <si>
    <t>MySQL 접속 시도 시 1분 내 모든 연속 연결 시도가 실패 할 경우</t>
    <phoneticPr fontId="7" type="noConversion"/>
  </si>
  <si>
    <t>Azure Database for MariaDB</t>
    <phoneticPr fontId="7" type="noConversion"/>
  </si>
  <si>
    <t>Azure Database for MariaDB 사용 확인
(MariaDB 서버와 인터넷 게이트웨이 간 연결 보장)</t>
    <phoneticPr fontId="7" type="noConversion"/>
  </si>
  <si>
    <t xml:space="preserve">MariaDB 접속 시도 시 1분 내 모든 연속 연결 시도가 실패 할 경우 </t>
    <phoneticPr fontId="7" type="noConversion"/>
  </si>
  <si>
    <t>Azure Cache for Redis</t>
    <phoneticPr fontId="7" type="noConversion"/>
  </si>
  <si>
    <t>표준/프리미엄/엔터프라이즈/엔터프라이즈 플래시</t>
    <phoneticPr fontId="7" type="noConversion"/>
  </si>
  <si>
    <t xml:space="preserve">퍼블릭 엔드포인트 연결 사용
캐시유형: 표준 C1(1GB) 이상 사용
</t>
    <phoneticPr fontId="7" type="noConversion"/>
  </si>
  <si>
    <t>엔터프라이즈/엔터프라이즈 플래시</t>
    <phoneticPr fontId="7" type="noConversion"/>
  </si>
  <si>
    <t>3개 이상의 Azure 영역과 각 영역에 있는 3개 이상의 가용성 존에 배포 사용 확인</t>
  </si>
  <si>
    <t>basic 사용</t>
    <phoneticPr fontId="7" type="noConversion"/>
  </si>
  <si>
    <t>Azure SQL Managed Instance</t>
    <phoneticPr fontId="7" type="noConversion"/>
  </si>
  <si>
    <t>범용/ 비즈니스 크리티컬 계층
Azure SQL Managed Instance 사용 확인</t>
    <phoneticPr fontId="7" type="noConversion"/>
  </si>
  <si>
    <t xml:space="preserve">Azure SQL Managed Instance 접속 시도 시 1분 내 모든 연속 연결 시도가 실패 할 경우 </t>
    <phoneticPr fontId="7" type="noConversion"/>
  </si>
  <si>
    <t>SQL Managed Instance 네트워크 요구 사항 여부 확인
월 기준, 총 연결 실패 시간을 합산하여 3h 39m를 초과하는 경우</t>
    <phoneticPr fontId="7" type="noConversion"/>
  </si>
  <si>
    <t>Azure Database for PostgreSQL</t>
    <phoneticPr fontId="7" type="noConversion"/>
  </si>
  <si>
    <t>기본/범용/메모리 최적화
단일 서버 Azure Database for PostgreSQL 사용 확인</t>
    <phoneticPr fontId="7" type="noConversion"/>
  </si>
  <si>
    <t>PostgreSQL 접속 시도 시 1분 내 모든 연속 연결 시도가 실패 할 경우</t>
    <phoneticPr fontId="7" type="noConversion"/>
  </si>
  <si>
    <t>하이퍼스케일(Citus) 서버 그룹-고 가용성 노드 Azure Database for PostgreSQL 사용 확인</t>
    <phoneticPr fontId="7" type="noConversion"/>
  </si>
  <si>
    <r>
      <t xml:space="preserve">PostgreSQL의 노드들에 대한 </t>
    </r>
    <r>
      <rPr>
        <sz val="10"/>
        <color theme="1"/>
        <rFont val="맑은 고딕"/>
        <family val="2"/>
      </rPr>
      <t>접속</t>
    </r>
    <r>
      <rPr>
        <sz val="10"/>
        <color theme="1"/>
        <rFont val="Segoe UI"/>
        <family val="2"/>
      </rPr>
      <t xml:space="preserve"> </t>
    </r>
    <r>
      <rPr>
        <sz val="10"/>
        <color theme="1"/>
        <rFont val="맑은 고딕"/>
        <family val="2"/>
      </rPr>
      <t>시도</t>
    </r>
    <r>
      <rPr>
        <sz val="10"/>
        <color theme="1"/>
        <rFont val="Segoe UI"/>
        <family val="2"/>
      </rPr>
      <t xml:space="preserve"> </t>
    </r>
    <r>
      <rPr>
        <sz val="10"/>
        <color theme="1"/>
        <rFont val="맑은 고딕"/>
        <family val="2"/>
      </rPr>
      <t>시</t>
    </r>
    <r>
      <rPr>
        <sz val="10"/>
        <color theme="1"/>
        <rFont val="Segoe UI"/>
        <family val="2"/>
      </rPr>
      <t xml:space="preserve"> 1</t>
    </r>
    <r>
      <rPr>
        <sz val="10"/>
        <color theme="1"/>
        <rFont val="맑은 고딕"/>
        <family val="2"/>
      </rPr>
      <t>분</t>
    </r>
    <r>
      <rPr>
        <sz val="10"/>
        <color theme="1"/>
        <rFont val="Segoe UI"/>
        <family val="2"/>
      </rPr>
      <t xml:space="preserve"> </t>
    </r>
    <r>
      <rPr>
        <sz val="10"/>
        <color theme="1"/>
        <rFont val="맑은 고딕"/>
        <family val="2"/>
      </rPr>
      <t>내</t>
    </r>
    <r>
      <rPr>
        <sz val="10"/>
        <color theme="1"/>
        <rFont val="Segoe UI"/>
        <family val="2"/>
      </rPr>
      <t xml:space="preserve"> </t>
    </r>
    <r>
      <rPr>
        <sz val="10"/>
        <color theme="1"/>
        <rFont val="맑은 고딕"/>
        <family val="2"/>
      </rPr>
      <t>모든</t>
    </r>
    <r>
      <rPr>
        <sz val="10"/>
        <color theme="1"/>
        <rFont val="Segoe UI"/>
        <family val="2"/>
      </rPr>
      <t xml:space="preserve"> </t>
    </r>
    <r>
      <rPr>
        <sz val="10"/>
        <color theme="1"/>
        <rFont val="맑은 고딕"/>
        <family val="2"/>
      </rPr>
      <t>연속</t>
    </r>
    <r>
      <rPr>
        <sz val="10"/>
        <color theme="1"/>
        <rFont val="Segoe UI"/>
        <family val="2"/>
      </rPr>
      <t xml:space="preserve"> </t>
    </r>
    <r>
      <rPr>
        <sz val="10"/>
        <color theme="1"/>
        <rFont val="맑은 고딕"/>
        <family val="2"/>
      </rPr>
      <t>연결</t>
    </r>
    <r>
      <rPr>
        <sz val="10"/>
        <color theme="1"/>
        <rFont val="Segoe UI"/>
        <family val="2"/>
      </rPr>
      <t xml:space="preserve"> </t>
    </r>
    <r>
      <rPr>
        <sz val="10"/>
        <color theme="1"/>
        <rFont val="맑은 고딕"/>
        <family val="2"/>
      </rPr>
      <t>시도가</t>
    </r>
    <r>
      <rPr>
        <sz val="10"/>
        <color theme="1"/>
        <rFont val="Segoe UI"/>
        <family val="2"/>
      </rPr>
      <t xml:space="preserve"> </t>
    </r>
    <r>
      <rPr>
        <sz val="10"/>
        <color theme="1"/>
        <rFont val="맑은 고딕"/>
        <family val="2"/>
      </rPr>
      <t>실패</t>
    </r>
    <r>
      <rPr>
        <sz val="10"/>
        <color theme="1"/>
        <rFont val="Segoe UI"/>
        <family val="2"/>
      </rPr>
      <t xml:space="preserve"> </t>
    </r>
    <r>
      <rPr>
        <sz val="10"/>
        <color theme="1"/>
        <rFont val="맑은 고딕"/>
        <family val="2"/>
      </rPr>
      <t>할</t>
    </r>
    <r>
      <rPr>
        <sz val="10"/>
        <color theme="1"/>
        <rFont val="Segoe UI"/>
        <family val="2"/>
      </rPr>
      <t xml:space="preserve"> </t>
    </r>
    <r>
      <rPr>
        <sz val="10"/>
        <color theme="1"/>
        <rFont val="맑은 고딕"/>
        <family val="2"/>
      </rPr>
      <t xml:space="preserve">경우
</t>
    </r>
    <phoneticPr fontId="7" type="noConversion"/>
  </si>
  <si>
    <t>Azure DevOps</t>
    <phoneticPr fontId="7" type="noConversion"/>
  </si>
  <si>
    <t>Azure DevOps Services에서 응용 프로그램을 구축하여 배포</t>
    <phoneticPr fontId="7" type="noConversion"/>
  </si>
  <si>
    <t xml:space="preserve">Azure Pipelines, Azure DevOps 부하 테스트 서비스 사용시 1분 내 모든 연속 연결 시도가 오류 코드를 반환하는 경우 </t>
    <phoneticPr fontId="7" type="noConversion"/>
  </si>
  <si>
    <t xml:space="preserve">Azure Pipelines, Azure DevOps 부하 테스트 서비스 사용시 10분 내 모든 연속 연결 시도가 오류 코드를 반환하는 경우 </t>
    <phoneticPr fontId="7" type="noConversion"/>
  </si>
  <si>
    <t>Azure Active Directory</t>
    <phoneticPr fontId="7" type="noConversion"/>
  </si>
  <si>
    <t>Azure Active Directory 이중 인증 사용 확인</t>
    <phoneticPr fontId="7" type="noConversion"/>
  </si>
  <si>
    <t>Active Directory 사용자 이중 인증 사용</t>
    <phoneticPr fontId="7" type="noConversion"/>
  </si>
  <si>
    <t>Azure Active Directory Basic 및 Premium 서비스 사용
Azure Active Directory 사용자 이중 인증 사용</t>
    <phoneticPr fontId="7" type="noConversion"/>
  </si>
  <si>
    <t>Azure Active Directory 시험판 사용</t>
    <phoneticPr fontId="7" type="noConversion"/>
  </si>
  <si>
    <t>Azure Backup</t>
    <phoneticPr fontId="7" type="noConversion"/>
  </si>
  <si>
    <t>DB 및 가상머신 등 백업 기능 사용 확인</t>
    <phoneticPr fontId="7" type="noConversion"/>
  </si>
  <si>
    <t>생성된 리소스에 대해 Backup 사용시 최대 2일 이상 백업 실패</t>
    <phoneticPr fontId="7" type="noConversion"/>
  </si>
  <si>
    <t>사전 협의된 주요 리소스 항목에 대해 Backup 사용
Azure Backup service의 백업 및 복원기능 사용</t>
    <phoneticPr fontId="7" type="noConversion"/>
  </si>
  <si>
    <t>Azure Monitor</t>
    <phoneticPr fontId="7" type="noConversion"/>
  </si>
  <si>
    <t>리소스 모니터링을 위한 알림 기능 사용 확인</t>
    <phoneticPr fontId="7" type="noConversion"/>
  </si>
  <si>
    <t>리소스 모니터링을 위한 알람 기능 사용시 5분이내 해당 알람규칙 미발생</t>
    <phoneticPr fontId="7" type="noConversion"/>
  </si>
  <si>
    <t>사전 협의된 주요 모니터링 항목에 대해 알람 기능 사용</t>
    <phoneticPr fontId="7" type="noConversion"/>
  </si>
  <si>
    <t>Automation</t>
    <phoneticPr fontId="7" type="noConversion"/>
  </si>
  <si>
    <t>스크립트를 사용한 자동화 서비스 사용 확인</t>
    <phoneticPr fontId="7" type="noConversion"/>
  </si>
  <si>
    <t>자동화 스크립트 동작 실패후 5분 이내 재시작이 되지 않을 경우, 1분 이상 사용할 수 없을때</t>
    <phoneticPr fontId="7" type="noConversion"/>
  </si>
  <si>
    <t>Automation 서비스의 무료 계층 사용</t>
    <phoneticPr fontId="7" type="noConversion"/>
  </si>
  <si>
    <t>Azure Data Factory</t>
    <phoneticPr fontId="7" type="noConversion"/>
  </si>
  <si>
    <t>통합 런타임(Azure, SSIS 및 자가 호스팅된 통합 런타임 포함), 트리거, 파이프라인, 데이터 세트 및 Data Factory 내에서 작성된 연결된 서비스 사용</t>
    <phoneticPr fontId="7" type="noConversion"/>
  </si>
  <si>
    <t>작업 수행 요청에 대해 2분 이내 응답을 제공하지 못 할 경우</t>
    <phoneticPr fontId="7" type="noConversion"/>
  </si>
  <si>
    <t>Application Gateway</t>
    <phoneticPr fontId="7" type="noConversion"/>
  </si>
  <si>
    <t>HTTP 부하분산을 위한 서비스 사용</t>
    <phoneticPr fontId="7" type="noConversion"/>
  </si>
  <si>
    <t>오토 스케일링 사용
가용성 영역 사용</t>
    <phoneticPr fontId="7" type="noConversion"/>
  </si>
  <si>
    <t>오토 스케일링 사용 또는 가용성 영역 사용
월 기준, 총 연결 실패 시간을 합산하여 3h 39m를 초과하는 경우</t>
    <phoneticPr fontId="7" type="noConversion"/>
  </si>
  <si>
    <t>VPN Gateway/ER</t>
    <phoneticPr fontId="7" type="noConversion"/>
  </si>
  <si>
    <t>기본 VPN Gateway/기본 ER Gateway 사용</t>
    <phoneticPr fontId="7" type="noConversion"/>
  </si>
  <si>
    <t>VPN 접속 시도 시 30초내 모든 연결 시도가 실패 할 경우</t>
    <phoneticPr fontId="7" type="noConversion"/>
  </si>
  <si>
    <t>기본을 제외한 VPN Gateway/기본을 제외한 ER Gateway 사용</t>
    <phoneticPr fontId="7" type="noConversion"/>
  </si>
  <si>
    <t>Azure DNS</t>
    <phoneticPr fontId="7" type="noConversion"/>
  </si>
  <si>
    <t>Azure DNS 사용
(유효한 DNS 요청에 대해 하나 이상의 Azure DNS 이름 서버에서 수신 보장)</t>
    <phoneticPr fontId="7" type="noConversion"/>
  </si>
  <si>
    <t>DNS 요청에 대해 2초내 DNS 응답을 제공하지 못 할 경우</t>
    <phoneticPr fontId="7" type="noConversion"/>
  </si>
  <si>
    <t>Load Balancer</t>
    <phoneticPr fontId="7" type="noConversion"/>
  </si>
  <si>
    <t>"Load Balanced Endpoint"는 IP 주소 및 관련 IP 전송 포트 정의</t>
    <phoneticPr fontId="7" type="noConversion"/>
  </si>
  <si>
    <t xml:space="preserve"> Load balanced 포트와의 통신을 허용하는 네트워크 보안 그룹 규칙 사용 여부 확인</t>
    <phoneticPr fontId="7" type="noConversion"/>
  </si>
  <si>
    <t>Load balanced 포트와의 통신을 허용하는 네트워크 보안 그룹 규칙 사용
SKU:  표준 Load Balancer 사용
2대 이상의 VM 연결</t>
    <phoneticPr fontId="7" type="noConversion"/>
  </si>
  <si>
    <t>SKU: Basic 사용</t>
    <phoneticPr fontId="7" type="noConversion"/>
  </si>
  <si>
    <t>Azure Firewall</t>
    <phoneticPr fontId="7" type="noConversion"/>
  </si>
  <si>
    <t>단일 가용성 영역 내에 배포된 Azure Firewall 사용</t>
    <phoneticPr fontId="7" type="noConversion"/>
  </si>
  <si>
    <t>공용IP 주소 연결 여부 확인</t>
    <phoneticPr fontId="7" type="noConversion"/>
  </si>
  <si>
    <t>단일 가용성 영역 내 배포</t>
  </si>
  <si>
    <t>동일한 지역에서  두 개 이상의 가용성 영역 내에 배포된 Azure Firewall 사용</t>
    <phoneticPr fontId="7" type="noConversion"/>
  </si>
  <si>
    <t>동일 지역, 두 개 이상의 가용성 영역 내 배포</t>
  </si>
  <si>
    <t>Web Application Firewall</t>
    <phoneticPr fontId="7" type="noConversion"/>
  </si>
  <si>
    <t>Application Gateway 참고</t>
    <phoneticPr fontId="7" type="noConversion"/>
  </si>
  <si>
    <t>Application Gateway SLA 참고 또는 Azure Front Door SLA 참고</t>
    <phoneticPr fontId="7" type="noConversion"/>
  </si>
  <si>
    <t>Storage Accounts
(fileshare)</t>
    <phoneticPr fontId="7" type="noConversion"/>
  </si>
  <si>
    <t xml:space="preserve">블록 Blob 저장소 계정 처리시간 확인
</t>
    <phoneticPr fontId="7" type="noConversion"/>
  </si>
  <si>
    <t>PutBlob 및 GetBlob(블록 및 페이지 포함)
유효한 페이지 Blob 범위 가져오기 = 2초 * 이전 MB 수
PutFile 및 GetFile=2초 * 이전 MB 수
Blob 복사 = 90초(소스 및 대상 blob가 동일한 저장소 계정 내에 있는 경우)
파일 복사 = 90초(소스 및 대상 파일이 동일한 저장소 계정 내에 있는 경우)
PutBlockList, GetBlockList =	60초
테이블 쿼리,목록 작업 = 10초(처리 완료 또는 지속 반환)
배치 테이블 작업 = 30초
모든 단일 업체 테이블 작업
모든 기타 Blob, 파일 및 메시지 작업 = 2초</t>
    <phoneticPr fontId="7" type="noConversion"/>
  </si>
  <si>
    <t>쿨 엑세스 계정 사용 시</t>
    <phoneticPr fontId="7" type="noConversion"/>
  </si>
  <si>
    <t>Key Vault</t>
    <phoneticPr fontId="7" type="noConversion"/>
  </si>
  <si>
    <t>Key Vault 인증서 사용 확인</t>
    <phoneticPr fontId="7" type="noConversion"/>
  </si>
  <si>
    <t>KeyVault 인증 요청에 대해 2초내 응답을 제공하지 못 할 경우</t>
    <phoneticPr fontId="7" type="noConversion"/>
  </si>
  <si>
    <t>KeyVault 인증 요청에 대해 5초내 응답을 제공하지 못 할 경우</t>
    <phoneticPr fontId="7" type="noConversion"/>
  </si>
  <si>
    <t>Well-Architected 체크리스트</t>
    <phoneticPr fontId="4" type="noConversion"/>
  </si>
  <si>
    <t>답변</t>
    <phoneticPr fontId="4" type="noConversion"/>
  </si>
  <si>
    <t>1. 운영 효율성
Operational Excellence</t>
    <phoneticPr fontId="4" type="noConversion"/>
  </si>
  <si>
    <t>실패 예측
Anticipate Failure</t>
    <phoneticPr fontId="4" type="noConversion"/>
  </si>
  <si>
    <t>Have you identified and planned out the roles and responsibilities to ensure your workload follows operational excellence best practices?</t>
  </si>
  <si>
    <t>워크로드가 운영 우수성 모범 사례를 따르도록 역할과 책임을 파악하고 계획했습니까?</t>
  </si>
  <si>
    <t>모니터링 및 진단</t>
    <phoneticPr fontId="4" type="noConversion"/>
  </si>
  <si>
    <t>코드로 작업 수행
Perform Ops as Code</t>
    <phoneticPr fontId="4" type="noConversion"/>
  </si>
  <si>
    <t>What design considerations for operations have you made?</t>
  </si>
  <si>
    <t>운영을 위해 어떤 설계 사항을 고려했습니까?</t>
  </si>
  <si>
    <t>Azure Policy</t>
    <phoneticPr fontId="4" type="noConversion"/>
  </si>
  <si>
    <t>주석이 달린 문서 사용
Use Annotated Docs</t>
    <phoneticPr fontId="4" type="noConversion"/>
  </si>
  <si>
    <t>Have you defined key scenarios for your workload and how they relate to operational targets and non-functional requirements?</t>
  </si>
  <si>
    <t>워크로드에 대한 주요 시나리오와 이러한 시나리오가 운영 대상 및 비기능적 요구사항과 어떻게 관련되어 있는지 정의했습니까?</t>
  </si>
  <si>
    <t>How are you monitoring your resources?</t>
  </si>
  <si>
    <t>리소스를 어떻게 모니터링하고 있습니까?</t>
  </si>
  <si>
    <t>How do you interpret the collected data to inform about application health?</t>
  </si>
  <si>
    <t>수집된 데이터를 어떻게 해석하여 애플리케이션 상태를 알 수 있습니까?</t>
  </si>
  <si>
    <t>How do you visualize workload data and then alert relevant teams when issues occur?</t>
  </si>
  <si>
    <t>워크로드 데이터를 시각화한 다음 문제가 발생할 때 관련 팀에 알리려면 어떻게 해야 합니까?</t>
  </si>
  <si>
    <t>How are you using Azure platform notifications and updates?</t>
  </si>
  <si>
    <t>Azure 플랫폼 알림 및 업데이트를 어떻게 사용하고 있습니까?</t>
  </si>
  <si>
    <r>
      <rPr>
        <sz val="11"/>
        <color rgb="FF000000"/>
        <rFont val="맑은 고딕"/>
        <family val="3"/>
        <charset val="129"/>
      </rPr>
      <t>장애로부터</t>
    </r>
    <r>
      <rPr>
        <sz val="11"/>
        <color rgb="FF000000"/>
        <rFont val="Microsoft YaHei"/>
        <family val="2"/>
        <charset val="134"/>
      </rPr>
      <t xml:space="preserve"> </t>
    </r>
    <r>
      <rPr>
        <sz val="11"/>
        <color rgb="FF000000"/>
        <rFont val="맑은 고딕"/>
        <family val="3"/>
        <charset val="129"/>
      </rPr>
      <t>학습</t>
    </r>
    <r>
      <rPr>
        <sz val="11"/>
        <color rgb="FF000000"/>
        <rFont val="Microsoft YaHei"/>
        <family val="2"/>
        <charset val="134"/>
      </rPr>
      <t xml:space="preserve">
</t>
    </r>
    <r>
      <rPr>
        <sz val="11"/>
        <color rgb="FF000000"/>
        <rFont val="Microsoft YaHei"/>
        <family val="3"/>
        <charset val="129"/>
      </rPr>
      <t>Learn from failures</t>
    </r>
    <phoneticPr fontId="4" type="noConversion"/>
  </si>
  <si>
    <t>What is your approach to recovery and failover?</t>
  </si>
  <si>
    <t>복구 및 페일오버에 대한 귀사의 접근 방식은 무엇입니까?</t>
  </si>
  <si>
    <t>How are scale operations performed?</t>
  </si>
  <si>
    <t>확장 운영은 어떻게 수행됩니까?</t>
  </si>
  <si>
    <t>How are you managing the configuration of your workload?</t>
  </si>
  <si>
    <t>워크로드 구성을 어떻게 관리하고 있습니까?</t>
  </si>
  <si>
    <t>작업 절차를 자주 수정
Refine Ops procedure often</t>
    <phoneticPr fontId="4" type="noConversion"/>
  </si>
  <si>
    <t>What operational considerations are you making regarding the deployment of your workload?</t>
  </si>
  <si>
    <t>워크로드 구현과 관련하여 어떤 운영 고려 사항이 있습니까?</t>
  </si>
  <si>
    <t>What operational considerations are you making regarding the deployment of your infrastructure?</t>
  </si>
  <si>
    <t>인프라 구현과 관련하여 어떤 운영 고려 사항이 있습니까?</t>
  </si>
  <si>
    <t>빈번한 작은 변화
Frequent small changes</t>
    <phoneticPr fontId="4" type="noConversion"/>
  </si>
  <si>
    <t>How are you managing and distributing your patches</t>
  </si>
  <si>
    <t>패치 관리 및 배포 방법</t>
  </si>
  <si>
    <t>How are you testing and validating your workload?</t>
  </si>
  <si>
    <t>워크로드를 어떻게 테스트하고 검증하고 있습니까?</t>
  </si>
  <si>
    <t>What processes and procedures have you adopted to optimize workload operability?</t>
  </si>
  <si>
    <t>워크로드 운영성을 최적화하기 위해 어떤 프로세스와 절차를 채택했습니까?</t>
  </si>
  <si>
    <t>What operational excellence allowances for reliability have you made?</t>
  </si>
  <si>
    <t>신뢰성에 대해 어떤 운영상의 우수성을 허용했습니까?</t>
  </si>
  <si>
    <t>What operational excellence allowances for cost have you made?</t>
  </si>
  <si>
    <t>비용에 대한 운영 우수성을 어느 정도 허용했습니까?</t>
  </si>
  <si>
    <t>What operational excellence allowances for security have you made?</t>
  </si>
  <si>
    <t>보안을 위해 어떤 운영상의 우수성을 허용했습니까?</t>
  </si>
  <si>
    <t>2. 성능 효율성
Performance Efficiency</t>
    <phoneticPr fontId="4" type="noConversion"/>
  </si>
  <si>
    <t>서버리스 아키텍처
Serverless architectures</t>
    <phoneticPr fontId="4" type="noConversion"/>
  </si>
  <si>
    <t>What design considerations have you made for performance efficiency in your workload?</t>
  </si>
  <si>
    <t>워크로드의 성능 효율성을 위해 어떤 설계 고려 사항을 고려했습니까?</t>
  </si>
  <si>
    <t>자동크기조정</t>
    <phoneticPr fontId="4" type="noConversion"/>
  </si>
  <si>
    <r>
      <rPr>
        <sz val="11"/>
        <color rgb="FF000000"/>
        <rFont val="맑은 고딕"/>
        <family val="3"/>
        <charset val="129"/>
      </rPr>
      <t>고급</t>
    </r>
    <r>
      <rPr>
        <sz val="11"/>
        <color rgb="FF000000"/>
        <rFont val="Microsoft YaHei"/>
        <family val="2"/>
        <charset val="134"/>
      </rPr>
      <t xml:space="preserve"> </t>
    </r>
    <r>
      <rPr>
        <sz val="11"/>
        <color rgb="FF000000"/>
        <rFont val="맑은 고딕"/>
        <family val="3"/>
        <charset val="129"/>
      </rPr>
      <t>기술</t>
    </r>
    <r>
      <rPr>
        <sz val="11"/>
        <color rgb="FF000000"/>
        <rFont val="Microsoft YaHei"/>
        <family val="2"/>
        <charset val="134"/>
      </rPr>
      <t xml:space="preserve"> </t>
    </r>
    <r>
      <rPr>
        <sz val="11"/>
        <color rgb="FF000000"/>
        <rFont val="맑은 고딕"/>
        <family val="3"/>
        <charset val="129"/>
      </rPr>
      <t>민주화</t>
    </r>
    <r>
      <rPr>
        <sz val="11"/>
        <color rgb="FF000000"/>
        <rFont val="Microsoft YaHei"/>
        <family val="2"/>
        <charset val="134"/>
      </rPr>
      <t xml:space="preserve">
</t>
    </r>
    <r>
      <rPr>
        <sz val="11"/>
        <color rgb="FF000000"/>
        <rFont val="Microsoft YaHei"/>
        <family val="3"/>
        <charset val="129"/>
      </rPr>
      <t>Democratize advanced technologies</t>
    </r>
    <phoneticPr fontId="4" type="noConversion"/>
  </si>
  <si>
    <t>Have you identified the performance targets and non-functional requirements for your workload?</t>
  </si>
  <si>
    <t>워크로드의 성능 목표 및 비기능적 요구사항을 파악했습니까?</t>
  </si>
  <si>
    <t>백그라운드 작업</t>
    <phoneticPr fontId="4" type="noConversion"/>
  </si>
  <si>
    <t>How are you ensuring that your workload is elastic and responsive to changes?</t>
  </si>
  <si>
    <t>워크로드가 탄력적이고 변화에 대응하도록 어떻게 보장하고 있습니까?</t>
  </si>
  <si>
    <t>캐싱</t>
    <phoneticPr fontId="4" type="noConversion"/>
  </si>
  <si>
    <t>How have you accounted for capacity and scaling requirements of your workload?</t>
  </si>
  <si>
    <t>워크로드의 용량 및 확장 요구사항을 어떻게 설명했습니까?</t>
  </si>
  <si>
    <t>CDN</t>
    <phoneticPr fontId="4" type="noConversion"/>
  </si>
  <si>
    <t>What considerations for performance efficiency have you made in your networking stack?</t>
  </si>
  <si>
    <t>네트워킹 스택에서 성능 효율성을 위해 어떤 사항을 고려했습니까?</t>
  </si>
  <si>
    <t>데이터 분할</t>
    <phoneticPr fontId="4" type="noConversion"/>
  </si>
  <si>
    <r>
      <rPr>
        <sz val="11"/>
        <color rgb="FF000000"/>
        <rFont val="맑은 고딕"/>
        <family val="3"/>
        <charset val="129"/>
      </rPr>
      <t>글로벌</t>
    </r>
    <r>
      <rPr>
        <sz val="11"/>
        <color rgb="FF000000"/>
        <rFont val="Microsoft YaHei"/>
        <family val="2"/>
        <charset val="134"/>
      </rPr>
      <t>(</t>
    </r>
    <r>
      <rPr>
        <sz val="11"/>
        <color rgb="FF000000"/>
        <rFont val="맑은 고딕"/>
        <family val="3"/>
        <charset val="129"/>
      </rPr>
      <t>분</t>
    </r>
    <r>
      <rPr>
        <sz val="11"/>
        <color rgb="FF000000"/>
        <rFont val="Microsoft YaHei"/>
        <family val="2"/>
        <charset val="134"/>
      </rPr>
      <t xml:space="preserve">)
</t>
    </r>
    <r>
      <rPr>
        <sz val="11"/>
        <color rgb="FF000000"/>
        <rFont val="Microsoft YaHei"/>
        <family val="3"/>
        <charset val="129"/>
      </rPr>
      <t>Global in minutes</t>
    </r>
    <phoneticPr fontId="4" type="noConversion"/>
  </si>
  <si>
    <t>How are you managing your data to handle scale?</t>
  </si>
  <si>
    <t>확장을 위해 데이터를 어떻게 관리하고 있습니까?</t>
  </si>
  <si>
    <t>실험
Experiment</t>
    <phoneticPr fontId="4" type="noConversion"/>
  </si>
  <si>
    <t>How are you testing to ensure that you workload can appropriately handle user load?</t>
  </si>
  <si>
    <t>워크로드가 사용자 로드를 적절하게 처리할 수 있는지 확인하기 위해 어떻게 테스트하고 있습니까?</t>
  </si>
  <si>
    <t>How are you benchmarking your workload?</t>
  </si>
  <si>
    <t>워크로드를 어떻게 벤치마킹하고 있습니까?</t>
  </si>
  <si>
    <t>How have you modeled the health of your workload?</t>
  </si>
  <si>
    <t>워크로드의 상태를 어떻게 모델링했습니까?</t>
  </si>
  <si>
    <t>How are you monitoring to ensure the workload is scaling appropriately?</t>
  </si>
  <si>
    <t>워크로드를 적절하게 확장하기 위해 모니터링하는 방법은 무엇입니까?</t>
  </si>
  <si>
    <r>
      <rPr>
        <sz val="11"/>
        <color rgb="FF000000"/>
        <rFont val="맑은 고딕"/>
        <family val="3"/>
        <charset val="129"/>
      </rPr>
      <t>기계적</t>
    </r>
    <r>
      <rPr>
        <sz val="11"/>
        <color rgb="FF000000"/>
        <rFont val="Microsoft YaHei"/>
        <family val="2"/>
        <charset val="134"/>
      </rPr>
      <t xml:space="preserve"> </t>
    </r>
    <r>
      <rPr>
        <sz val="11"/>
        <color rgb="FF000000"/>
        <rFont val="맑은 고딕"/>
        <family val="3"/>
        <charset val="129"/>
      </rPr>
      <t>공감</t>
    </r>
    <r>
      <rPr>
        <sz val="11"/>
        <color rgb="FF000000"/>
        <rFont val="Microsoft YaHei"/>
        <family val="2"/>
        <charset val="134"/>
      </rPr>
      <t xml:space="preserve">
</t>
    </r>
    <r>
      <rPr>
        <sz val="11"/>
        <color rgb="FF000000"/>
        <rFont val="Microsoft YaHei"/>
        <family val="3"/>
        <charset val="129"/>
      </rPr>
      <t>Mechanical Sympathy</t>
    </r>
    <phoneticPr fontId="4" type="noConversion"/>
  </si>
  <si>
    <t>What common problems do you have steps to troubleshoot in your operations playbook?</t>
  </si>
  <si>
    <t>운영 플레이북에서 문제를 해결하기 위한 일반적인 단계는 무엇입니까?</t>
  </si>
  <si>
    <t>3. 비용 최적화
Cost Optimization</t>
    <phoneticPr fontId="4" type="noConversion"/>
  </si>
  <si>
    <t>관리형 서비스 사용
Use managed services</t>
    <phoneticPr fontId="4" type="noConversion"/>
  </si>
  <si>
    <t>How are you modeling cloud costs of this workload?</t>
  </si>
  <si>
    <t>이 워크로드의 클라우드 비용을 어떻게 모델링하고 있습니까?</t>
  </si>
  <si>
    <t>비용원칙검토</t>
    <phoneticPr fontId="4" type="noConversion"/>
  </si>
  <si>
    <t>효율성 측정
Measure efficiency</t>
    <phoneticPr fontId="4" type="noConversion"/>
  </si>
  <si>
    <t>How do you govern budgets and application lifespan for this workload?</t>
  </si>
  <si>
    <t>이 워크로드의 예산 및 애플리케이션 수명을 어떻게 관리합니까?</t>
  </si>
  <si>
    <t>비용 모델 개발</t>
    <phoneticPr fontId="4" type="noConversion"/>
  </si>
  <si>
    <t>How are you monitoring costs of this workload?</t>
  </si>
  <si>
    <t>이 워크로드의 비용을 어떻게 모니터링하고 있습니까?</t>
  </si>
  <si>
    <t>예산 및 경고 만들기</t>
    <phoneticPr fontId="4" type="noConversion"/>
  </si>
  <si>
    <t>소비 모델 채택
Adopt consumption model</t>
    <phoneticPr fontId="4" type="noConversion"/>
  </si>
  <si>
    <t>How do you optimize the design of this workload?</t>
  </si>
  <si>
    <t>이 워크로드의 설계를 최적화하는 방법은 무엇입니까?</t>
  </si>
  <si>
    <t>비용 최적화 검사 목록 검토</t>
    <phoneticPr fontId="4" type="noConversion"/>
  </si>
  <si>
    <t>How do you ensure that cloud services are appropriately provisioned?</t>
  </si>
  <si>
    <t>클라우드 서비스가 적절하게 프로비저닝되도록 어떻게 보장합니까?</t>
  </si>
  <si>
    <t>Azure Security Center</t>
    <phoneticPr fontId="4" type="noConversion"/>
  </si>
  <si>
    <r>
      <rPr>
        <sz val="11"/>
        <color rgb="FF000000"/>
        <rFont val="맑은 고딕"/>
        <family val="3"/>
        <charset val="129"/>
      </rPr>
      <t>데이터</t>
    </r>
    <r>
      <rPr>
        <sz val="11"/>
        <color rgb="FF000000"/>
        <rFont val="Microsoft YaHei"/>
        <family val="2"/>
        <charset val="134"/>
      </rPr>
      <t xml:space="preserve"> </t>
    </r>
    <r>
      <rPr>
        <sz val="11"/>
        <color rgb="FF000000"/>
        <rFont val="맑은 고딕"/>
        <family val="3"/>
        <charset val="129"/>
      </rPr>
      <t>센터에</t>
    </r>
    <r>
      <rPr>
        <sz val="11"/>
        <color rgb="FF000000"/>
        <rFont val="Microsoft YaHei"/>
        <family val="2"/>
        <charset val="134"/>
      </rPr>
      <t xml:space="preserve"> </t>
    </r>
    <r>
      <rPr>
        <sz val="11"/>
        <color rgb="FF000000"/>
        <rFont val="맑은 고딕"/>
        <family val="3"/>
        <charset val="129"/>
      </rPr>
      <t>대한</t>
    </r>
    <r>
      <rPr>
        <sz val="11"/>
        <color rgb="FF000000"/>
        <rFont val="Microsoft YaHei"/>
        <family val="2"/>
        <charset val="134"/>
      </rPr>
      <t xml:space="preserve"> </t>
    </r>
    <r>
      <rPr>
        <sz val="11"/>
        <color rgb="FF000000"/>
        <rFont val="맑은 고딕"/>
        <family val="3"/>
        <charset val="129"/>
      </rPr>
      <t>지출</t>
    </r>
    <r>
      <rPr>
        <sz val="11"/>
        <color rgb="FF000000"/>
        <rFont val="Microsoft YaHei"/>
        <family val="2"/>
        <charset val="134"/>
      </rPr>
      <t xml:space="preserve"> </t>
    </r>
    <r>
      <rPr>
        <sz val="11"/>
        <color rgb="FF000000"/>
        <rFont val="맑은 고딕"/>
        <family val="3"/>
        <charset val="129"/>
      </rPr>
      <t>중지</t>
    </r>
    <r>
      <rPr>
        <sz val="11"/>
        <color rgb="FF000000"/>
        <rFont val="Microsoft YaHei"/>
        <family val="2"/>
        <charset val="134"/>
      </rPr>
      <t xml:space="preserve">
</t>
    </r>
    <r>
      <rPr>
        <sz val="11"/>
        <color rgb="FF000000"/>
        <rFont val="Microsoft YaHei"/>
        <family val="3"/>
        <charset val="129"/>
      </rPr>
      <t>Stop spending on Data Center</t>
    </r>
    <phoneticPr fontId="4" type="noConversion"/>
  </si>
  <si>
    <t>What considerations for DevOps practices are you making in this workload?</t>
  </si>
  <si>
    <t>이 워크로드에서 DevOps 관행을 고려할 사항은 무엇입니까?</t>
  </si>
  <si>
    <t>지출 분석
Analyze expenditures</t>
    <phoneticPr fontId="4" type="noConversion"/>
  </si>
  <si>
    <t>How do you manage compute costs for this workload?</t>
  </si>
  <si>
    <t>이 워크로드에 대한 컴퓨팅 비용을 어떻게 관리합니까?</t>
  </si>
  <si>
    <t>How do you manage networking costs for this workload?</t>
  </si>
  <si>
    <t>이 워크로드의 네트워킹 비용을 어떻게 관리합니까?</t>
  </si>
  <si>
    <t>How do you manage storage and data costs for this workload?</t>
  </si>
  <si>
    <t>이 워크로드에 대한 스토리지 및 데이터 비용을 어떻게 관리합니까?</t>
  </si>
  <si>
    <t>4. 보안
Security</t>
    <phoneticPr fontId="4" type="noConversion"/>
  </si>
  <si>
    <t>모든 계층의 보안
Security at all layers</t>
    <phoneticPr fontId="4" type="noConversion"/>
  </si>
  <si>
    <t>Have you done a threat analysis of your workload?</t>
  </si>
  <si>
    <t>워크로드에 대한 위협 분석을 수행했습니까?</t>
  </si>
  <si>
    <t>이벤트 준비
Prepare for events</t>
    <phoneticPr fontId="4" type="noConversion"/>
  </si>
  <si>
    <t>What considerations for compliance and governance did you make in this workload?</t>
  </si>
  <si>
    <t>이 워크로드에서 규정 준수 및 거버넌스를 위해 어떤 사항을 고려했습니까?</t>
  </si>
  <si>
    <t>모범 사례 자동화
Automate Best Practices</t>
    <phoneticPr fontId="4" type="noConversion"/>
  </si>
  <si>
    <t>What practices and tools have you implemented as part of the development cycle?</t>
  </si>
  <si>
    <t>개발 주기의 일부로 구현한 사례와 툴은 무엇입니까?</t>
  </si>
  <si>
    <t>Have you adopted a formal secure DevOps approach to building and maintaining software?</t>
  </si>
  <si>
    <t>소프트웨어 구축 및 유지보수를 위해 공식적인 보안 DevOps 접근 방식을 채택했습니까?</t>
  </si>
  <si>
    <t>Is the workload developed and configured in a secure way?</t>
  </si>
  <si>
    <t>워크로드가 안전한 방식으로 개발 및 구성되었습니까?</t>
  </si>
  <si>
    <t>How are you monitoring security-related events in this workload?</t>
  </si>
  <si>
    <t>이 워크로드에서 보안 관련 이벤트를 모니터링하는 방법은 무엇입니까?</t>
  </si>
  <si>
    <r>
      <rPr>
        <sz val="11"/>
        <color rgb="FF000000"/>
        <rFont val="맑은 고딕"/>
        <family val="3"/>
        <charset val="129"/>
      </rPr>
      <t>추적성</t>
    </r>
    <r>
      <rPr>
        <sz val="11"/>
        <color rgb="FF000000"/>
        <rFont val="Microsoft YaHei"/>
        <family val="2"/>
        <charset val="134"/>
      </rPr>
      <t xml:space="preserve"> </t>
    </r>
    <r>
      <rPr>
        <sz val="11"/>
        <color rgb="FF000000"/>
        <rFont val="맑은 고딕"/>
        <family val="3"/>
        <charset val="129"/>
      </rPr>
      <t>사용</t>
    </r>
    <r>
      <rPr>
        <sz val="11"/>
        <color rgb="FF000000"/>
        <rFont val="Microsoft YaHei"/>
        <family val="2"/>
        <charset val="134"/>
      </rPr>
      <t xml:space="preserve">
</t>
    </r>
    <r>
      <rPr>
        <sz val="11"/>
        <color rgb="FF000000"/>
        <rFont val="Microsoft YaHei"/>
        <family val="3"/>
        <charset val="129"/>
      </rPr>
      <t>Enable Traceability</t>
    </r>
    <phoneticPr fontId="4" type="noConversion"/>
  </si>
  <si>
    <t>How is security validated and how do you handle incident response when breach happens?</t>
  </si>
  <si>
    <t>보안의 유효성을 어떻게 검증하고 위반 발생 시 사고 대응을 어떻게 처리합니까?</t>
  </si>
  <si>
    <t>How is connectivity secured for this workload?</t>
  </si>
  <si>
    <t>이 워크로드에 대한 연결은 어떻게 보호됩니까?</t>
  </si>
  <si>
    <t>How have you secured the network of your workload?</t>
  </si>
  <si>
    <t>워크로드의 네트워크를 어떻게 보호했습니까?</t>
  </si>
  <si>
    <t>How are you managing encryption for this workload?</t>
  </si>
  <si>
    <t>이 워크로드에 대한 암호화를 어떻게 관리하고 있습니까?</t>
  </si>
  <si>
    <t>전송 및 저장 데이터 보호
Protect data in transit and rest</t>
    <phoneticPr fontId="4" type="noConversion"/>
  </si>
  <si>
    <t>Are keys, secrets and certificates managed in a secure way?</t>
  </si>
  <si>
    <t>키, 비밀 및 인증서가 안전한 방법으로 관리되고 있습니까?</t>
  </si>
  <si>
    <t>What security controls do you have in place for access to Azure infrastructure?</t>
  </si>
  <si>
    <t>Azure 인프라에 액세스하기 위해 어떤 보안 제어 장치를 갖추고 있습니까?</t>
  </si>
  <si>
    <t>ID 기반 사용
Use Identity Foundations</t>
    <phoneticPr fontId="4" type="noConversion"/>
  </si>
  <si>
    <t>How are you managing identity for this workload?</t>
  </si>
  <si>
    <t>이 워크로드에 대한 ID를 어떻게 관리하고 있습니까?</t>
  </si>
  <si>
    <t>5. 안정성
Reliability</t>
  </si>
  <si>
    <r>
      <rPr>
        <sz val="11"/>
        <color rgb="FF000000"/>
        <rFont val="맑은 고딕"/>
        <family val="3"/>
        <charset val="129"/>
      </rPr>
      <t>가용성</t>
    </r>
    <r>
      <rPr>
        <sz val="11"/>
        <color rgb="FF000000"/>
        <rFont val="Microsoft YaHei"/>
        <family val="2"/>
        <charset val="134"/>
      </rPr>
      <t xml:space="preserve"> </t>
    </r>
    <r>
      <rPr>
        <sz val="11"/>
        <color rgb="FF000000"/>
        <rFont val="맑은 고딕"/>
        <family val="3"/>
        <charset val="129"/>
      </rPr>
      <t>목표</t>
    </r>
    <r>
      <rPr>
        <sz val="11"/>
        <color rgb="FF000000"/>
        <rFont val="Microsoft YaHei"/>
        <family val="2"/>
        <charset val="134"/>
      </rPr>
      <t xml:space="preserve"> </t>
    </r>
    <r>
      <rPr>
        <sz val="11"/>
        <color rgb="FF000000"/>
        <rFont val="맑은 고딕"/>
        <family val="3"/>
        <charset val="129"/>
      </rPr>
      <t>달성</t>
    </r>
    <r>
      <rPr>
        <sz val="11"/>
        <color rgb="FF000000"/>
        <rFont val="Microsoft YaHei"/>
        <family val="2"/>
        <charset val="134"/>
      </rPr>
      <t xml:space="preserve">
</t>
    </r>
    <r>
      <rPr>
        <sz val="11"/>
        <color rgb="FF000000"/>
        <rFont val="Microsoft YaHei"/>
        <family val="3"/>
        <charset val="129"/>
      </rPr>
      <t>Implement to availability goals</t>
    </r>
    <phoneticPr fontId="4" type="noConversion"/>
  </si>
  <si>
    <t>What reliability targets and metrics have you defined for your application?</t>
  </si>
  <si>
    <t>애플리케이션에 대해 정의한 안정성 목표 및 메트릭은 무엇입니까?</t>
  </si>
  <si>
    <t>일시적인 오류 처리</t>
    <phoneticPr fontId="4" type="noConversion"/>
  </si>
  <si>
    <r>
      <t>HA</t>
    </r>
    <r>
      <rPr>
        <sz val="11"/>
        <color rgb="FF000000"/>
        <rFont val="맑은 고딕"/>
        <family val="3"/>
        <charset val="129"/>
      </rPr>
      <t>용</t>
    </r>
    <r>
      <rPr>
        <sz val="11"/>
        <color rgb="FF000000"/>
        <rFont val="Microsoft YaHei"/>
        <family val="2"/>
        <charset val="134"/>
      </rPr>
      <t xml:space="preserve"> </t>
    </r>
    <r>
      <rPr>
        <sz val="11"/>
        <color rgb="FF000000"/>
        <rFont val="맑은 고딕"/>
        <family val="3"/>
        <charset val="129"/>
      </rPr>
      <t>앱</t>
    </r>
    <r>
      <rPr>
        <sz val="11"/>
        <color rgb="FF000000"/>
        <rFont val="Microsoft YaHei"/>
        <family val="2"/>
        <charset val="134"/>
      </rPr>
      <t xml:space="preserve"> </t>
    </r>
    <r>
      <rPr>
        <sz val="11"/>
        <color rgb="FF000000"/>
        <rFont val="맑은 고딕"/>
        <family val="3"/>
        <charset val="129"/>
      </rPr>
      <t>설계</t>
    </r>
    <r>
      <rPr>
        <sz val="11"/>
        <color rgb="FF000000"/>
        <rFont val="Microsoft YaHei"/>
        <family val="2"/>
        <charset val="134"/>
      </rPr>
      <t xml:space="preserve">
App design for HA</t>
    </r>
    <phoneticPr fontId="4" type="noConversion"/>
  </si>
  <si>
    <t>How have you ensured that your application architecture is resilient to failures?</t>
  </si>
  <si>
    <t>애플리케이션 아키텍처의 장애에 대한 복원력을 어떻게 보장했습니까?</t>
  </si>
  <si>
    <t>특정 서비스에 대한 다시시도 지침</t>
    <phoneticPr fontId="4" type="noConversion"/>
  </si>
  <si>
    <t>How have you ensured required capacity and services are available in targeted regions?</t>
  </si>
  <si>
    <t>필요한 용량과 서비스를 대상 지역에서 사용할 수 있도록 어떻게 보장했습니까?</t>
  </si>
  <si>
    <r>
      <rPr>
        <sz val="11"/>
        <color rgb="FF000000"/>
        <rFont val="맑은 고딕"/>
        <family val="3"/>
        <charset val="129"/>
      </rPr>
      <t>탄탄한</t>
    </r>
    <r>
      <rPr>
        <sz val="11"/>
        <color rgb="FF000000"/>
        <rFont val="Microsoft YaHei"/>
        <family val="2"/>
        <charset val="134"/>
      </rPr>
      <t xml:space="preserve"> </t>
    </r>
    <r>
      <rPr>
        <sz val="11"/>
        <color rgb="FF000000"/>
        <rFont val="맑은 고딕"/>
        <family val="3"/>
        <charset val="129"/>
      </rPr>
      <t>기초</t>
    </r>
    <r>
      <rPr>
        <sz val="11"/>
        <color rgb="FF000000"/>
        <rFont val="Microsoft YaHei"/>
        <family val="2"/>
        <charset val="134"/>
      </rPr>
      <t xml:space="preserve">
</t>
    </r>
    <r>
      <rPr>
        <sz val="11"/>
        <color rgb="FF000000"/>
        <rFont val="Microsoft YaHei"/>
        <family val="3"/>
        <charset val="129"/>
      </rPr>
      <t>Strong Foundations</t>
    </r>
    <phoneticPr fontId="4" type="noConversion"/>
  </si>
  <si>
    <t>How are you handling disaster recovery for this workload?</t>
  </si>
  <si>
    <t>이 워크로드에 대한 재해 복구는 어떻게 처리하고 있습니까?</t>
  </si>
  <si>
    <t>What decisions have been taken to ensure the application platform meets your reliability requirements?</t>
  </si>
  <si>
    <t>애플리케이션 플랫폼이 귀사의 안정성 요구사항을 충족하도록 하기 위해 어떤 결정을 내렸습니까?</t>
  </si>
  <si>
    <t>What decisions have been taken to ensure the data platform meets your reliability requirements?</t>
  </si>
  <si>
    <t>데이터 플랫폼이 귀사의 안정성 요구사항을 충족하도록 하기 위해 어떤 결정을 내렸습니까?</t>
  </si>
  <si>
    <t>How does your application logic handle exceptions and errors?</t>
  </si>
  <si>
    <t>애플리케이션 로직은 예외 및 오류를 어떻게 처리합니까?</t>
  </si>
  <si>
    <t>네트워킹 계층에서 시작
Start at networking layer</t>
    <phoneticPr fontId="4" type="noConversion"/>
  </si>
  <si>
    <t>What decisions have been taken to ensure networking and connectivity meets your reliability requirements?</t>
  </si>
  <si>
    <t>네트워킹 및 연결이 귀사의 안정성 요구사항을 충족하도록 보장하기 위해 어떤 결정을 내렸습니까?</t>
  </si>
  <si>
    <t>What reliability allowances for scalability and performance have you made?</t>
  </si>
  <si>
    <t>확장성 및 성능에 대해 어떤 안정성을 허용했습니까?</t>
  </si>
  <si>
    <t>What reliability allowances for security have you made?</t>
  </si>
  <si>
    <t>보안에 대해 어떤 신뢰성 허용을 했습니까?</t>
  </si>
  <si>
    <t>What reliability allowances for operations have you made?</t>
  </si>
  <si>
    <t>운영에 대해 어느 정도의 신뢰성 허용치를 제공했습니까?</t>
  </si>
  <si>
    <t>How do you test the application to ensure it is fault tolerant?</t>
  </si>
  <si>
    <t>응용 프로그램이 무장애인지 확인하려면 어떻게 테스트합니까?</t>
  </si>
  <si>
    <t>How do you monitor and measure application health?</t>
  </si>
  <si>
    <t>애플리케이션 상태를 어떻게 모니터링하고 측정합니까?</t>
  </si>
  <si>
    <t>시스템 최적화</t>
    <phoneticPr fontId="7" type="noConversion"/>
  </si>
  <si>
    <t>No.</t>
    <phoneticPr fontId="7" type="noConversion"/>
  </si>
  <si>
    <t>대상</t>
    <phoneticPr fontId="7" type="noConversion"/>
  </si>
  <si>
    <t>관리 항목</t>
    <phoneticPr fontId="7" type="noConversion"/>
  </si>
  <si>
    <t>점검 내용</t>
    <phoneticPr fontId="7" type="noConversion"/>
  </si>
  <si>
    <t>점검 유무(확인/비고)</t>
    <phoneticPr fontId="4" type="noConversion"/>
  </si>
  <si>
    <t>담당자</t>
    <phoneticPr fontId="7" type="noConversion"/>
  </si>
  <si>
    <t>운영 관리</t>
    <phoneticPr fontId="7" type="noConversion"/>
  </si>
  <si>
    <t>ClooOps</t>
    <phoneticPr fontId="7" type="noConversion"/>
  </si>
  <si>
    <t>Known Event</t>
  </si>
  <si>
    <t>최근 3개월 간 SR 이력을 확인하여 반복되는 문제 확인</t>
    <phoneticPr fontId="7" type="noConversion"/>
  </si>
  <si>
    <t>Scheduled Event Alert</t>
    <phoneticPr fontId="7" type="noConversion"/>
  </si>
  <si>
    <t>Performance Alert</t>
    <phoneticPr fontId="7" type="noConversion"/>
  </si>
  <si>
    <t>Architecture</t>
    <phoneticPr fontId="7" type="noConversion"/>
  </si>
  <si>
    <t>자산관리</t>
    <phoneticPr fontId="7" type="noConversion"/>
  </si>
  <si>
    <t>시스템 아키텍처를 현행화</t>
    <phoneticPr fontId="7" type="noConversion"/>
  </si>
  <si>
    <t>클라우드 자산 리스트</t>
    <phoneticPr fontId="7" type="noConversion"/>
  </si>
  <si>
    <t>자산 리스트 현행화(월간보고서 Database 참고)</t>
    <phoneticPr fontId="7" type="noConversion"/>
  </si>
  <si>
    <t>태그</t>
    <phoneticPr fontId="7" type="noConversion"/>
  </si>
  <si>
    <t>Tag 사용 유무</t>
    <phoneticPr fontId="7" type="noConversion"/>
  </si>
  <si>
    <t>리스스 그룹 별 태그 사용 유무 점검</t>
    <phoneticPr fontId="7" type="noConversion"/>
  </si>
  <si>
    <t>일일 점검</t>
    <phoneticPr fontId="7" type="noConversion"/>
  </si>
  <si>
    <t>일일 점검 이력 확인하여 개선 사항 도출</t>
    <phoneticPr fontId="7" type="noConversion"/>
  </si>
  <si>
    <t>비용 관리</t>
    <phoneticPr fontId="7" type="noConversion"/>
  </si>
  <si>
    <t>Azure Advisor</t>
    <phoneticPr fontId="7" type="noConversion"/>
  </si>
  <si>
    <t>Recommendations</t>
  </si>
  <si>
    <t>권장사항 확인 및 고객사 적용 유무 검토</t>
    <phoneticPr fontId="7" type="noConversion"/>
  </si>
  <si>
    <t>Reserved Instance</t>
    <phoneticPr fontId="7" type="noConversion"/>
  </si>
  <si>
    <t>RI 사용 유무를 확인
RI 만료 일자 점검</t>
    <phoneticPr fontId="7" type="noConversion"/>
  </si>
  <si>
    <t>SKU 관리</t>
    <phoneticPr fontId="7" type="noConversion"/>
  </si>
  <si>
    <t>앞서 수집된 워크로드의 성능 자료를 분석하여 적합한 SKU 제안</t>
    <phoneticPr fontId="7" type="noConversion"/>
  </si>
  <si>
    <t>자산 관리</t>
    <phoneticPr fontId="7" type="noConversion"/>
  </si>
  <si>
    <t>사용하지 않는 리소스</t>
    <phoneticPr fontId="7" type="noConversion"/>
  </si>
  <si>
    <t>비용은 발생하지만 사용하지 않는 자산 확인
(Disk, Public IP 등)</t>
    <phoneticPr fontId="7" type="noConversion"/>
  </si>
  <si>
    <t>확인</t>
    <phoneticPr fontId="4" type="noConversion"/>
  </si>
  <si>
    <t>6개월이상 진단설정 테이블이 있는 10개의 스토리지 계정: abcever,evererpmetric,ksystemacemetric,stitchapiv2,storageaccountstitca3f5,systemeverv3,tkfmetric,ylwcontentsv2,idnlivemetric,crometric</t>
    <phoneticPr fontId="4" type="noConversion"/>
  </si>
  <si>
    <t>계정 관리</t>
    <phoneticPr fontId="7" type="noConversion"/>
  </si>
  <si>
    <t>Azure Active Directory</t>
  </si>
  <si>
    <t>Guest 사용자</t>
    <phoneticPr fontId="7" type="noConversion"/>
  </si>
  <si>
    <t>최근 한 달간 사용되지 않은 Guest 사용자 계정에 대한 삭제 권고</t>
    <phoneticPr fontId="7" type="noConversion"/>
  </si>
  <si>
    <t>App ID 관리</t>
    <phoneticPr fontId="7" type="noConversion"/>
  </si>
  <si>
    <t>만료된 App 삭제/갱신
(신규 생성 시 네이밍 규칙 사용 필수)</t>
    <phoneticPr fontId="7" type="noConversion"/>
  </si>
  <si>
    <t>Subscription</t>
  </si>
  <si>
    <t>Identity Access Management(IAM)</t>
  </si>
  <si>
    <t>불필요한 권한 및 사용자 점검</t>
    <phoneticPr fontId="7" type="noConversion"/>
  </si>
  <si>
    <t>성능 관리</t>
    <phoneticPr fontId="7" type="noConversion"/>
  </si>
  <si>
    <t>Virtual Machine</t>
    <phoneticPr fontId="4" type="noConversion"/>
  </si>
  <si>
    <t>Metrics</t>
    <phoneticPr fontId="7" type="noConversion"/>
  </si>
  <si>
    <t>최근 한 달간 CPU,Memory,Network In/Out 점검
(필요시 Scale UP/Down 제안)</t>
    <phoneticPr fontId="7" type="noConversion"/>
  </si>
  <si>
    <t>App Services</t>
    <phoneticPr fontId="7" type="noConversion"/>
  </si>
  <si>
    <t>Kubernetes Services</t>
    <phoneticPr fontId="7" type="noConversion"/>
  </si>
  <si>
    <t>Virtual Network Gateway</t>
    <phoneticPr fontId="7" type="noConversion"/>
  </si>
  <si>
    <t>최근 한달 간 In/Egress 트래픽 현황 확인
리소스 SKU 적합성 판단</t>
    <phoneticPr fontId="7" type="noConversion"/>
  </si>
  <si>
    <t>Load Balancers</t>
    <phoneticPr fontId="7" type="noConversion"/>
  </si>
  <si>
    <t>사용되지 않은 정책 및 백앤드 확인
Basic으로 사용중인 자산에 대한 적합성 판단</t>
    <phoneticPr fontId="7" type="noConversion"/>
  </si>
  <si>
    <t>Firewall</t>
    <phoneticPr fontId="4" type="noConversion"/>
  </si>
  <si>
    <t>사용되지 않은 정책 및 백앤드 확인
리소스 SKU 적합성 판단</t>
    <phoneticPr fontId="7" type="noConversion"/>
  </si>
  <si>
    <t>*Express Route</t>
  </si>
  <si>
    <t>Storage Account</t>
    <phoneticPr fontId="7" type="noConversion"/>
  </si>
  <si>
    <t>최근 한 달간 메트릭 점검
(필요시 Scale UP/Down 제안)</t>
    <phoneticPr fontId="7" type="noConversion"/>
  </si>
  <si>
    <t>기타 PaaS 서비스
(SQL, EventHub, ML 등)</t>
    <phoneticPr fontId="7" type="noConversion"/>
  </si>
  <si>
    <t>해당 PaaS 제품의 성능 모니터링 데시보드 확인
(필요시 Scale UP/Down 제안)</t>
    <phoneticPr fontId="7" type="noConversion"/>
  </si>
  <si>
    <t>모니터링</t>
    <phoneticPr fontId="7" type="noConversion"/>
  </si>
  <si>
    <t>Dashboard</t>
    <phoneticPr fontId="7" type="noConversion"/>
  </si>
  <si>
    <t>Log Analytics 사용 시 기본 메트릭에 대한 기본 Dashboard 구성 유무 확인</t>
    <phoneticPr fontId="7" type="noConversion"/>
  </si>
  <si>
    <t>Grafana</t>
    <phoneticPr fontId="7" type="noConversion"/>
  </si>
  <si>
    <t>Grafana 사용 시 기존 메트릭에 대한 유효성 점검</t>
    <phoneticPr fontId="7" type="noConversion"/>
  </si>
  <si>
    <t>Alert</t>
    <phoneticPr fontId="7" type="noConversion"/>
  </si>
  <si>
    <t>Teams, Slack, Email</t>
    <phoneticPr fontId="7" type="noConversion"/>
  </si>
  <si>
    <t>고객사 시스템에 대한 Alert 설정 리스트 정리
Teams, Slack, Email 등
(필요시 Alert 구성 제안)</t>
    <phoneticPr fontId="7" type="noConversion"/>
  </si>
  <si>
    <t>Log</t>
    <phoneticPr fontId="7" type="noConversion"/>
  </si>
  <si>
    <t>Diagnostics</t>
    <phoneticPr fontId="7" type="noConversion"/>
  </si>
  <si>
    <t>6개월 이상 보관 중인 진단 로그 데이터가 있는지 확인
(필요시 고객사에 데이터 보관 주기를 문의하고 불필요한 로그 삭제 제안)</t>
    <phoneticPr fontId="7" type="noConversion"/>
  </si>
  <si>
    <t>로그 관리</t>
    <phoneticPr fontId="7" type="noConversion"/>
  </si>
  <si>
    <t>Log</t>
  </si>
  <si>
    <t>Activity log</t>
  </si>
  <si>
    <t>Azure 포탈 활동 로그를 Log Analytcis로 수집중인지 확인
(필요시 Log Analytics 제안)</t>
    <phoneticPr fontId="7" type="noConversion"/>
  </si>
  <si>
    <t>Log Analytic Agent 설치 유무 점검
(필요시 Log Analytics를 통한 모니터링 제안)</t>
    <phoneticPr fontId="7" type="noConversion"/>
  </si>
  <si>
    <t>*App Services</t>
  </si>
  <si>
    <t>Diagnostics 를 사용중인지 점검</t>
    <phoneticPr fontId="7" type="noConversion"/>
  </si>
  <si>
    <t>*Kubernetes Services</t>
    <phoneticPr fontId="7" type="noConversion"/>
  </si>
  <si>
    <t>Network</t>
    <phoneticPr fontId="7" type="noConversion"/>
  </si>
  <si>
    <t>Network Watcher 사용중인지 점검</t>
    <phoneticPr fontId="7" type="noConversion"/>
  </si>
  <si>
    <t>*기타 PaaS 서비스
(SQL, EventHub, ML 등)</t>
    <phoneticPr fontId="7" type="noConversion"/>
  </si>
  <si>
    <t>점검 대상 식별
진단 설정 or 로그 수집 유무 확인</t>
    <phoneticPr fontId="7" type="noConversion"/>
  </si>
  <si>
    <t>서비스 연속성</t>
    <phoneticPr fontId="7" type="noConversion"/>
  </si>
  <si>
    <t>Backup</t>
    <phoneticPr fontId="7" type="noConversion"/>
  </si>
  <si>
    <t>*Azure Backup</t>
  </si>
  <si>
    <t>워크로드에 대한 백업 수행 여부 확인
백업 성공/실패 이력 확인
(필요시 개선 방안 제안)</t>
    <phoneticPr fontId="7" type="noConversion"/>
  </si>
  <si>
    <t>High Availability</t>
    <phoneticPr fontId="7" type="noConversion"/>
  </si>
  <si>
    <t>Azure Virtual Machine</t>
    <phoneticPr fontId="7" type="noConversion"/>
  </si>
  <si>
    <t>이중화가 되어있는지 확인
(Availability Set + Load balancer 검토)</t>
    <phoneticPr fontId="7" type="noConversion"/>
  </si>
  <si>
    <t>Update Management</t>
    <phoneticPr fontId="7" type="noConversion"/>
  </si>
  <si>
    <t>Azure Updatemanagement 설치 유무 점검
OS 업데이트 관리 방법 확인
(필요시 Azure Update management 제안)</t>
    <phoneticPr fontId="7" type="noConversion"/>
  </si>
  <si>
    <t>보안 관리</t>
    <phoneticPr fontId="7" type="noConversion"/>
  </si>
  <si>
    <t>Security Recommendations</t>
    <phoneticPr fontId="7" type="noConversion"/>
  </si>
  <si>
    <t>Azure Application Gateway</t>
    <phoneticPr fontId="7" type="noConversion"/>
  </si>
  <si>
    <t>WAF</t>
    <phoneticPr fontId="7" type="noConversion"/>
  </si>
  <si>
    <t>활성화 유무 검토</t>
    <phoneticPr fontId="7" type="noConversion"/>
  </si>
  <si>
    <t xml:space="preserve">Azure Defender </t>
    <phoneticPr fontId="7" type="noConversion"/>
  </si>
  <si>
    <t>Azure Solution</t>
    <phoneticPr fontId="7" type="noConversion"/>
  </si>
  <si>
    <t>Solution</t>
    <phoneticPr fontId="7" type="noConversion"/>
  </si>
  <si>
    <t>Endpoint Protection 솔루션 사용 유무 점검</t>
    <phoneticPr fontId="7" type="noConversion"/>
  </si>
  <si>
    <t>자산 최적화 분석</t>
    <phoneticPr fontId="26" type="noConversion"/>
  </si>
  <si>
    <t>클라우드 자산 분석 및 분류</t>
    <phoneticPr fontId="26" type="noConversion"/>
  </si>
  <si>
    <t>Azure Advisor 분석 및 점검</t>
    <phoneticPr fontId="4" type="noConversion"/>
  </si>
  <si>
    <t>SLA 분석 및 평가</t>
    <phoneticPr fontId="26" type="noConversion"/>
  </si>
  <si>
    <t>As-Is Architecture</t>
    <phoneticPr fontId="7" type="noConversion"/>
  </si>
  <si>
    <t>To-Be Architecture</t>
    <phoneticPr fontId="4" type="noConversion"/>
  </si>
  <si>
    <t>SLA 기준은 서비스 제안</t>
    <phoneticPr fontId="4" type="noConversion"/>
  </si>
  <si>
    <t>MS 기준 목표</t>
    <phoneticPr fontId="7" type="noConversion"/>
  </si>
  <si>
    <t>최대중지시간</t>
    <phoneticPr fontId="7" type="noConversion"/>
  </si>
  <si>
    <t>산출식</t>
    <phoneticPr fontId="7" type="noConversion"/>
  </si>
  <si>
    <t>적용여부</t>
    <phoneticPr fontId="7" type="noConversion"/>
  </si>
  <si>
    <t>참고</t>
    <phoneticPr fontId="7" type="noConversion"/>
  </si>
  <si>
    <t>경로</t>
    <phoneticPr fontId="7" type="noConversion"/>
  </si>
  <si>
    <t>-</t>
    <phoneticPr fontId="7" type="noConversion"/>
  </si>
  <si>
    <t>단일 인스턴스 구성시
- 표준SSD 사용</t>
    <phoneticPr fontId="7" type="noConversion"/>
  </si>
  <si>
    <t>월간 작동 시간 비율(%) = (최대 사용 가능한 시간(분) - 작동 중지 시간) / 최대 사용 가능한 시간(분) X 100</t>
    <phoneticPr fontId="7" type="noConversion"/>
  </si>
  <si>
    <t>* VM Template
StorageProfile.OsDisk.ManagedDisk.StorageAccountType
가 Standard SSD 또는 Premium_LRS일때</t>
    <phoneticPr fontId="7" type="noConversion"/>
  </si>
  <si>
    <t>단일 인스턴스 구성시
- 표준HDD 사용</t>
    <phoneticPr fontId="7" type="noConversion"/>
  </si>
  <si>
    <t>* VM Template
StorageProfile.OsDisk.ManagedDisk.StorageAccountType
가 Standard LRS일때</t>
    <phoneticPr fontId="7" type="noConversion"/>
  </si>
  <si>
    <t>SLA 미적용</t>
    <phoneticPr fontId="7" type="noConversion"/>
  </si>
  <si>
    <t>* VM Template
StorageProfile.OsDisk가 "vhd" 일 경우
Managed Disk일 경우 "managedDisk"로 출력됨</t>
    <phoneticPr fontId="7" type="noConversion"/>
  </si>
  <si>
    <t xml:space="preserve">* VM Template
가용성 집합
-AvailabilitySetReference의 id 값이 존재 하고,
StorageProfile.OsDisk.ManagedDisk.StorageAccountType 이 Standard LRS일때
</t>
    <phoneticPr fontId="7" type="noConversion"/>
  </si>
  <si>
    <t>해당 리소스에 대해 MS에서 제공하는 SLA 기준이 없거나,
SLA를 지원하지 않는 경우</t>
    <phoneticPr fontId="7" type="noConversion"/>
  </si>
  <si>
    <t>* VM Template
가용성 집합
-AvailabilitySetReference의 id 값이 존재 하지 않을 때</t>
    <phoneticPr fontId="7" type="noConversion"/>
  </si>
  <si>
    <t>* Disk Template
properties.diskState 가 "Attached" 이고
resources.sku.name이 "Standard SSD" 또는 "Premium_LRS"일 경우</t>
    <phoneticPr fontId="7" type="noConversion"/>
  </si>
  <si>
    <t>* Disk Template
properties.diskState 가 "Attached" 이고
resources.sku.name이 "Standard LRS"일 경우</t>
    <phoneticPr fontId="7" type="noConversion"/>
  </si>
  <si>
    <t>Managed Disk가 아닐 경우
연결되지 않은 Managed Disk</t>
    <phoneticPr fontId="7" type="noConversion"/>
  </si>
  <si>
    <t>* Disk Template
properties.diskState 가 "Unattached" 이거나
StorageProfile.OsDisk가 "vhd" 일 경우</t>
    <phoneticPr fontId="7" type="noConversion"/>
  </si>
  <si>
    <t>* AKS Template
resources.properties.availabilityZones 에 값이 존재 할 경우</t>
    <phoneticPr fontId="7" type="noConversion"/>
  </si>
  <si>
    <t>가용성 영역 미 사용</t>
  </si>
  <si>
    <t>* AKS Template
resources.properties.availabilityZones 에 값이 존재 하지 않을 경우</t>
    <phoneticPr fontId="7" type="noConversion"/>
  </si>
  <si>
    <t>* App Service Template
Web app : Resources.kind 가 "app,linux"일 경우 또는
Web app : Resources.kind 가 "app"일 경우</t>
    <phoneticPr fontId="7" type="noConversion"/>
  </si>
  <si>
    <t>* App Service plan Template
resources.sku.size 가 "D1" 인 경우 또는
resources.sku.size 가 "F1" 인 경우</t>
    <phoneticPr fontId="7" type="noConversion"/>
  </si>
  <si>
    <t>판독 가용성 작동 시간 % = 100% - 평균 판독 오류 비율
처리량 % = 100% - 평균 오류 비율
P99 대기 시간 달성 % = 100% - 평균 초과 대기 시간 비율</t>
    <phoneticPr fontId="7" type="noConversion"/>
  </si>
  <si>
    <t>* Azure Cosmos DB Template
resources.type 이 "Microsoft.DocumentDB/databaseAccounts" 일 경우</t>
    <phoneticPr fontId="7" type="noConversion"/>
  </si>
  <si>
    <t>월간 작동 시간 비율(%) = (최대 가용 시간(분) - 작동 중지 시간) / (최대 사용 가능한 시간(분)) * 100</t>
    <phoneticPr fontId="7" type="noConversion"/>
  </si>
  <si>
    <t>* SQL Database Template
resources.sku가 "Basic" 일 경우</t>
    <phoneticPr fontId="7" type="noConversion"/>
  </si>
  <si>
    <t>접속 시도 시 1분 내 모든 연속 연결 시도가 실패하는 경우 연결 실패시간 1분으로 적용</t>
  </si>
  <si>
    <t>* SQL Database Template
resources.sku가 "Standard" 일 경우</t>
    <phoneticPr fontId="7" type="noConversion"/>
  </si>
  <si>
    <t>접속 시도 시 1분 내 모든 연속 연결 시도가 실패하는 경우 연결 실패시간 1분으로 적용</t>
    <phoneticPr fontId="7" type="noConversion"/>
  </si>
  <si>
    <t>* SQL Database Template
resources.sku가 "Premium" 일 경우</t>
    <phoneticPr fontId="7" type="noConversion"/>
  </si>
  <si>
    <t>* SQL Database Template
resources.sku가 "Premium" 일 경우 그리고
resources.properties.zoneRedundant 가 "true" 인 경우</t>
    <phoneticPr fontId="7" type="noConversion"/>
  </si>
  <si>
    <t>* SQL Database Template
resources.sku가 "GeneralPurpose" 일 경우</t>
    <phoneticPr fontId="7" type="noConversion"/>
  </si>
  <si>
    <t>* SQL Database Template
resources.sku가 "Hyperscale" 일 경우</t>
    <phoneticPr fontId="7" type="noConversion"/>
  </si>
  <si>
    <t>* SQL Database Template
resources.sku가 "Hyperscale" 일 경우 그리고
resources.properties.highAvailabilityReplicaCount기 1인 경우</t>
    <phoneticPr fontId="7" type="noConversion"/>
  </si>
  <si>
    <t>* SQL Database Template
resources.sku가 "Hyperscale" 일 경우 그리고
resources.properties.highAvailabilityReplicaCount기 2 이상인 경우</t>
    <phoneticPr fontId="7" type="noConversion"/>
  </si>
  <si>
    <t>* SQL Database Template
resources.sku가 "BusinessCritical" 일 경우</t>
    <phoneticPr fontId="7" type="noConversion"/>
  </si>
  <si>
    <t>* SQL Database Template
resources.sku가 "BusinessCritical" 일 경우 그리고
resources.properties.zoneRedundant 가 "true" 인 경우</t>
    <phoneticPr fontId="7" type="noConversion"/>
  </si>
  <si>
    <t>* Azure Database for MySQL Template
resources.type 이 "Microsoft.DBforMySQL/servers" 일 경우</t>
    <phoneticPr fontId="7" type="noConversion"/>
  </si>
  <si>
    <t>* Azure Database for MariaDB Template
resources.type 이 "Microsoft.DBforMariaDB/servers" 일 경우</t>
    <phoneticPr fontId="7" type="noConversion"/>
  </si>
  <si>
    <t>* Azure Cache for Redis Template
resources.properties.sku.name 이 "Basic"이 아닌 경우</t>
    <phoneticPr fontId="7" type="noConversion"/>
  </si>
  <si>
    <t>* Azure Cache for Redis Template
resources.properties.sku.name 이 "Basic" 인 경우</t>
    <phoneticPr fontId="7" type="noConversion"/>
  </si>
  <si>
    <t>* Azure SQL Managed Instance Template
resources.sku.tier이 "GeneralPurpose" 또는 "BusinessCritical" 일 경우</t>
    <phoneticPr fontId="7" type="noConversion"/>
  </si>
  <si>
    <t>전용 서브넷, 서브넷 위임, NSG 설정, UDR 테이블, 충분한 서브넷 IP 주소 여부 확인
참조: https://docs.microsoft.com/ko-kr/azure/azure-sql/managed-instance/connectivity-architecture-overview
접속 시도 시 1분 내 모든 연속 연결 시도가 실패하는 경우 연결 실패시간 1분으로 적용</t>
    <phoneticPr fontId="7" type="noConversion"/>
  </si>
  <si>
    <t xml:space="preserve">* Azure Database for PostgreSQL Template
resources.sku.tier 가 "Basic" 또는 "GeneralPurpose" 또는 "MemoryOptimized" 인 경우
</t>
    <phoneticPr fontId="7" type="noConversion"/>
  </si>
  <si>
    <t>* Azure Database for PostgreSQL Template
- 해당 부분 테스트를 위해 리소스 생성했으나 템플릿이 존재 하지 않음</t>
    <phoneticPr fontId="7" type="noConversion"/>
  </si>
  <si>
    <r>
      <t xml:space="preserve">기본 계층(preview)가 아닌, 표준 계층 사용
PostgreSQL의 노드들(작업자 노드, 코디네이터 노드)에 대한 </t>
    </r>
    <r>
      <rPr>
        <sz val="10"/>
        <color theme="1"/>
        <rFont val="맑은 고딕"/>
        <family val="2"/>
      </rPr>
      <t>접속</t>
    </r>
    <r>
      <rPr>
        <sz val="10"/>
        <color theme="1"/>
        <rFont val="Segoe UI"/>
        <family val="2"/>
      </rPr>
      <t xml:space="preserve"> </t>
    </r>
    <r>
      <rPr>
        <sz val="10"/>
        <color theme="1"/>
        <rFont val="맑은 고딕"/>
        <family val="2"/>
      </rPr>
      <t>시도</t>
    </r>
    <r>
      <rPr>
        <sz val="10"/>
        <color theme="1"/>
        <rFont val="Segoe UI"/>
        <family val="2"/>
      </rPr>
      <t xml:space="preserve"> </t>
    </r>
    <r>
      <rPr>
        <sz val="10"/>
        <color theme="1"/>
        <rFont val="맑은 고딕"/>
        <family val="2"/>
      </rPr>
      <t>시</t>
    </r>
    <r>
      <rPr>
        <sz val="10"/>
        <color theme="1"/>
        <rFont val="Segoe UI"/>
        <family val="2"/>
      </rPr>
      <t xml:space="preserve"> 1</t>
    </r>
    <r>
      <rPr>
        <sz val="10"/>
        <color theme="1"/>
        <rFont val="맑은 고딕"/>
        <family val="2"/>
      </rPr>
      <t>분</t>
    </r>
    <r>
      <rPr>
        <sz val="10"/>
        <color theme="1"/>
        <rFont val="Segoe UI"/>
        <family val="2"/>
      </rPr>
      <t xml:space="preserve"> </t>
    </r>
    <r>
      <rPr>
        <sz val="10"/>
        <color theme="1"/>
        <rFont val="맑은 고딕"/>
        <family val="2"/>
      </rPr>
      <t>내</t>
    </r>
    <r>
      <rPr>
        <sz val="10"/>
        <color theme="1"/>
        <rFont val="Segoe UI"/>
        <family val="2"/>
      </rPr>
      <t xml:space="preserve"> </t>
    </r>
    <r>
      <rPr>
        <sz val="10"/>
        <color theme="1"/>
        <rFont val="맑은 고딕"/>
        <family val="2"/>
      </rPr>
      <t>모든</t>
    </r>
    <r>
      <rPr>
        <sz val="10"/>
        <color theme="1"/>
        <rFont val="Segoe UI"/>
        <family val="2"/>
      </rPr>
      <t xml:space="preserve"> </t>
    </r>
    <r>
      <rPr>
        <sz val="10"/>
        <color theme="1"/>
        <rFont val="맑은 고딕"/>
        <family val="2"/>
      </rPr>
      <t>연속</t>
    </r>
    <r>
      <rPr>
        <sz val="10"/>
        <color theme="1"/>
        <rFont val="Segoe UI"/>
        <family val="2"/>
      </rPr>
      <t xml:space="preserve"> </t>
    </r>
    <r>
      <rPr>
        <sz val="10"/>
        <color theme="1"/>
        <rFont val="맑은 고딕"/>
        <family val="2"/>
      </rPr>
      <t>연결</t>
    </r>
    <r>
      <rPr>
        <sz val="10"/>
        <color theme="1"/>
        <rFont val="Segoe UI"/>
        <family val="2"/>
      </rPr>
      <t xml:space="preserve"> </t>
    </r>
    <r>
      <rPr>
        <sz val="10"/>
        <color theme="1"/>
        <rFont val="맑은 고딕"/>
        <family val="2"/>
      </rPr>
      <t>시도가</t>
    </r>
    <r>
      <rPr>
        <sz val="10"/>
        <color theme="1"/>
        <rFont val="Segoe UI"/>
        <family val="2"/>
      </rPr>
      <t xml:space="preserve"> </t>
    </r>
    <r>
      <rPr>
        <sz val="10"/>
        <color theme="1"/>
        <rFont val="맑은 고딕"/>
        <family val="2"/>
      </rPr>
      <t>실패</t>
    </r>
    <r>
      <rPr>
        <sz val="10"/>
        <color theme="1"/>
        <rFont val="Segoe UI"/>
        <family val="2"/>
      </rPr>
      <t xml:space="preserve"> </t>
    </r>
    <r>
      <rPr>
        <sz val="10"/>
        <color theme="1"/>
        <rFont val="맑은 고딕"/>
        <family val="2"/>
      </rPr>
      <t>할</t>
    </r>
    <r>
      <rPr>
        <sz val="10"/>
        <color theme="1"/>
        <rFont val="Segoe UI"/>
        <family val="2"/>
      </rPr>
      <t xml:space="preserve"> </t>
    </r>
    <r>
      <rPr>
        <sz val="10"/>
        <color theme="1"/>
        <rFont val="맑은 고딕"/>
        <family val="2"/>
      </rPr>
      <t xml:space="preserve">경우 연결 실패 시간 1분으로 적용
</t>
    </r>
    <phoneticPr fontId="7" type="noConversion"/>
  </si>
  <si>
    <t>* Azure DevOps Template
확인 필요</t>
    <phoneticPr fontId="7" type="noConversion"/>
  </si>
  <si>
    <t>* Azure Active Directory Template
확인 필요</t>
    <phoneticPr fontId="7" type="noConversion"/>
  </si>
  <si>
    <t>* Azure Restore Point Collection Template
resources.type 이 "Microsoft.Compute/restorePointCollections" 일 때</t>
    <phoneticPr fontId="7" type="noConversion"/>
  </si>
  <si>
    <t>* Azure Monitor Template
확인 필요</t>
    <phoneticPr fontId="7" type="noConversion"/>
  </si>
  <si>
    <t>* Automation Template
resources.type이 "Microsoft.Automation/automationAccounts" 일 경우</t>
    <phoneticPr fontId="7" type="noConversion"/>
  </si>
  <si>
    <t>월간 작동 시간 비율(%) = ((총 요청 - 실패한 요청) / 총 요청) * 100</t>
    <phoneticPr fontId="7" type="noConversion"/>
  </si>
  <si>
    <t>* Azure Data Factory Template
resources.type 이 "Microsoft.DataFactory/factories" 인 경우</t>
    <phoneticPr fontId="7" type="noConversion"/>
  </si>
  <si>
    <t>* Application Gateway Template
resources.type 이 "Microsoft.Network/applicationGateways" 이고
resources.properties.autoscaleConfiguration 가 존재
또는 resources.zones가 존재할 경우</t>
    <phoneticPr fontId="7" type="noConversion"/>
  </si>
  <si>
    <t>AG Cloud Service에 대한 접속 시도 시 1분 내 모든 연속 연결 시도가 실패하는 경우 연결 실패시간 1분으로 적용</t>
    <phoneticPr fontId="7" type="noConversion"/>
  </si>
  <si>
    <t>* VPN Gateway/ER Template
VPN : resources.sku.tier 가 "basic" 일 경우</t>
    <phoneticPr fontId="7" type="noConversion"/>
  </si>
  <si>
    <t>VPN 접속 시도 시 30초내 모든 연결 시도가 실패 할 경우 작동 중지 1분으로 적용</t>
    <phoneticPr fontId="7" type="noConversion"/>
  </si>
  <si>
    <t>* VPN Gateway/ER Template
VPN : resources.sku.tier 가 "basic" 이 아닌 다른 값일 경우</t>
    <phoneticPr fontId="7" type="noConversion"/>
  </si>
  <si>
    <t>* Azure DNS Template
resource.type 에 "Microsoft.Network/dnszones" 값이 존재 할 경우</t>
    <phoneticPr fontId="7" type="noConversion"/>
  </si>
  <si>
    <t>DNS 요청에 대해 2초내 DNS 응답을 제공하지 못 할 경우 작동 중지 1분으로 적용</t>
    <phoneticPr fontId="7" type="noConversion"/>
  </si>
  <si>
    <t>* Load Balancer Template
resources.type.sku 가 "Standard" 일 경우</t>
    <phoneticPr fontId="7" type="noConversion"/>
  </si>
  <si>
    <t>* Load Balancer Template
resources.type.sku 가 "Basic" 일 경우</t>
    <phoneticPr fontId="7" type="noConversion"/>
  </si>
  <si>
    <t>* Azure Firewall Template
resources.zones 이 존재하지 않을 경우</t>
    <phoneticPr fontId="7" type="noConversion"/>
  </si>
  <si>
    <t>* Azure Firewall Template
resources.zones 이  존재 할 경우</t>
    <phoneticPr fontId="7" type="noConversion"/>
  </si>
  <si>
    <t>* Web Application Firewall Template
resources.properties.sku.tier 가 "WAF_v2" 인 경우</t>
    <phoneticPr fontId="7" type="noConversion"/>
  </si>
  <si>
    <t>* Storage Accounts Template
resources.properties.accessTier가 "Hot" 인 경우</t>
    <phoneticPr fontId="7" type="noConversion"/>
  </si>
  <si>
    <t>* Storage Accounts Template
resources.properties.accessTier가 "Cool" 인 경우</t>
    <phoneticPr fontId="7" type="noConversion"/>
  </si>
  <si>
    <t>* Key Vault Template
resources.type 이 "Microsoft.KeyVault/vaults" 일 경우</t>
    <phoneticPr fontId="7" type="noConversion"/>
  </si>
  <si>
    <t>Advisor</t>
    <phoneticPr fontId="4" type="noConversion"/>
  </si>
  <si>
    <t>High</t>
    <phoneticPr fontId="4" type="noConversion"/>
  </si>
  <si>
    <t>점검 내역</t>
    <phoneticPr fontId="4" type="noConversion"/>
  </si>
  <si>
    <r>
      <t>Azure</t>
    </r>
    <r>
      <rPr>
        <b/>
        <sz val="14"/>
        <color rgb="FFFFFFFF"/>
        <rFont val="Noto Sans KR"/>
        <family val="2"/>
      </rPr>
      <t xml:space="preserve"> 리소스현황</t>
    </r>
  </si>
  <si>
    <t>리소스 종류</t>
  </si>
  <si>
    <t>리소스 수</t>
  </si>
  <si>
    <t>Application Insights</t>
  </si>
  <si>
    <t>Network Watcher</t>
  </si>
  <si>
    <t>서비스별 예상 다운 타임</t>
    <phoneticPr fontId="26" type="noConversion"/>
  </si>
  <si>
    <t>워크로드를 운영하기 위한 서버 시스템</t>
  </si>
  <si>
    <t>항   목</t>
    <phoneticPr fontId="4" type="noConversion"/>
  </si>
  <si>
    <t>용도</t>
    <phoneticPr fontId="4" type="noConversion"/>
  </si>
  <si>
    <t>필수 구성</t>
    <phoneticPr fontId="4" type="noConversion"/>
  </si>
  <si>
    <t>서비스 목표</t>
    <phoneticPr fontId="4" type="noConversion"/>
  </si>
  <si>
    <t>측정 대상</t>
    <phoneticPr fontId="4" type="noConversion"/>
  </si>
  <si>
    <t>Azure Scale Set</t>
    <phoneticPr fontId="4" type="noConversion"/>
  </si>
  <si>
    <t>워크로드를 운영하기 위한 서버 시스템</t>
    <phoneticPr fontId="4" type="noConversion"/>
  </si>
  <si>
    <t>두 개 이상의 인스턴스
Managed Disk (Standard SSD or Premium SSD)</t>
    <phoneticPr fontId="4" type="noConversion"/>
  </si>
  <si>
    <t>기본 제안 수준: 99.95%</t>
    <phoneticPr fontId="4" type="noConversion"/>
  </si>
  <si>
    <t>1개 이상의 인스턴스에 연결 보장</t>
    <phoneticPr fontId="4" type="noConversion"/>
  </si>
  <si>
    <t>Azure Load balancer</t>
    <phoneticPr fontId="4" type="noConversion"/>
  </si>
  <si>
    <t>네트워크 트래픽 분산 장치</t>
  </si>
  <si>
    <t>Standard SKU</t>
  </si>
  <si>
    <t>기본 제안 수준: 99.99%</t>
  </si>
  <si>
    <t>사용 가능 시간</t>
  </si>
  <si>
    <t>Azure Application Gateway</t>
    <phoneticPr fontId="4" type="noConversion"/>
  </si>
  <si>
    <t>기본 옵션으로 생성</t>
  </si>
  <si>
    <t>HTTP 부하 분산 서비스를 수행하도록 구성된 두 개 이상의 중간 또는 대형 응용 프로그램 게이트웨이 인스턴스 모음 또는 오토스케일링이나 영역 중복을 지원 가능한 배포</t>
    <phoneticPr fontId="4" type="noConversion"/>
  </si>
  <si>
    <t>사용 가능 시간</t>
    <phoneticPr fontId="4" type="noConversion"/>
  </si>
  <si>
    <t>도메인 서비스</t>
  </si>
  <si>
    <t>기본 제안 수준: 100%</t>
    <phoneticPr fontId="4" type="noConversion"/>
  </si>
  <si>
    <t>DNS 요청 대응</t>
    <phoneticPr fontId="4" type="noConversion"/>
  </si>
  <si>
    <t>Azure Firewall</t>
    <phoneticPr fontId="4" type="noConversion"/>
  </si>
  <si>
    <t>방화벽</t>
  </si>
  <si>
    <t>Azure Traffic Manager</t>
    <phoneticPr fontId="4" type="noConversion"/>
  </si>
  <si>
    <t>기본 옵션으로 생성</t>
    <phoneticPr fontId="4" type="noConversion"/>
  </si>
  <si>
    <t>트래픽은 워크로드에 분산하기 위함</t>
    <phoneticPr fontId="4" type="noConversion"/>
  </si>
  <si>
    <t>기본 제안 수준: 99.99%</t>
    <phoneticPr fontId="4" type="noConversion"/>
  </si>
  <si>
    <t>하나 이상의 Microsoft Azure 트래픽 관리자 이름 서버 클러스터에서 유효한 응답을 수신</t>
    <phoneticPr fontId="4" type="noConversion"/>
  </si>
  <si>
    <t>Azure Express Route</t>
    <phoneticPr fontId="4" type="noConversion"/>
  </si>
  <si>
    <t>ExpressRoute 연결 제공자가 고객의 사업장과 Microsoft Azure 사이의 ExpressRoute 서비스를 통해 제공하는 연결</t>
    <phoneticPr fontId="4" type="noConversion"/>
  </si>
  <si>
    <t>서킷 가용성</t>
    <phoneticPr fontId="4" type="noConversion"/>
  </si>
  <si>
    <t>Azure Kubernetes Services</t>
    <phoneticPr fontId="4" type="noConversion"/>
  </si>
  <si>
    <t>기본 제안 수준: 99.9%</t>
  </si>
  <si>
    <t>기본 제안 수준: 99.9%</t>
    <phoneticPr fontId="4" type="noConversion"/>
  </si>
  <si>
    <t>작동 시간</t>
  </si>
  <si>
    <t>Azure App Services</t>
    <phoneticPr fontId="4" type="noConversion"/>
  </si>
  <si>
    <t>무료 또는 공유 티어 제외</t>
  </si>
  <si>
    <t>Azure Container Registry</t>
    <phoneticPr fontId="4" type="noConversion"/>
  </si>
  <si>
    <t>레지스트리 트랜젝션 처리</t>
    <phoneticPr fontId="4" type="noConversion"/>
  </si>
  <si>
    <t>Azure SQL Database</t>
    <phoneticPr fontId="4" type="noConversion"/>
  </si>
  <si>
    <t>범용, 표준, 기본 계층
두 개 이상의 복제본이 있는 하이퍼스케일 계층</t>
    <phoneticPr fontId="4" type="noConversion"/>
  </si>
  <si>
    <t>데이터베이스</t>
  </si>
  <si>
    <t>Azure Database for MySQL</t>
    <phoneticPr fontId="4" type="noConversion"/>
  </si>
  <si>
    <t>Flexible server
high availability
Same Zone</t>
    <phoneticPr fontId="4" type="noConversion"/>
  </si>
  <si>
    <t>데이터베이스</t>
    <phoneticPr fontId="4" type="noConversion"/>
  </si>
  <si>
    <t>작동 시간</t>
    <phoneticPr fontId="4" type="noConversion"/>
  </si>
  <si>
    <t>Azure Cosmos DB</t>
    <phoneticPr fontId="4" type="noConversion"/>
  </si>
  <si>
    <t>Azure SQL Managed Instance</t>
    <phoneticPr fontId="4" type="noConversion"/>
  </si>
  <si>
    <t>Azure Cache for Redis</t>
    <phoneticPr fontId="4" type="noConversion"/>
  </si>
  <si>
    <t>표준, 프리미엄, 엔터프라이즈, 엔터프라이즈 플래시 등급으로 생성</t>
    <phoneticPr fontId="4" type="noConversion"/>
  </si>
  <si>
    <t>Azure Devops</t>
    <phoneticPr fontId="4" type="noConversion"/>
  </si>
  <si>
    <t>유료 사용자 기반</t>
    <phoneticPr fontId="4" type="noConversion"/>
  </si>
  <si>
    <t>Azure Storage Accounts</t>
    <phoneticPr fontId="4" type="noConversion"/>
  </si>
  <si>
    <t>Hot 계층
LRS(Locally Redundant Storage), ZRS(Zone Redundant Storage), 
Geo Redundant Storage( GRS) 지역 복제</t>
    <phoneticPr fontId="4" type="noConversion"/>
  </si>
  <si>
    <t>스토리지
블롭 저장</t>
    <phoneticPr fontId="4" type="noConversion"/>
  </si>
  <si>
    <t>Azure Active Directory</t>
    <phoneticPr fontId="4" type="noConversion"/>
  </si>
  <si>
    <t>Basic, Premium 등급</t>
    <phoneticPr fontId="4" type="noConversion"/>
  </si>
  <si>
    <t>사용자 인증 및 토큰 관리</t>
    <phoneticPr fontId="4" type="noConversion"/>
  </si>
  <si>
    <t>서비스 로그인</t>
    <phoneticPr fontId="4" type="noConversion"/>
  </si>
  <si>
    <t>Azure Defender</t>
    <phoneticPr fontId="4" type="noConversion"/>
  </si>
  <si>
    <t>표준 등급</t>
    <phoneticPr fontId="4" type="noConversion"/>
  </si>
  <si>
    <t>모니터링을 위해 지정된 보호 노드가 배포되고 구성된 시간</t>
    <phoneticPr fontId="4" type="noConversion"/>
  </si>
  <si>
    <t>Azure Key Vault</t>
    <phoneticPr fontId="4" type="noConversion"/>
  </si>
  <si>
    <t>트랜잭션 5초 이내 처리</t>
  </si>
  <si>
    <t>가용성 집합
두 개 이상의 인스턴스
Managed Disk (Standard SSD or Premium SSD)</t>
    <phoneticPr fontId="4" type="noConversion"/>
  </si>
  <si>
    <r>
      <t xml:space="preserve">Azure </t>
    </r>
    <r>
      <rPr>
        <sz val="10"/>
        <color rgb="FF000000"/>
        <rFont val="맑은 고딕"/>
        <family val="3"/>
        <charset val="129"/>
        <scheme val="minor"/>
      </rPr>
      <t>Virtual Machine</t>
    </r>
  </si>
  <si>
    <t>보안 상태 관리 및 위협 방지</t>
    <phoneticPr fontId="4" type="noConversion"/>
  </si>
  <si>
    <t>공동 개발 및 애플리케이션 빌드 배포</t>
    <phoneticPr fontId="4" type="noConversion"/>
  </si>
  <si>
    <t>운영 오버헤드를 Azure로 오프로드하여 Azure에서 관리되는 Kubernetes 클러스터</t>
    <phoneticPr fontId="4" type="noConversion"/>
  </si>
  <si>
    <t>웹 애플리케이션, REST API 및 모바일 백 엔드를 호스트</t>
    <phoneticPr fontId="4" type="noConversion"/>
  </si>
  <si>
    <t>컨테이너 레지스트리를 만들고 유지 관리 및 컨테이너 이미지 저장</t>
    <phoneticPr fontId="4" type="noConversion"/>
  </si>
  <si>
    <t>서비스 SLA</t>
    <phoneticPr fontId="4" type="noConversion"/>
  </si>
  <si>
    <t>서비스 SLA 란 고객사의 운영 서비스 단위 기준으로 SLA 를 게산합니다.</t>
    <phoneticPr fontId="4" type="noConversion"/>
  </si>
  <si>
    <r>
      <t>A</t>
    </r>
    <r>
      <rPr>
        <sz val="10"/>
        <color rgb="FF000000"/>
        <rFont val="맑은 고딕"/>
        <family val="3"/>
        <charset val="129"/>
        <scheme val="minor"/>
      </rPr>
      <t>zure DNS</t>
    </r>
    <phoneticPr fontId="4" type="noConversion"/>
  </si>
  <si>
    <t xml:space="preserve">복합 SLA </t>
    <phoneticPr fontId="4" type="noConversion"/>
  </si>
  <si>
    <t>ex) 게임 서비스 = VM(Web) SLA * VM(Was) SLA * DB SLA
                     = 99.95 * 99.95 * 99.99</t>
    <phoneticPr fontId="4" type="noConversion"/>
  </si>
  <si>
    <t xml:space="preserve">여러 서비스 제품 간에 SLA를 결합할 때 그 결과로 얻은 SLA를 복합 SLA라고 한다. </t>
    <phoneticPr fontId="4" type="noConversion"/>
  </si>
  <si>
    <t>계산법 : 1 - (SQL 가용 실패율)/100 * ( 큐 가용 실패율)/100
ex)아래 이미지 SQL Database : SQL DataBase 혹은 큐 저장 방식
    1- (0.0001*0.001) =  99.99999</t>
    <phoneticPr fontId="4" type="noConversion"/>
  </si>
  <si>
    <t>Azure Advisor Score - 한화솔루션</t>
    <phoneticPr fontId="4" type="noConversion"/>
  </si>
  <si>
    <t>예약 인스턴스 구매</t>
    <phoneticPr fontId="4" type="noConversion"/>
  </si>
  <si>
    <t>86,966,212 원 절감(46%)</t>
    <phoneticPr fontId="4" type="noConversion"/>
  </si>
  <si>
    <t>SQL Database
SQL Managed Instance</t>
    <phoneticPr fontId="4" type="noConversion"/>
  </si>
  <si>
    <t>13,128,689 원 절감(31%)</t>
    <phoneticPr fontId="4" type="noConversion"/>
  </si>
  <si>
    <t>0043bf9b-ebf8-46ce-9c8e-685cebce15b1</t>
  </si>
  <si>
    <t>Hanwha Solutions Chemical DT</t>
    <phoneticPr fontId="4" type="noConversion"/>
  </si>
  <si>
    <t>Azure Database for PostgreSQL 단일 서버</t>
  </si>
  <si>
    <t>hwsc-p-krc-eai-rg
hwsc-d-krc-eai-rg</t>
    <phoneticPr fontId="4" type="noConversion"/>
  </si>
  <si>
    <t>hwsc-p-krc-eai-d-db-psql-001
hwsc-d-krc-eai-d-db-psql-001
hwsc-t-krc-eai-d-db-psql-001</t>
    <phoneticPr fontId="4" type="noConversion"/>
  </si>
  <si>
    <t>2,240,786 원 절감(12%)</t>
    <phoneticPr fontId="4" type="noConversion"/>
  </si>
  <si>
    <t>공용 IP 주소</t>
  </si>
  <si>
    <t>Automation 계정</t>
  </si>
  <si>
    <t>공유한 대시보드</t>
  </si>
  <si>
    <t>관리 ID</t>
  </si>
  <si>
    <t>Azure DevOps organization</t>
  </si>
  <si>
    <t>관리되는 데이터베이스</t>
  </si>
  <si>
    <t>Kubernetes 서비스</t>
  </si>
  <si>
    <t>기계 학습</t>
  </si>
  <si>
    <t>Log Analytics 작업 영역</t>
  </si>
  <si>
    <t>네트워크 보안 그룹</t>
  </si>
  <si>
    <t>데이터 팩터리(V2)</t>
  </si>
  <si>
    <t>NSG 흐름 로그</t>
  </si>
  <si>
    <t>디스크</t>
  </si>
  <si>
    <t>Recovery Services 자격 증명 모음</t>
  </si>
  <si>
    <t>복원 지점 컬렉션</t>
  </si>
  <si>
    <t>부하 분산 장치</t>
  </si>
  <si>
    <t>SQL Server</t>
  </si>
  <si>
    <t>솔루션</t>
  </si>
  <si>
    <t>SQL 가상 머신</t>
  </si>
  <si>
    <t>스냅샷</t>
  </si>
  <si>
    <t>SQL 관리되는 인스턴스</t>
  </si>
  <si>
    <t>스토리지 계정</t>
  </si>
  <si>
    <t>SQL 데이터베이스</t>
  </si>
  <si>
    <t>애플리케이션 게이트웨이</t>
  </si>
  <si>
    <t>SSH 키</t>
  </si>
  <si>
    <t>이미지</t>
  </si>
  <si>
    <t>가상 네트워크</t>
  </si>
  <si>
    <t>일반 네트워크 인터페이스</t>
  </si>
  <si>
    <t>가상 머신</t>
  </si>
  <si>
    <t>컨테이너 레지스트리</t>
  </si>
  <si>
    <t>가상 머신 확장 집합</t>
  </si>
  <si>
    <t>키 자격 증명 모음</t>
  </si>
  <si>
    <t>가상 클러스터</t>
  </si>
  <si>
    <t>프라이빗 DNS 영역</t>
  </si>
  <si>
    <t>가용성 집합</t>
  </si>
  <si>
    <t>프라이빗 엔드포인트</t>
  </si>
  <si>
    <t>경로 테이블</t>
  </si>
  <si>
    <t>47ea9324-4b4e-4b27-9452-1ab198b2a7a2</t>
    <phoneticPr fontId="4" type="noConversion"/>
  </si>
  <si>
    <t xml:space="preserve">Hanwha Solutions Chemical DAP </t>
  </si>
  <si>
    <t>구독</t>
    <phoneticPr fontId="4" type="noConversion"/>
  </si>
  <si>
    <t>가상 머신에 Endpoint Protection 솔루션 설치</t>
  </si>
  <si>
    <t>devopsagent-win
dsvm37
dsvm-ys-pvc
dsvm42</t>
    <phoneticPr fontId="4" type="noConversion"/>
  </si>
  <si>
    <t>가상 머신</t>
    <phoneticPr fontId="4" type="noConversion"/>
  </si>
  <si>
    <t>SQL 데이터베이스는 발견한 취약성을 해결해야 합니다.</t>
  </si>
  <si>
    <t>dap-rg-pilot</t>
  </si>
  <si>
    <t>hwsc-s-krc-dap-d-db-staging01</t>
    <phoneticPr fontId="4" type="noConversion"/>
  </si>
  <si>
    <t>SQL Server</t>
    <phoneticPr fontId="4" type="noConversion"/>
  </si>
  <si>
    <t>소유자 권한이 있는 외부 계정을 구독에서 제거해야 함</t>
  </si>
  <si>
    <t>사용자의 구독에서 쓰기 권한이 있는 계정에 대해 MFA를 사용하도록 설정해야 합니다.</t>
  </si>
  <si>
    <t>가상 머신은 Compute 및 Storage 리소스 간에 임시 디스크, 캐시 및 데이터 흐름을 암호화해야 합니다.</t>
  </si>
  <si>
    <t>사용자의 구독에서 소유자 권한이 있는 계정에 대해 MFA를 사용하도록 설정해야 합니다.</t>
  </si>
  <si>
    <t>사용자의 구독에서 읽기 권한이 있는 계정에 대해 MFA를 사용하도록 설정해야 합니다.</t>
  </si>
  <si>
    <t>가상 머신에 Log Analytics 에이전트를 설치해야 함</t>
  </si>
  <si>
    <t>dataiku-ys-pvc-poc
devopsagent-ml02
devopsagent-win
dsvm37
dataiku-instance
dss-admin-node-vm-9jore8xa
dss-automation01-vm-upwd4uvb
dss-deployer-vm-ad0lct7v
dss-design01-vm-0zbuusoz
dsvm-dataiku-da1
dsvm-dataiku-da2
dsvm-dataiku-da3
dsvm-dataiku-da4
dsvm-dataiku-da5
dsvm-dataiku-da6
dsvm-ys-pvc
dsvm42
hwss-p-krc-dap-r-ai-vm-001</t>
    <phoneticPr fontId="4" type="noConversion"/>
  </si>
  <si>
    <t>0043bf9b-ebf8-46ce-9c8e-685cebce15b1</t>
    <phoneticPr fontId="4" type="noConversion"/>
  </si>
  <si>
    <t xml:space="preserve">Hanwha Solutions Chemical DT </t>
  </si>
  <si>
    <t>hwsc-d-krc-esh-d-db-vm-001
hwsc-d-krc-esh-f-web-vm-001
hwsc-d-krc-mes-f-was-vm-001
hwsc-d-krc-sop-d-db-vm-001
hwsc-d-krc-sop-f-ai-vm-001
hwsc-d-krc-sop-f-eng-vm-001
hwsc-d-krc-sop-f-was-vm-001
hwsc-p-krc-mr-b-app-vm-001
hwsc-p-krc-mr-b-app-vm-002
hwsc-p-krc-mr-b-fss-vm-001
hwsc-p-krc-mr-b-tblu-vm-001
hwsc-p-krc-mr-d-db-vm-001
hwsc-p-krc-sop-f-was-vm-001
hwsc-d-krc-edm-d-db-vm-001
hwsc-d-krc-edm-f-web-vm-001
hwsc-d-krc-cmms-f-web-vm-001
hwsc-p-krc-sop-b-ai-vm-001
hwsc-p-krc-sop-b-eng-vm-001
hwsc-d-krc-ptnrp-f-web-vm-001
hwsc-p-krc-cmms-b-search-vm-001
hwsc-p-krc-cmms-f-web-vm-001
hwsc-p-krc-edm-b-fss-vm-001
hwsc-p-krc-edm-d-db-vm-001
hwsc-p-krc-edm-f-web-vm-001
hwsc-p-krc-esh-d-db-vm-001
hwsc-p-krc-esh-f-web-vm-001
hwsc-p-krc-mes-b-fmb-vm-001
hwsc-p-krc-mes-f-was-vm-001
hwsc-p-krc-mes-f-was-vm-002
hwsc-p-krc-ptnrp-d-db-vm-001
hwsc-p-krc-ptnrp-f-web-vm-001
hwsc-p-krc-cmms-f-ex-web-vm-001
hwsc-p-krc-edm-f-ex-web-vm-001
hwsc-p-krc-esh-f-ex-web-vm-001
hwsc-p-krc-mes-f-ex-web-vm-001
hwsc-p-krc-mes-f-ex-web-vm-002
hwsc-p-krc-ptnrp-f-ex-web-vm-001
hwsc-d-krc-dt-f-ecmagentbocs-vm-001
hwsc-d-krc-dt-f-relay-vm-001
hwsc-p-krc-dt-f-dcc-vm-001
hwsc-p-krc-cmms-d-db-vm-002
hwsc-d-krc-dt-f-ecmrfs-vm-001
hwsc-d-krc-dt-f-ecmagent-vm-001
hwsc-p-krc-mr-b-app-vm-003
testvm01</t>
    <phoneticPr fontId="4" type="noConversion"/>
  </si>
  <si>
    <t>hwsc-d-krc-dt-f-jb-vm-001
hwsc-d-krc-eai-f-web-vm-001
hwsc-t-krc-eai-f-web-vm-001
hwsc-d-krc-esh-d-db-vm-001
hwsc-d-krc-esh-f-web-vm-001
hwsc-d-krc-mes-f-was-vm-001
hwsc-d-krc-prct-b-was-vm-001
hwsc-d-krc-prct-d-db-vm-001
hwsc-d-krc-prct-f-web-vm-001
hwsc-d-krc-sop-d-db-vm-001
hwsc-d-krc-sop-f-ai-vm-001
hwsc-d-krc-sop-f-eng-vm-001
hwsc-d-krc-sop-f-was-vm-001
hwsc-p-krc-dt-f-jb-vm-001
hwsc-p-krc-eai-f-web-vm-001
hwsc-p-krc-eai-f-web-vm-002
hwsc-p-krc-mr-b-fss-vm-001
hwsc-p-krc-mr-d-db-vm-001
hwsc-p-krc-sop-f-was-vm-001
hwsc-d-krc-edm-d-db-vm-001
hwsc-d-krc-edm-f-web-vm-001
hwsc-p-krc-dt-f-dbac-vm-001
hwsc-d-krc-cmms-f-web-vm-001
hwsc-p-krc-prct-b-ai-vm-001
hwsc-p-krc-prct-b-search-vm-001
hwsc-p-krc-prct-b-was-vm-001
hwsc-p-krc-prct-b-was-vm-002
hwsc-p-krc-prct-d-db-vm-001
hwsc-p-krc-prct-d-db-vm-002
hwsc-p-krc-prct-f-web-vm-001
hwsc-p-krc-prct-f-web-vm-002
hwsc-d-krc-dqm-b-was-vm-001
hwsc-d-krc-dqm-d-db-vm-001
hwsc-p-krc-sop-b-ai-vm-001
hwsc-p-krc-sop-b-eng-vm-001
hwsc-d-krc-ptnrp-f-web-vm-001
hwsc-p-krc-cmms-b-search-vm-001
hwsc-p-krc-cmms-f-web-vm-001
hwsc-p-krc-edm-b-fss-vm-001
hwsc-p-krc-edm-d-db-vm-001
hwsc-p-krc-edm-f-web-vm-001
hwsc-p-krc-esh-d-db-vm-001
hwsc-p-krc-esh-f-web-vm-001
hwsc-p-krc-mes-b-fmb-vm-001
hwsc-p-krc-mes-f-was-vm-001
hwsc-p-krc-mes-f-was-vm-002
hwsc-p-krc-ptnrp-d-db-vm-001
hwsc-p-krc-ptnrp-f-web-vm-001
hwsc-p-krc-mr-f-mweb-vm-001
hwsc-d-krc-dt-f-relay-vm-001
hwsc-p-krc-dt-f-dcc-vm-001
hwsc-p-krc-cmms-d-db-vm-002
hwsc-p-krc-mgmt-vm-001
hwsc-d-krc-dt-f-ecmrfs-vm-001
hwsc-d-krc-dt-f-ecmagent-vm-001
hwsc-d-krc-dt-f-ecmagentbocs-vm-001
hwsc-p-krc-mr-b-app-vm-003
testvm01</t>
    <phoneticPr fontId="4" type="noConversion"/>
  </si>
  <si>
    <t>hwsc-d-krc-dt-f-jb-vm-001
hwsc-d-krc-eai-f-web-vm-001
hwsc-t-krc-eai-f-web-vm-001
hwsc-d-krc-esh-d-db-vm-001
hwsc-d-krc-esh-f-web-vm-001
hwsc-d-krc-mes-f-was-vm-001
hwsc-d-krc-prct-b-was-vm-001
hwsc-d-krc-prct-d-db-vm-001
hwsc-d-krc-prct-f-web-vm-001
hwsc-d-krc-sop-d-db-vm-001
hwsc-d-krc-sop-f-ai-vm-001
hwsc-d-krc-sop-f-eng-vm-001
hwsc-d-krc-sop-f-was-vm-001
hwsc-p-krc-dt-f-jb-vm-001
hwsc-p-krc-mr-b-app-vm-001
hwsc-p-krc-mr-b-app-vm-002
hwsc-p-krc-mr-b-fss-vm-001
hwsc-d-krc-edm-d-db-vm-001
hwsc-d-krc-edm-f-web-vm-001
hwsc-p-krc-dt-f-dbac-vm-001
hwsc-d-krc-cmms-f-web-vm-001
hwsc-d-krc-dqm-b-was-vm-001
hwsc-d-krc-dqm-d-db-vm-001
hwsc-p-krc-sop-b-ai-vm-001
hwsc-p-krc-sop-b-eng-vm-001
hwsc-d-krc-ptnrp-f-web-vm-001
hwsc-p-krc-cmms-b-search-vm-001
hwsc-p-krc-cmms-f-web-vm-001
hwsc-p-krc-edm-b-fss-vm-001
hwsc-p-krc-edm-d-db-vm-001
hwsc-p-krc-edm-f-web-vm-001
hwsc-p-krc-esh-d-db-vm-001hwsc-p-krc-esh-f-web-vm-001hwsc-p-krc-mes-b-fmb-vm-001hwsc-p-krc-mes-f-was-vm-001hwsc-p-krc-mes-f-was-vm-002hwsc-p-krc-dt-f-dkms-vm-001hwsc-p-krc-ptnrp-d-db-vm-001hwsc-p-krc-ptnrp-f-web-vm-001hwsc-p-krc-cmms-f-ex-web-vm-001hwsc-p-krc-edm-f-ex-web-vm-001hwsc-p-krc-esh-f-ex-web-vm-001hwsc-p-krc-mes-f-ex-web-vm-001hwsc-p-krc-mes-f-ex-web-vm-002hwsc-p-krc-prct-f-ex-web-vm-001hwsc-p-krc-prct-f-ex-web-vm-002hwsc-p-krc-ptnrp-f-ex-web-vm-001hwsc-d-krc-dt-f-ecmagentbocs-vm-001hwsc-p-krc-mr-f-mweb-vm-001
hwsc-d-krc-dt-f-relay-vm-001
hwsc-p-krc-dt-f-dcc-vm-001
hwsc-p-krc-cmms-d-db-vm-002
hwsc-p-krc-mgmt-vm-001
hwsc-d-krc-dt-f-ecmrfs-vm-001
hwsc-d-krc-dt-f-ecmagent-vm-001
hwsc-d-krc-prct-d-db-vm-002
hwsc-d-krc-prct-f-web-vm-002
hwsc-d-krc-prct-b-was-vm-002
hwsc-p-krc-mr-b-app-vm-003
testvm01</t>
    <phoneticPr fontId="4" type="noConversion"/>
  </si>
  <si>
    <t>보호되지 않는 SQL Managed Instance에 대해 SQL용 Microsoft Defender를 사용하도록 설정해야 함</t>
  </si>
  <si>
    <t>hwsc-p-krc-sop-d-db-sqlmi-001
hwsc-p-krc-mes-d-db-sqlmi-001</t>
    <phoneticPr fontId="4" type="noConversion"/>
  </si>
  <si>
    <t>SQL managed instance</t>
    <phoneticPr fontId="4" type="noConversion"/>
  </si>
  <si>
    <t>컴퓨터에서 SQL Server용 Microsoft Defender를 사용하도록 설정해야 함</t>
  </si>
  <si>
    <t>계정 변수 자동화는 암호화되어야 합니다.</t>
  </si>
  <si>
    <t>hwsc-d-krc-ops-rg</t>
  </si>
  <si>
    <t>external_autostop_frequency
internal_resourcegroupname
internal_autosnooze_webhookuri
internal_autosnooze_arm_webhookuri
internal_automationaccountname
external_waittimeforvmretryinseconds
external_stop_resourcegroupnames
external_start_resourcegroupnames
external_excludevmnames
external_enableclassicvms
external_autostop_timewindow
external_autostop_timeaggregationoperator
external_autostop_threshold
external_autostop_severity
external_autostop_metricname
external_autostop_description
external_autostop_condition</t>
    <phoneticPr fontId="4" type="noConversion"/>
  </si>
  <si>
    <t>계정 변수 자동화</t>
    <phoneticPr fontId="4" type="noConversion"/>
  </si>
  <si>
    <t>오픈 소스 관계형 데이터베이스용 Microsoft Defender를 사용하도록 설정해야 합니다.</t>
  </si>
  <si>
    <t>DNS용 Microsoft Defender를 사용하도록 설정해야 합니다.</t>
  </si>
  <si>
    <t>서버용 Microsoft Defender를 사용하도록 설정해야 함</t>
  </si>
  <si>
    <t>Storage용 Microsoft Defender를 사용하도록 설정해야 함</t>
  </si>
  <si>
    <t>SQL 관리 인스턴스에 취약성 평가가 구성되어 있어야 함</t>
  </si>
  <si>
    <t>Resource Manager용 Microsoft Defender를 사용하도록 설정해야 합니다.</t>
  </si>
  <si>
    <t>PostgreSQL 연결 관리 개선</t>
  </si>
  <si>
    <t>hwsc-p-krc-eai-rg</t>
  </si>
  <si>
    <t>PostgreSQL 서버</t>
  </si>
  <si>
    <t>hwsc-p-krc-eai-d-db-psql-001
hwsc-t-krc-eai-d-db-psql-001</t>
    <phoneticPr fontId="4" type="noConversion"/>
  </si>
  <si>
    <t>Performance</t>
    <phoneticPr fontId="4" type="noConversion"/>
  </si>
  <si>
    <t>Reliablity</t>
    <phoneticPr fontId="4" type="noConversion"/>
  </si>
  <si>
    <t>Log4j2 취약점에 대비해 (CVE-2021-44228) Application Gateway WAF를 활성화해야 함</t>
    <phoneticPr fontId="4" type="noConversion"/>
  </si>
  <si>
    <t>hwsc-p-krc-agw-002</t>
  </si>
  <si>
    <t>애플리케이션 게이트웨이</t>
    <phoneticPr fontId="4" type="noConversion"/>
  </si>
  <si>
    <t>취약점 보완</t>
    <phoneticPr fontId="4" type="noConversion"/>
  </si>
  <si>
    <t>박원규</t>
    <phoneticPr fontId="4" type="noConversion"/>
  </si>
  <si>
    <t>Service Name</t>
  </si>
  <si>
    <t>Unit</t>
  </si>
  <si>
    <t>Qty</t>
  </si>
  <si>
    <t>Pay as u go</t>
  </si>
  <si>
    <t>Operation Cost 
for 1 Year/unit</t>
  </si>
  <si>
    <t>Operation Cost 
for 1 Year</t>
  </si>
  <si>
    <t>EA</t>
    <phoneticPr fontId="4" type="noConversion"/>
  </si>
  <si>
    <t>hwsc-d-krc-ptnrp-f-web-vm-001</t>
  </si>
  <si>
    <t>hwsc-p-krc-mr-f-mweb-vm-001</t>
  </si>
  <si>
    <t>hwsc-p-krc-prct-b-search-vm-001</t>
  </si>
  <si>
    <t>hwsc-p-krc-mgmt-vm-001</t>
  </si>
  <si>
    <t>hwsc-d-krc-sop-d-db-vm-001</t>
  </si>
  <si>
    <t>hwsc-d-krc-dt-f-ecmagent-vm-001</t>
  </si>
  <si>
    <t>hwsc-d-krc-prct-f-web-vm-001</t>
    <phoneticPr fontId="4" type="noConversion"/>
  </si>
  <si>
    <t>hwsc-p-krc-prct-f-web-vm-002</t>
    <phoneticPr fontId="4" type="noConversion"/>
  </si>
  <si>
    <t>hwsc-d-krc-eai-f-web-vm-001</t>
    <phoneticPr fontId="4" type="noConversion"/>
  </si>
  <si>
    <t>hwsc-p-krc-prct-b-ai-vm-001</t>
    <phoneticPr fontId="4" type="noConversion"/>
  </si>
  <si>
    <t>hwsc-p-krc-sop-b-eng-vm-001</t>
    <phoneticPr fontId="4" type="noConversion"/>
  </si>
  <si>
    <t>hwsc-p-krc-ptnrp-d-db-vm-001</t>
    <phoneticPr fontId="4" type="noConversion"/>
  </si>
  <si>
    <t>hwsc-d-krc-esh-f-web-vm-001</t>
    <phoneticPr fontId="4" type="noConversion"/>
  </si>
  <si>
    <t>hwsc-d-krc-mes-f-was-vm-001</t>
    <phoneticPr fontId="4" type="noConversion"/>
  </si>
  <si>
    <t>hwsc-p-krc-esh-f-web-vm-001</t>
    <phoneticPr fontId="4" type="noConversion"/>
  </si>
  <si>
    <t>hwsc-p-krc-mes-f-was-vm-001</t>
    <phoneticPr fontId="4" type="noConversion"/>
  </si>
  <si>
    <t>hwsc-p-krc-mes-f-was-vm-002</t>
    <phoneticPr fontId="4" type="noConversion"/>
  </si>
  <si>
    <t>hwsc-d-krc-prct-d-db-vm-001</t>
    <phoneticPr fontId="4" type="noConversion"/>
  </si>
  <si>
    <t>hwsc-d-krc-sop-f-ai-vm-001</t>
    <phoneticPr fontId="4" type="noConversion"/>
  </si>
  <si>
    <t>hwsc-p-krc-mr-b-app-vm-003</t>
    <phoneticPr fontId="4" type="noConversion"/>
  </si>
  <si>
    <t>hwsc-d-krc-edm-d-db-vm-001</t>
    <phoneticPr fontId="4" type="noConversion"/>
  </si>
  <si>
    <t>hwsc-d-krc-dqm-b-was-vm-001</t>
    <phoneticPr fontId="4" type="noConversion"/>
  </si>
  <si>
    <t>hwsc-d-krc-edm-f-web-vm-001</t>
    <phoneticPr fontId="4" type="noConversion"/>
  </si>
  <si>
    <t>hwsc-d-krc-prct-b-was-vm-001</t>
    <phoneticPr fontId="4" type="noConversion"/>
  </si>
  <si>
    <t>hwsc-d-krc-cmms-f-web-vm-001</t>
    <phoneticPr fontId="4" type="noConversion"/>
  </si>
  <si>
    <t>hwsc-d-krc-dt-f-ecmagentbocs-vm-001</t>
    <phoneticPr fontId="4" type="noConversion"/>
  </si>
  <si>
    <t>hwsc-p-krc-cmms-f-web-vm-001</t>
    <phoneticPr fontId="4" type="noConversion"/>
  </si>
  <si>
    <t>hwsc-p-krc-cmms-d-db-vm-002</t>
    <phoneticPr fontId="4" type="noConversion"/>
  </si>
  <si>
    <t>hwsc-d-krc-sop-f-was-vm-001</t>
    <phoneticPr fontId="4" type="noConversion"/>
  </si>
  <si>
    <t>hwsc-p-krc-prct-f-web-vm-001</t>
    <phoneticPr fontId="4" type="noConversion"/>
  </si>
  <si>
    <t>hwsc-d-krc-dqm-d-db-vm-001</t>
    <phoneticPr fontId="4" type="noConversion"/>
  </si>
  <si>
    <t>hwsc-d-krc-dt-f-ecmrfs-vm-001</t>
    <phoneticPr fontId="4" type="noConversion"/>
  </si>
  <si>
    <t>hwsc-d-krc-esh-d-db-vm-001</t>
    <phoneticPr fontId="4" type="noConversion"/>
  </si>
  <si>
    <t>D4d v4 (4 vCPU(s), 16 GiB RAM) ; CentOS 7.5.1804</t>
  </si>
  <si>
    <t>D4d v4 (4 vCPU(s), 16 GiB RAM) ; Windows Server 2016 Datacenter</t>
  </si>
  <si>
    <t>D4ds v4 (4 vCPU(s), 16 GiB RAM) ; Windows Server 2019 Datacenter</t>
  </si>
  <si>
    <t>D4s v3 (4 vCPU(s), 16 GiB RAM) ; Windows Server 2019 Datacenter</t>
  </si>
  <si>
    <t>D4s v3 (4 vCPU(s), 16 GiB RAM) ; ubuntu 18.04</t>
  </si>
  <si>
    <t>D8s v3 (8 vCPU(s), 32 GiB RAM) ; Windows Server 2019 Datacenter</t>
  </si>
  <si>
    <t>D8s v3 (8 vCPU(s), 32 GiB RAM) ; centos 7.5.1804</t>
  </si>
  <si>
    <t>D8s v3 (8 vCPU(s), 32 GiB RAM) ; Windows Server 2016 Datacenter</t>
  </si>
  <si>
    <t>DS3 v2 (4 vCPU(s), 14 GiB RAM) ; Windows 10 Pro</t>
  </si>
  <si>
    <t>E4s v3 (4 vCPU(s), 32 GiB RAM) ; Windows Server 2019 Datacenter</t>
  </si>
  <si>
    <t>E4s v3 (4 vCPU(s), 32 GiB RAM) ; centos 7.5.1804</t>
  </si>
  <si>
    <t>E4s v3 (4 vCPU(s), 32 GiB RAM) ; centos 7.8.2003</t>
  </si>
  <si>
    <t>E8as v4 (8 vCPU(s), 64 GiB RAM) ; Windows Server 2019 Datacenter</t>
  </si>
  <si>
    <t>E8s v3 (8 vCPU(s), 64 GiB RAM) ; Windows Server 2016 Datacenter</t>
  </si>
  <si>
    <t>F2s v2 (2 vCPU(s), 4 GiB RAM) ; centos 7.5.1804</t>
  </si>
  <si>
    <t>F4s v2 (4 vCPU(s), 8 GiB RAM) ; centos 7.5.1804</t>
  </si>
  <si>
    <t>F4s v2 (4 vCPU(s), 8 GiB RAM) ; Windows Server 2016 Datacenter</t>
  </si>
  <si>
    <t>F4s v2 (4 vCPU(s), 8 GiB RAM) ; Windows Server 2019 Datacenter</t>
  </si>
  <si>
    <t>Description</t>
    <phoneticPr fontId="4" type="noConversion"/>
  </si>
  <si>
    <t>hwsc-d-krc-dt-f-ecmagentbocs-vm-001</t>
  </si>
  <si>
    <t>hwsc-p-krc-prct-f-web-vm-002</t>
  </si>
  <si>
    <t>hwsc-d-krc-eai-f-web-vm-001</t>
  </si>
  <si>
    <t>hwsc-p-krc-prct-b-ai-vm-001</t>
  </si>
  <si>
    <t>hwsc-p-krc-sop-b-eng-vm-001</t>
  </si>
  <si>
    <t>hwsc-p-krc-ptnrp-d-db-vm-001</t>
  </si>
  <si>
    <t>hwsc-d-krc-esh-f-web-vm-001</t>
  </si>
  <si>
    <t>hwsc-d-krc-mes-f-was-vm-001</t>
  </si>
  <si>
    <t>hwsc-d-krc-sop-f-ai-vm-001</t>
  </si>
  <si>
    <t>hwsc-p-krc-esh-f-web-vm-001</t>
  </si>
  <si>
    <t>hwsc-p-krc-mes-f-was-vm-001</t>
  </si>
  <si>
    <t>hwsc-d-krc-edm-d-db-vm-001</t>
  </si>
  <si>
    <t>hwsc-d-krc-edm-f-web-vm-001</t>
  </si>
  <si>
    <t>hwsc-d-krc-prct-b-was-vm-001</t>
  </si>
  <si>
    <t>hwsc-p-krc-cmms-f-web-vm-001</t>
  </si>
  <si>
    <t>hwsc-d-krc-sop-f-was-vm-001</t>
  </si>
  <si>
    <t>hwsc-d-krc-prct-f-web-vm-001</t>
  </si>
  <si>
    <t>hwsc-p-krc-prct-f-web-vm-001</t>
  </si>
  <si>
    <t>hwsc-d-krc-dqm-d-db-vm-001</t>
  </si>
  <si>
    <t>hwsc-d-krc-dt-f-ecmrfs-vm-001</t>
  </si>
  <si>
    <t>hwsc-d-krc-esh-d-db-vm-001</t>
  </si>
  <si>
    <t>F2s v2 (2 vCPU(s), 4 GiB RAM) ; centos 7.5.1804</t>
    <phoneticPr fontId="4" type="noConversion"/>
  </si>
  <si>
    <t>E4s v4 (4 vCPU(s), 32 GiB RAM) ; Windows Server 2016 Datacenter</t>
    <phoneticPr fontId="4" type="noConversion"/>
  </si>
  <si>
    <t>hwsc-p-krc-sop-d-db-sqlmi-001</t>
  </si>
  <si>
    <t>Dataiku-YS-PVC-PoC</t>
  </si>
  <si>
    <t>dsvm-ys-pvc</t>
  </si>
  <si>
    <t>dsvm37</t>
    <phoneticPr fontId="1" type="noConversion"/>
  </si>
  <si>
    <t>dsvm42</t>
    <phoneticPr fontId="1" type="noConversion"/>
  </si>
  <si>
    <t>Dataiku-YS-PVC-PoC</t>
    <phoneticPr fontId="4" type="noConversion"/>
  </si>
  <si>
    <t>D2ds v4 (2 vCPU(s), 8 GiB RAM) ; CentOS 7.9.2009</t>
    <phoneticPr fontId="4" type="noConversion"/>
  </si>
  <si>
    <t>B16ms (16 vCPU(s), 64 GiB RAM) ; CentOS 7.9.2009</t>
    <phoneticPr fontId="4" type="noConversion"/>
  </si>
  <si>
    <t>devopsAgent-win</t>
    <phoneticPr fontId="4" type="noConversion"/>
  </si>
  <si>
    <t>DS12 v2 (4 vCPU(s), 28 GiB RAM) ; Windows Server 2019 Datacenter</t>
    <phoneticPr fontId="4" type="noConversion"/>
  </si>
  <si>
    <t>E8ds v5 (8 vCPU(s), 64GiB RAM) ; Windows Server 2019 Datacenter</t>
    <phoneticPr fontId="4" type="noConversion"/>
  </si>
  <si>
    <t>B4ms (4 vCPU(s), 16 GiB RAM); Windows Server 2019 Datacenter</t>
    <phoneticPr fontId="4" type="noConversion"/>
  </si>
  <si>
    <t>E8ds v4 (8 vCPU(s), 64GiB RAM) ; Windows Server 2019 Datacenter</t>
    <phoneticPr fontId="4" type="noConversion"/>
  </si>
  <si>
    <t>dsvm-ys-pvc</t>
    <phoneticPr fontId="4" type="noConversion"/>
  </si>
  <si>
    <t>D4s v3 (4 vCPU(s), 16 GiB RAM) ; Windows Server 2019 Datacenter</t>
    <phoneticPr fontId="4" type="noConversion"/>
  </si>
  <si>
    <t>hwsc-p-krc-cmms-d-db-vm-002</t>
  </si>
  <si>
    <t>hwsc-p-krc-cmms-f-ex-web-vm-001</t>
  </si>
  <si>
    <t>hwsc-p-krc-dt-f-dcc-vm-001</t>
  </si>
  <si>
    <t>hwsc-p-krc-edm-f-ex-web-vm-001</t>
  </si>
  <si>
    <t>hwsc-p-krc-esh-f-ex-web-vm-001</t>
  </si>
  <si>
    <t>hwsc-p-krc-mes-f-ex-web-vm-001</t>
  </si>
  <si>
    <t>hwsc-p-krc-mes-f-ex-web-vm-002</t>
  </si>
  <si>
    <t>hwsc-p-krc-mr-b-app-vm-003</t>
  </si>
  <si>
    <t>hwsc-p-krc-ptnrp-f-ex-web-vm-001</t>
  </si>
  <si>
    <t>Agent</t>
    <phoneticPr fontId="4" type="noConversion"/>
  </si>
  <si>
    <t>-</t>
    <phoneticPr fontId="4" type="noConversion"/>
  </si>
  <si>
    <t>E4s v4 (4 vCPU(s), 32 GiB RAM) ; Windows Server 2019 Datacenter</t>
    <phoneticPr fontId="4" type="noConversion"/>
  </si>
  <si>
    <t>D8s v3 (8 vCPU(s), 32 GiB RAM) ; Windows Server 2019 Datacenter</t>
    <phoneticPr fontId="4" type="noConversion"/>
  </si>
  <si>
    <t>Note</t>
    <phoneticPr fontId="4" type="noConversion"/>
  </si>
  <si>
    <t>hwsc-p-krc-dt-f-dcc-vm-001</t>
    <phoneticPr fontId="4" type="noConversion"/>
  </si>
  <si>
    <t>D2s v3 (2 vCPU(s), 8 GiB RAM) ; Windows 10 Pro</t>
    <phoneticPr fontId="4" type="noConversion"/>
  </si>
  <si>
    <t>azureml-rg-hh</t>
  </si>
  <si>
    <t>Hanwha Solutions Chemical DAP</t>
  </si>
  <si>
    <t>AzureML_HH</t>
  </si>
  <si>
    <t>Azure Machine Learning</t>
  </si>
  <si>
    <t>azuremlhh3357436626</t>
  </si>
  <si>
    <t>azuremlhh5471617042</t>
  </si>
  <si>
    <t>cs110032000d22ccf4f</t>
  </si>
  <si>
    <t>cs110032000e8593b52</t>
  </si>
  <si>
    <t>dataikuyspvcpoc</t>
  </si>
  <si>
    <t>devopsAgent-ml02</t>
  </si>
  <si>
    <t>HHDAP-RecoverySrv</t>
  </si>
  <si>
    <t>storecommon</t>
  </si>
  <si>
    <t>hwsc-p-krc-edm-f-ex-web-vm-001</t>
    <phoneticPr fontId="4" type="noConversion"/>
  </si>
  <si>
    <t>cloudshelltesthanwha</t>
  </si>
  <si>
    <t>cloud-shell-storage-southeastasia</t>
  </si>
  <si>
    <t>Hanwha Solutions Chemical DT</t>
  </si>
  <si>
    <t>cs110032000abee58af</t>
  </si>
  <si>
    <t>cs110032000ac14584f</t>
  </si>
  <si>
    <t>cs110032000cf8d2028</t>
  </si>
  <si>
    <t>cs110032000d22d123c</t>
  </si>
  <si>
    <t>cs110032000fea7788f</t>
  </si>
  <si>
    <t>cs110032000fea9e37b</t>
  </si>
  <si>
    <t>DAP-rsv-001</t>
  </si>
  <si>
    <t>dap-ops-rg</t>
  </si>
  <si>
    <t>hwsc-p-krc-esh-f-ex-web-vm-001</t>
    <phoneticPr fontId="4" type="noConversion"/>
  </si>
  <si>
    <t>hwsc-p-krc-mes-f-ex-web-vm-001</t>
    <phoneticPr fontId="4" type="noConversion"/>
  </si>
  <si>
    <t>daprgpilotdiag</t>
  </si>
  <si>
    <t>devopsagent-win</t>
  </si>
  <si>
    <t>SQL virtual machine</t>
  </si>
  <si>
    <t>drmblobprivatelink</t>
  </si>
  <si>
    <t>drmblobstorage</t>
  </si>
  <si>
    <t>dsvm37</t>
  </si>
  <si>
    <t>ETL-HH</t>
  </si>
  <si>
    <t>Data factory (V2)</t>
  </si>
  <si>
    <t>ETL-HH2</t>
  </si>
  <si>
    <t>hwsc-s-krc-dap-d-db-staging01</t>
  </si>
  <si>
    <t>hwsc-s-krc-dap-d-pe-staging01</t>
  </si>
  <si>
    <t>hwsc-s-krc-dap-d-pe-staging01-dataiku</t>
  </si>
  <si>
    <t>privatelink.blob.core.windows.net</t>
  </si>
  <si>
    <t>privatelink.file.core.windows.net</t>
  </si>
  <si>
    <t>sqlbackuphanwhadap</t>
  </si>
  <si>
    <t>sqlvazjpmdvg74cz5i</t>
  </si>
  <si>
    <t>testconndap</t>
  </si>
  <si>
    <t>14EA - 2EA</t>
    <phoneticPr fontId="4" type="noConversion"/>
  </si>
  <si>
    <t>mc_dataiku_design-aks_koreacentral</t>
  </si>
  <si>
    <t>aks-nodepool0-11137032-vmss</t>
  </si>
  <si>
    <t>Virtual machine scale set</t>
  </si>
  <si>
    <t>kubernetes</t>
  </si>
  <si>
    <t>Load balancer</t>
  </si>
  <si>
    <t>hwsc-t-krc-dt-rg</t>
  </si>
  <si>
    <t>hwsc-d-krc-prct-f-web-vm-002</t>
  </si>
  <si>
    <t>hwscdkrcprctrgdiag2</t>
  </si>
  <si>
    <t>testvm01</t>
  </si>
  <si>
    <t>hwsc-p-krc-sop-rg</t>
  </si>
  <si>
    <t>hwsc-p-krc-sop-b-ai-vm-001</t>
  </si>
  <si>
    <t>SQL managed instance</t>
  </si>
  <si>
    <t>hwsc-p-krc-sop-f-was-vm-001</t>
  </si>
  <si>
    <t>hwscpkrcsoprgdiag</t>
  </si>
  <si>
    <t>sqlvajo753h2dce6jy</t>
  </si>
  <si>
    <t>hwsc-p-krc-ptnrp-rg</t>
  </si>
  <si>
    <t>hwsc-p-krc-ptnrp-f-web-vm-001</t>
  </si>
  <si>
    <t>hwscpkrcptnrprgdiag</t>
  </si>
  <si>
    <t>hwsc-p-krc-prct-rg</t>
  </si>
  <si>
    <t>hwsc-p-krc-prct-b-lbi-001</t>
  </si>
  <si>
    <t>hwsc-p-krc-prct-b-was-vm-001</t>
  </si>
  <si>
    <t>hwsc-p-krc-prct-b-was-vm-002</t>
  </si>
  <si>
    <t>hwsc-p-krc-prct-d-db-vm-001</t>
  </si>
  <si>
    <t>hwsc-p-krc-prct-d-db-vm-002</t>
  </si>
  <si>
    <t>hwsc-p-krc-prct-d-lbi-001</t>
  </si>
  <si>
    <t>hwsc-p-krc-prct-f-ex-web-vm-001</t>
  </si>
  <si>
    <t>hwsc-p-krc-prct-f-ex-web-vm-002</t>
  </si>
  <si>
    <t>hwsc-p-krc-prct-f-lbi-001</t>
  </si>
  <si>
    <t>hwscpkrcprctrgdiag</t>
  </si>
  <si>
    <t>hwscpkrcprctrgdiag1</t>
  </si>
  <si>
    <t>hwscpkrcprctsa</t>
  </si>
  <si>
    <t>hwsc-p-krc-ops-rg</t>
  </si>
  <si>
    <t>hwsc-p-krc-rsv-001</t>
  </si>
  <si>
    <t>hwsc-p-krc-mirpa-rg</t>
  </si>
  <si>
    <t>hwsc-p-krc-mr-b-app-vm-001</t>
  </si>
  <si>
    <t>hwsc-p-krc-mr-b-app-vm-002</t>
  </si>
  <si>
    <t>hwsc-p-krc-mr-b-fss-vm-001</t>
  </si>
  <si>
    <t>hwsc-p-krc-mr-b-tblu-vm-001</t>
  </si>
  <si>
    <t>hwsc-p-krc-mr-d-db-vm-001</t>
  </si>
  <si>
    <t>hwscpkrcmirpargdiag</t>
  </si>
  <si>
    <t>hwsc-p-krc-mgmt-rg</t>
  </si>
  <si>
    <t>hwsc-p-krc-mgmt-vm-002</t>
  </si>
  <si>
    <t>hwsc-p-krc-mes-rg</t>
  </si>
  <si>
    <t>hwsc-p-krc-mes-b-fmb-vm-001</t>
  </si>
  <si>
    <t>hwsc-p-krc-mes-d-db-sqlmi-001</t>
  </si>
  <si>
    <t>hwsc-p-krc-mes-f-lbi-001</t>
  </si>
  <si>
    <t>hwsc-p-krc-mes-f-was-vm-002</t>
  </si>
  <si>
    <t>hwscpkrcmesrgdiag</t>
  </si>
  <si>
    <t>sqlva52vj3bthqyrhg</t>
  </si>
  <si>
    <t>hwsc-p-krc-esh-rg</t>
  </si>
  <si>
    <t>hwsc-p-krc-esh-d-db-vm-001</t>
  </si>
  <si>
    <t>hwscpkrceshrgdiag</t>
  </si>
  <si>
    <t>hwsc-p-krc-edm-rg</t>
  </si>
  <si>
    <t>hwsc-p-krc-edm-b-fss-vm-001</t>
  </si>
  <si>
    <t>hwsc-p-krc-edm-d-db-vm-001</t>
  </si>
  <si>
    <t>hwsc-p-krc-edm-f-web-vm-001</t>
  </si>
  <si>
    <t>hwscpkrcedmrgdiag</t>
  </si>
  <si>
    <t>pe_edmp</t>
  </si>
  <si>
    <t>hwsc-p-krc-eai-d-db-psql-001</t>
  </si>
  <si>
    <t>Azure Database for PostgreSQL single server</t>
  </si>
  <si>
    <t>hwsc-p-krc-eai-f-lbi-001</t>
  </si>
  <si>
    <t>hwsc-p-krc-eai-f-web-vm-001</t>
  </si>
  <si>
    <t>hwsc-p-krc-eai-f-web-vm-002</t>
  </si>
  <si>
    <t>hwsc-p-krc-esh-d-db-pepint-001</t>
  </si>
  <si>
    <t>hwscpkrceairgdiag</t>
  </si>
  <si>
    <t>hwscpkrceairgdiag2</t>
  </si>
  <si>
    <t>hwsc-p-krc-agw-001</t>
  </si>
  <si>
    <t>hwsc-p-krc-dt-rg</t>
  </si>
  <si>
    <t>hwsc-p-krc-dt-f-dbac-vm-001</t>
  </si>
  <si>
    <t>hwsc-p-krc-dt-f-dkms-vm-001</t>
  </si>
  <si>
    <t>hwsc-p-krc-dt-f-jb-vm-001</t>
  </si>
  <si>
    <t>hwscpkrcdtrgdiag</t>
  </si>
  <si>
    <t>privatelink.postgres.database.azure.com</t>
  </si>
  <si>
    <t>hwsc-p-krc-cmms-rg</t>
  </si>
  <si>
    <t>hwsc-p-krc-cmms-b-search-vm-001</t>
  </si>
  <si>
    <t>hwscpkrccmmsrgdiag</t>
  </si>
  <si>
    <t>hwsc-d-krc-sop-rg</t>
  </si>
  <si>
    <t>hwsc-d-krc-sop-f-eng-vm-001</t>
  </si>
  <si>
    <t>hwscdkrcsopddb</t>
  </si>
  <si>
    <t>hwscdkrcsoprgdiag</t>
  </si>
  <si>
    <t>hwsc-d-krc-ptnrp-rg</t>
  </si>
  <si>
    <t>hwscdkrcptnrprgdiag</t>
  </si>
  <si>
    <t>hwsc-d-krc-prct-rg</t>
  </si>
  <si>
    <t>hwsc-d-krc-prct-d-db-vm-001</t>
  </si>
  <si>
    <t>hwscdkrcprctrgdiag</t>
  </si>
  <si>
    <t>AutoStop_CreateAlert_Child (hwsc-d-krc-ops-autoacct/AutoStop_CreateAlert_Child)</t>
  </si>
  <si>
    <t>AutoStop_CreateAlert_Parent (hwsc-d-krc-ops-autoacct/AutoStop_CreateAlert_Parent)</t>
  </si>
  <si>
    <t>AutoStop_Disable (hwsc-d-krc-ops-autoacct/AutoStop_Disable)</t>
  </si>
  <si>
    <t>AutoStop_VM_Child (hwsc-d-krc-ops-autoacct/AutoStop_VM_Child)</t>
  </si>
  <si>
    <t>AutoStop_VM_Child_ARM (hwsc-d-krc-ops-autoacct/AutoStop_VM_Child_ARM)</t>
  </si>
  <si>
    <t>AzureAutomationTutorial (hwsc-d-krc-ops-autoacct/AzureAutomationTutorial)</t>
  </si>
  <si>
    <t>AzureAutomationTutorialPython2 (hwsc-d-krc-ops-autoacct/AzureAutomationTutorialPython2)</t>
  </si>
  <si>
    <t>AzureAutomationTutorialScript (hwsc-d-krc-ops-autoacct/AzureAutomationTutorialScript)</t>
  </si>
  <si>
    <t>hwsc-d-krc-ops-autoacct</t>
  </si>
  <si>
    <t>hwsc-d-krc-rsv-001</t>
  </si>
  <si>
    <t>ScheduledStartStop_Base_Classic (hwsc-d-krc-ops-autoacct/ScheduledStartStop_Base_Classic)</t>
  </si>
  <si>
    <t>ScheduledStartStop_Child (hwsc-d-krc-ops-autoacct/ScheduledStartStop_Child)</t>
  </si>
  <si>
    <t>ScheduledStartStop_Child_Classic (hwsc-d-krc-ops-autoacct/ScheduledStartStop_Child_Classic)</t>
  </si>
  <si>
    <t>ScheduledStartStop_Parent (hwsc-d-krc-ops-autoacct/ScheduledStartStop_Parent)</t>
  </si>
  <si>
    <t>SequencedStartStop_Parent (hwsc-d-krc-ops-autoacct/SequencedStartStop_Parent)</t>
  </si>
  <si>
    <t>hwscdkrcmirpargdiag</t>
  </si>
  <si>
    <t>hwsc-d-krc-mirpa-rg</t>
  </si>
  <si>
    <t>hwsc-d-krc-mes-rg</t>
  </si>
  <si>
    <t>hwscdkrcmesrgdiag</t>
  </si>
  <si>
    <t>hwsc-d-krc-esh-rg</t>
  </si>
  <si>
    <t>hwscdkrceshrgdiag</t>
  </si>
  <si>
    <t>hwsc-d-krc-edm-rg</t>
  </si>
  <si>
    <t>hwscdkrcedmrgdiag</t>
  </si>
  <si>
    <t>hwsc-d-krc-eai-d-db-psql-001</t>
  </si>
  <si>
    <t>hwsc-d-krc-eai-rg</t>
  </si>
  <si>
    <t>hwsc-d-krc-esh-d-db-pepint-001</t>
  </si>
  <si>
    <t>hwsc-t-krc-eai-d-db-psql-001</t>
  </si>
  <si>
    <t>hwsc-t-krc-eai-f-web-vm-001</t>
  </si>
  <si>
    <t>hwsc-t-krc-esh-d-db-pepint-001</t>
  </si>
  <si>
    <t>hwscdkrceairgdiag</t>
  </si>
  <si>
    <t>hwsc-d-krc-dt-rg</t>
  </si>
  <si>
    <t>hwsc-d-krc-agw-001</t>
  </si>
  <si>
    <t>hwsc-d-krc-dt-f-jb-vm-001</t>
  </si>
  <si>
    <t>hwsc-d-krc-dt-f-relay-vm-001</t>
  </si>
  <si>
    <t>hwscdkrcdamorgdiag</t>
  </si>
  <si>
    <t>hwscdkrcdtrgdiag</t>
  </si>
  <si>
    <t>hwsc-d-krc-dqm-b-was-vm-001</t>
  </si>
  <si>
    <t>hwsc-d-krc-dqm-rg</t>
  </si>
  <si>
    <t>hwscdkrcdqmrgdiag</t>
  </si>
  <si>
    <t>hwsc-d-krc-cmms-rg</t>
  </si>
  <si>
    <t>hwsc-d-krc-cmms-f-web-vm-001</t>
  </si>
  <si>
    <t>hwscdkrccmmsrgdiag</t>
  </si>
  <si>
    <t>AzureAutomationTutorial (DigitalAcademy-autostart/AzureAutomationTutorial)</t>
  </si>
  <si>
    <t>datascience-azureml-rg-hh</t>
  </si>
  <si>
    <t>AzureAutomationTutorialPython2 (DigitalAcademy-autostart/AzureAutomationTutorialPython2)</t>
  </si>
  <si>
    <t>AzureAutomationTutorialScript (DigitalAcademy-autostart/AzureAutomationTutorialScript)</t>
  </si>
  <si>
    <t>AzureML_HH_DS</t>
  </si>
  <si>
    <t>azuremlhhds2686177062</t>
  </si>
  <si>
    <t>azuremlhhds3255160635</t>
  </si>
  <si>
    <t>azuremlhhds6932046c</t>
  </si>
  <si>
    <t>Container registry</t>
  </si>
  <si>
    <t>DA-VM-Autostart (DigitalAcademy-autostart/DA-VM-Autostart)</t>
  </si>
  <si>
    <t>DigitalAcademy-autostart</t>
  </si>
  <si>
    <t>dsvm-dataiku-da1</t>
  </si>
  <si>
    <t>dsvm-dataiku-da2</t>
  </si>
  <si>
    <t>dsvm-dataiku-da3</t>
  </si>
  <si>
    <t>dsvm-dataiku-da4</t>
  </si>
  <si>
    <t>dsvm-dataiku-da5</t>
  </si>
  <si>
    <t>dsvm-dataiku-da6</t>
  </si>
  <si>
    <t>dsvm42</t>
  </si>
  <si>
    <t>hwss-p-krc-dap-r-ai-vm-001</t>
  </si>
  <si>
    <t>lakestoragehh</t>
  </si>
  <si>
    <t>DataIku-instance</t>
  </si>
  <si>
    <t>dataiku</t>
  </si>
  <si>
    <t>design-AKS</t>
  </si>
  <si>
    <t>Kubernetes service</t>
  </si>
  <si>
    <t>dss-admin-node-vm-9jOrE8xA</t>
  </si>
  <si>
    <t>dss-automation01-vm-uPWD4uvB</t>
  </si>
  <si>
    <t>dss-deployer-vm-aD0lCT7v</t>
  </si>
  <si>
    <t>dss-design01-vm-0ZbuUSoz</t>
  </si>
  <si>
    <t>hwdkurepo</t>
  </si>
  <si>
    <t>Additional Purchase</t>
    <phoneticPr fontId="4" type="noConversion"/>
  </si>
  <si>
    <t>예약 인스턴스</t>
    <phoneticPr fontId="4" type="noConversion"/>
  </si>
  <si>
    <t>예약 인스턴스</t>
  </si>
  <si>
    <r>
      <t>가상머신 사이즈 조정 (</t>
    </r>
    <r>
      <rPr>
        <b/>
        <sz val="12"/>
        <rFont val="맑은 고딕"/>
        <family val="2"/>
        <scheme val="minor"/>
      </rPr>
      <t>Standard E4s v4 -&gt; Standard E2s v4</t>
    </r>
    <r>
      <rPr>
        <sz val="12"/>
        <color rgb="FF323130"/>
        <rFont val="맑은 고딕"/>
        <family val="2"/>
        <scheme val="minor"/>
      </rPr>
      <t>)</t>
    </r>
    <phoneticPr fontId="4" type="noConversion"/>
  </si>
  <si>
    <t>1,685,105 원 절감(50%)</t>
    <phoneticPr fontId="4" type="noConversion"/>
  </si>
  <si>
    <t>AHUB 적용</t>
    <phoneticPr fontId="4" type="noConversion"/>
  </si>
  <si>
    <t>AHUB 적용</t>
  </si>
  <si>
    <t>45,896,942 원 절감(45%)</t>
    <phoneticPr fontId="4" type="noConversion"/>
  </si>
  <si>
    <t>AHUB 14EA 적용(12EA 신규 구매 + 기존 2EA 적용)</t>
    <phoneticPr fontId="4" type="noConversion"/>
  </si>
  <si>
    <t>예약 인스턴스를 구매하여 비용 절약 (Standard B16ms) 1대</t>
  </si>
  <si>
    <t>예약 인스턴스를 구매하여 비용 절약 (Standard B4ms) 1대</t>
  </si>
  <si>
    <t>예약 인스턴스를 구매하여 비용 절약 (Standard D2ds v4) 1대</t>
  </si>
  <si>
    <t>4,019,752 원 절감(44%)</t>
    <phoneticPr fontId="4" type="noConversion"/>
  </si>
  <si>
    <t>1,004,966 원 절감(44%)</t>
    <phoneticPr fontId="4" type="noConversion"/>
  </si>
  <si>
    <t>516,174 원 절감(41%)</t>
    <phoneticPr fontId="4" type="noConversion"/>
  </si>
  <si>
    <t>예약 인스턴스를 구매하여 비용 절약 (Standard D4d v4) 4대</t>
  </si>
  <si>
    <t>4,384,488 원 절감(41%)</t>
    <phoneticPr fontId="4" type="noConversion"/>
  </si>
  <si>
    <t>예약 인스턴스를 구매하여 비용 절약 (Standard D4ds v4) 1대</t>
  </si>
  <si>
    <t>예약 인스턴스를 구매하여 비용 절약 (Standard D4s v3) 3대</t>
  </si>
  <si>
    <t>1,287,442 원 절감(42%)</t>
    <phoneticPr fontId="4" type="noConversion"/>
  </si>
  <si>
    <t>3,271,321 원 절감(43%)</t>
    <phoneticPr fontId="4" type="noConversion"/>
  </si>
  <si>
    <t>예약 인스턴스를 구매하여 비용 절약 (Standard D8s v3) 7대</t>
    <phoneticPr fontId="7" type="noConversion"/>
  </si>
  <si>
    <t>16,190,534 원 절감(44%)</t>
    <phoneticPr fontId="4" type="noConversion"/>
  </si>
  <si>
    <t>예약 인스턴스를 구매하여 비용 절약 (Standard DS12 v2) 1대</t>
  </si>
  <si>
    <t>예약 인스턴스를 구매하여 비용 절약 (Standard DS3 v2) 1대</t>
  </si>
  <si>
    <t>1,598,743 원 절감(32%)</t>
    <phoneticPr fontId="4" type="noConversion"/>
  </si>
  <si>
    <t>2,028,445 원 절감(36%)</t>
    <phoneticPr fontId="4" type="noConversion"/>
  </si>
  <si>
    <t>예약 인스턴스를 구매하여 비용 절약 (Standard E4s v3) 4대</t>
  </si>
  <si>
    <t>5,043,786 원 절감(40%)</t>
    <phoneticPr fontId="4" type="noConversion"/>
  </si>
  <si>
    <t>예약 인스턴스를 구매하여 비용 절약 (Standard E4s v4) 2대</t>
  </si>
  <si>
    <t>2,776,654 원 절감(41%)</t>
    <phoneticPr fontId="4" type="noConversion"/>
  </si>
  <si>
    <t>예약 인스턴스를 구매하여 비용 절약 (Standard E8as v4) 3대</t>
  </si>
  <si>
    <t>8,722,414 원 절감(41%)</t>
    <phoneticPr fontId="4" type="noConversion"/>
  </si>
  <si>
    <t>예약 인스턴스를 구매하여 비용 절약 (Standard E8ds v5) 1대</t>
  </si>
  <si>
    <t>예약 인스턴스를 구매하여 비용 절약 (Standard E8s v3) 1대</t>
  </si>
  <si>
    <t>3,144,827 원 절감(35%)</t>
    <phoneticPr fontId="4" type="noConversion"/>
  </si>
  <si>
    <t>2,922,660 원 절감(41%)</t>
    <phoneticPr fontId="4" type="noConversion"/>
  </si>
  <si>
    <t>예약 인스턴스를 구매하여 비용 절약 (Standard F2s v2) 3대</t>
  </si>
  <si>
    <t>1,150,749 원 절감(41%)</t>
    <phoneticPr fontId="4" type="noConversion"/>
  </si>
  <si>
    <t>예약 인스턴스를 구매하여 비용 절약 (Standard F4s v2) 3대</t>
  </si>
  <si>
    <t>2,518,789 원 절감(41%)</t>
    <phoneticPr fontId="4" type="noConversion"/>
  </si>
  <si>
    <t>AHUB apply</t>
  </si>
  <si>
    <t>최적화 전 비용</t>
    <phoneticPr fontId="4" type="noConversion"/>
  </si>
  <si>
    <t>예상 증감 비용</t>
    <phoneticPr fontId="4" type="noConversion"/>
  </si>
  <si>
    <t>(단위: 년)</t>
    <phoneticPr fontId="4" type="noConversion"/>
  </si>
  <si>
    <t>최적화 대상 리소스</t>
    <phoneticPr fontId="4" type="noConversion"/>
  </si>
  <si>
    <t>계</t>
    <phoneticPr fontId="4" type="noConversion"/>
  </si>
  <si>
    <t>AHUB</t>
    <phoneticPr fontId="4" type="noConversion"/>
  </si>
  <si>
    <t>RI</t>
    <phoneticPr fontId="4" type="noConversion"/>
  </si>
  <si>
    <t>SKU</t>
    <phoneticPr fontId="4" type="noConversion"/>
  </si>
  <si>
    <t>Storage</t>
    <phoneticPr fontId="4" type="noConversion"/>
  </si>
  <si>
    <t>Windows Server 2019 Datacenter
E4s v4 (4 vCPU(s), 32 GiB RAM) -&gt; E2s v4 (2 vCPU(s), 16GiB RAM)</t>
    <phoneticPr fontId="4" type="noConversion"/>
  </si>
  <si>
    <t>SKU Change</t>
    <phoneticPr fontId="4" type="noConversion"/>
  </si>
  <si>
    <t>Output</t>
    <phoneticPr fontId="4" type="noConversion"/>
  </si>
  <si>
    <t>Storage 512GB -&gt; Storage 256GB</t>
    <phoneticPr fontId="4" type="noConversion"/>
  </si>
  <si>
    <t>24/7</t>
    <phoneticPr fontId="4" type="noConversion"/>
  </si>
  <si>
    <t>Basic SKU</t>
    <phoneticPr fontId="4" type="noConversion"/>
  </si>
  <si>
    <t>stress-linux</t>
    <phoneticPr fontId="4" type="noConversion"/>
  </si>
  <si>
    <t>stress-linux_group</t>
    <phoneticPr fontId="4" type="noConversion"/>
  </si>
  <si>
    <t>stress-linux2</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</si>
</sst>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76" formatCode="_-&quot;₩&quot;* #,##0_-;\-&quot;₩&quot;* #,##0_-;_-&quot;₩&quot;* &quot;-&quot;_-;_-@_-"/>
    <numFmt numFmtId="177" formatCode="_-* #,##0_-;\-* #,##0_-;_-* &quot;-&quot;_-;_-@_-"/>
    <numFmt numFmtId="178" formatCode="_ &quot;₹&quot;\ * #,##0.00_ ;_ &quot;₹&quot;\ * \-#,##0.00_ ;_ &quot;₹&quot;\ * &quot;-&quot;??_ ;_ @_ "/>
    <numFmt numFmtId="179" formatCode="dd"/>
    <numFmt numFmtId="180" formatCode="d"/>
    <numFmt numFmtId="181" formatCode="[$-F800]dddd\,\ mmmm\ dd\,\ yyyy"/>
    <numFmt numFmtId="182" formatCode="0.000%"/>
    <numFmt numFmtId="183" formatCode="_-[$₩-412]* #,##0_-;\-[$₩-412]* #,##0_-;_-[$₩-412]* &quot;-&quot;??_-;_-@_-"/>
  </numFmts>
  <fonts count="71">
    <font>
      <sz val="11"/>
      <color theme="1"/>
      <name val="맑은 고딕"/>
      <family val="2"/>
      <charset val="129"/>
      <scheme val="minor"/>
    </font>
    <font>
      <sz val="11"/>
      <color theme="1"/>
      <name val="맑은 고딕"/>
      <family val="2"/>
      <scheme val="minor"/>
    </font>
    <font>
      <sz val="11"/>
      <color theme="1"/>
      <name val="맑은 고딕"/>
      <family val="2"/>
      <scheme val="minor"/>
    </font>
    <font>
      <sz val="11"/>
      <color theme="1"/>
      <name val="맑은 고딕"/>
      <family val="2"/>
      <scheme val="minor"/>
    </font>
    <font>
      <sz val="8"/>
      <name val="맑은 고딕"/>
      <family val="2"/>
      <charset val="129"/>
      <scheme val="minor"/>
    </font>
    <font>
      <sz val="11"/>
      <color theme="1"/>
      <name val="맑은 고딕"/>
      <family val="2"/>
      <charset val="129"/>
      <scheme val="minor"/>
    </font>
    <font>
      <b/>
      <sz val="11"/>
      <color theme="0"/>
      <name val="맑은 고딕"/>
      <family val="3"/>
      <charset val="129"/>
      <scheme val="minor"/>
    </font>
    <font>
      <sz val="8"/>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theme="1"/>
      <name val="맑은 고딕"/>
      <family val="2"/>
    </font>
    <font>
      <sz val="10"/>
      <color theme="1"/>
      <name val="Segoe UI"/>
      <family val="2"/>
    </font>
    <font>
      <sz val="11"/>
      <color theme="1"/>
      <name val="맑은 고딕"/>
      <family val="2"/>
      <scheme val="minor"/>
    </font>
    <font>
      <sz val="11"/>
      <color rgb="FF000000"/>
      <name val="Microsoft YaHei"/>
      <family val="2"/>
      <charset val="134"/>
    </font>
    <font>
      <b/>
      <sz val="11"/>
      <color theme="0" tint="-4.9989318521683403E-2"/>
      <name val="맑은 고딕"/>
      <family val="3"/>
      <charset val="129"/>
      <scheme val="minor"/>
    </font>
    <font>
      <sz val="8"/>
      <name val="돋움"/>
      <family val="3"/>
      <charset val="129"/>
    </font>
    <font>
      <sz val="11"/>
      <color rgb="FF000000"/>
      <name val="Arial"/>
      <family val="2"/>
    </font>
    <font>
      <sz val="11"/>
      <color rgb="FF000000"/>
      <name val="맑은 고딕"/>
      <family val="3"/>
      <charset val="129"/>
    </font>
    <font>
      <sz val="11"/>
      <color rgb="FF000000"/>
      <name val="Microsoft YaHei"/>
      <family val="3"/>
      <charset val="129"/>
    </font>
    <font>
      <sz val="8"/>
      <name val="Arial"/>
      <family val="2"/>
    </font>
    <font>
      <sz val="8"/>
      <name val="맑은 고딕"/>
      <family val="2"/>
      <charset val="129"/>
    </font>
    <font>
      <sz val="11"/>
      <name val="맑은 고딕"/>
      <family val="2"/>
      <scheme val="minor"/>
    </font>
    <font>
      <sz val="11"/>
      <color theme="1"/>
      <name val="맑은 고딕"/>
      <family val="3"/>
      <charset val="129"/>
      <scheme val="minor"/>
    </font>
    <font>
      <sz val="10"/>
      <name val="맑은 고딕"/>
      <family val="3"/>
      <charset val="129"/>
      <scheme val="minor"/>
    </font>
    <font>
      <b/>
      <sz val="10"/>
      <name val="맑은 고딕"/>
      <family val="3"/>
      <charset val="129"/>
      <scheme val="minor"/>
    </font>
    <font>
      <sz val="10"/>
      <color theme="0"/>
      <name val="맑은 고딕"/>
      <family val="3"/>
      <charset val="129"/>
      <scheme val="minor"/>
    </font>
    <font>
      <sz val="8"/>
      <name val="돋움체"/>
      <family val="3"/>
      <charset val="129"/>
    </font>
    <font>
      <u/>
      <sz val="8"/>
      <color theme="10"/>
      <name val="Arial"/>
      <family val="2"/>
    </font>
    <font>
      <sz val="10"/>
      <color rgb="FF000000"/>
      <name val="맑은 고딕"/>
      <family val="3"/>
      <charset val="129"/>
      <scheme val="minor"/>
    </font>
    <font>
      <sz val="11"/>
      <color rgb="FFFF0000"/>
      <name val="맑은 고딕"/>
      <family val="2"/>
      <scheme val="minor"/>
    </font>
    <font>
      <sz val="11"/>
      <name val="맑은 고딕"/>
      <family val="2"/>
      <charset val="129"/>
      <scheme val="minor"/>
    </font>
    <font>
      <b/>
      <sz val="11"/>
      <color theme="1"/>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4"/>
      <color theme="1"/>
      <name val="맑은 고딕"/>
      <family val="2"/>
      <scheme val="minor"/>
    </font>
    <font>
      <sz val="14"/>
      <color rgb="FF323130"/>
      <name val="맑은 고딕"/>
      <family val="2"/>
      <scheme val="minor"/>
    </font>
    <font>
      <sz val="14"/>
      <color rgb="FF000000"/>
      <name val="맑은 고딕"/>
      <family val="2"/>
      <scheme val="minor"/>
    </font>
    <font>
      <sz val="12"/>
      <color rgb="FF323130"/>
      <name val="맑은 고딕"/>
      <family val="2"/>
      <scheme val="minor"/>
    </font>
    <font>
      <b/>
      <sz val="12"/>
      <name val="맑은 고딕"/>
      <family val="2"/>
      <scheme val="minor"/>
    </font>
    <font>
      <b/>
      <sz val="12"/>
      <color rgb="FF323130"/>
      <name val="맑은 고딕"/>
      <family val="2"/>
      <scheme val="minor"/>
    </font>
    <font>
      <sz val="12"/>
      <name val="맑은 고딕"/>
      <family val="2"/>
      <scheme val="minor"/>
    </font>
    <font>
      <sz val="18"/>
      <color theme="3"/>
      <name val="맑은 고딕"/>
      <family val="2"/>
      <charset val="129"/>
      <scheme val="major"/>
    </font>
    <font>
      <b/>
      <sz val="13"/>
      <color theme="3"/>
      <name val="맑은 고딕"/>
      <family val="2"/>
      <charset val="129"/>
      <scheme val="minor"/>
    </font>
    <font>
      <b/>
      <sz val="11"/>
      <color theme="3"/>
      <name val="맑은 고딕"/>
      <family val="2"/>
      <charset val="129"/>
      <scheme val="minor"/>
    </font>
    <font>
      <sz val="14"/>
      <color theme="1"/>
      <name val="맑은 고딕"/>
      <family val="3"/>
      <charset val="129"/>
      <scheme val="minor"/>
    </font>
    <font>
      <b/>
      <sz val="10"/>
      <color theme="0"/>
      <name val="맑은 고딕"/>
      <family val="3"/>
      <charset val="129"/>
      <scheme val="minor"/>
    </font>
    <font>
      <b/>
      <sz val="24"/>
      <color theme="0"/>
      <name val="맑은 고딕"/>
      <family val="3"/>
      <charset val="129"/>
      <scheme val="minor"/>
    </font>
    <font>
      <b/>
      <sz val="10"/>
      <color rgb="FF484849"/>
      <name val="맑은 고딕"/>
      <family val="3"/>
      <charset val="129"/>
      <scheme val="minor"/>
    </font>
    <font>
      <b/>
      <sz val="10"/>
      <color theme="1"/>
      <name val="맑은 고딕"/>
      <family val="2"/>
      <charset val="129"/>
      <scheme val="minor"/>
    </font>
    <font>
      <sz val="10"/>
      <color theme="1"/>
      <name val="맑은 고딕"/>
      <family val="2"/>
      <charset val="129"/>
      <scheme val="minor"/>
    </font>
    <font>
      <sz val="10"/>
      <color theme="1"/>
      <name val="맑은 고딕"/>
      <family val="2"/>
      <scheme val="minor"/>
    </font>
    <font>
      <b/>
      <sz val="10"/>
      <color theme="1"/>
      <name val="맑은 고딕"/>
      <family val="2"/>
      <scheme val="minor"/>
    </font>
    <font>
      <b/>
      <sz val="10"/>
      <color rgb="FF000000"/>
      <name val="맑은 고딕"/>
      <family val="3"/>
      <charset val="129"/>
      <scheme val="minor"/>
    </font>
    <font>
      <sz val="11"/>
      <color rgb="FF000000"/>
      <name val="맑은 고딕"/>
      <family val="2"/>
      <scheme val="minor"/>
    </font>
    <font>
      <u/>
      <sz val="10"/>
      <color rgb="FF000000"/>
      <name val="맑은 고딕"/>
      <family val="3"/>
      <charset val="129"/>
      <scheme val="minor"/>
    </font>
    <font>
      <b/>
      <sz val="18"/>
      <color theme="1"/>
      <name val="맑은 고딕"/>
      <family val="3"/>
      <charset val="129"/>
      <scheme val="minor"/>
    </font>
    <font>
      <b/>
      <sz val="14"/>
      <color rgb="FFFFFFFF"/>
      <name val="Poppins SemiBold"/>
    </font>
    <font>
      <b/>
      <sz val="14"/>
      <color rgb="FFFFFFFF"/>
      <name val="Noto Sans KR"/>
      <family val="2"/>
    </font>
    <font>
      <b/>
      <sz val="9"/>
      <color rgb="FFFFFFFF"/>
      <name val="Noto Sans KR"/>
      <family val="2"/>
    </font>
    <font>
      <sz val="8"/>
      <color rgb="FF323130"/>
      <name val="Poppins SemiBold"/>
    </font>
    <font>
      <sz val="8"/>
      <color rgb="FF000000"/>
      <name val="Poppins SemiBold"/>
    </font>
    <font>
      <sz val="14"/>
      <color theme="1"/>
      <name val="맑은 고딕"/>
      <family val="2"/>
      <charset val="129"/>
      <scheme val="minor"/>
    </font>
    <font>
      <sz val="14"/>
      <color rgb="FF323130"/>
      <name val="맑은 고딕"/>
      <family val="2"/>
      <charset val="129"/>
      <scheme val="minor"/>
    </font>
    <font>
      <sz val="14"/>
      <color rgb="FF000000"/>
      <name val="맑은 고딕"/>
      <family val="2"/>
      <charset val="129"/>
      <scheme val="minor"/>
    </font>
    <font>
      <b/>
      <sz val="10"/>
      <color rgb="FFFF0000"/>
      <name val="맑은 고딕"/>
      <family val="3"/>
      <charset val="129"/>
      <scheme val="minor"/>
    </font>
    <font>
      <sz val="11"/>
      <color rgb="FFFF0000"/>
      <name val="맑은 고딕"/>
      <family val="2"/>
      <charset val="129"/>
      <scheme val="minor"/>
    </font>
    <font>
      <b/>
      <sz val="11"/>
      <color theme="1"/>
      <name val="맑은 고딕"/>
      <family val="2"/>
      <charset val="129"/>
      <scheme val="minor"/>
    </font>
    <font>
      <sz val="10"/>
      <color theme="1"/>
      <name val="맑은 고딕"/>
      <family val="3"/>
      <scheme val="major"/>
    </font>
    <font>
      <sz val="12"/>
      <color rgb="FF323130"/>
      <name val="맑은 고딕"/>
      <family val="2"/>
      <charset val="129"/>
      <scheme val="minor"/>
    </font>
    <font>
      <sz val="12"/>
      <name val="맑은 고딕"/>
      <family val="2"/>
      <charset val="129"/>
      <scheme val="minor"/>
    </font>
  </fonts>
  <fills count="20">
    <fill>
      <patternFill patternType="none"/>
    </fill>
    <fill>
      <patternFill patternType="gray125"/>
    </fill>
    <fill>
      <patternFill patternType="solid">
        <fgColor theme="4" tint="-0.249977111117893"/>
        <bgColor indexed="64"/>
      </patternFill>
    </fill>
    <fill>
      <patternFill patternType="solid">
        <fgColor rgb="FF4072AE"/>
        <bgColor indexed="64"/>
      </patternFill>
    </fill>
    <fill>
      <patternFill patternType="solid">
        <fgColor rgb="FF4072AE"/>
        <bgColor rgb="FF000000"/>
      </patternFill>
    </fill>
    <fill>
      <patternFill patternType="solid">
        <fgColor theme="0"/>
        <bgColor indexed="64"/>
      </patternFill>
    </fill>
    <fill>
      <patternFill patternType="solid">
        <fgColor rgb="FFFFFFFF"/>
        <bgColor indexed="64"/>
      </patternFill>
    </fill>
    <fill>
      <patternFill patternType="solid">
        <fgColor rgb="FF682A7D"/>
        <bgColor indexed="64"/>
      </patternFill>
    </fill>
    <fill>
      <patternFill patternType="solid">
        <fgColor rgb="FF484849"/>
        <bgColor indexed="64"/>
      </patternFill>
    </fill>
    <fill>
      <patternFill patternType="solid">
        <fgColor rgb="FFFF0000"/>
        <bgColor indexed="64"/>
      </patternFill>
    </fill>
    <fill>
      <patternFill patternType="solid">
        <fgColor rgb="FF7F7F7F"/>
        <bgColor indexed="64"/>
      </patternFill>
    </fill>
    <fill>
      <patternFill patternType="solid">
        <fgColor rgb="FFD9D9D9"/>
        <bgColor indexed="64"/>
      </patternFill>
    </fill>
    <fill>
      <patternFill patternType="solid">
        <fgColor rgb="FFDBBBE7"/>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FF"/>
        <bgColor rgb="FF000000"/>
      </patternFill>
    </fill>
    <fill>
      <patternFill patternType="solid">
        <fgColor theme="0"/>
        <bgColor rgb="FF000000"/>
      </patternFill>
    </fill>
    <fill>
      <patternFill patternType="solid">
        <fgColor theme="5" tint="0.79998168889431442"/>
        <bgColor indexed="64"/>
      </patternFill>
    </fill>
    <fill>
      <patternFill patternType="solid">
        <fgColor rgb="FFF5F7FA"/>
        <bgColor indexed="64"/>
      </patternFill>
    </fill>
    <fill>
      <patternFill patternType="solid">
        <fgColor theme="8"/>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style="thin">
        <color theme="2" tint="-0.499984740745262"/>
      </right>
      <top style="thin">
        <color theme="2" tint="-0.499984740745262"/>
      </top>
      <bottom style="thin">
        <color theme="2" tint="-0.499984740745262"/>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thick">
        <color theme="4" tint="0.499984740745262"/>
      </bottom>
      <diagonal/>
    </border>
    <border>
      <left/>
      <right/>
      <top/>
      <bottom style="medium">
        <color theme="4" tint="0.39997558519241921"/>
      </bottom>
      <diagonal/>
    </border>
    <border>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theme="2" tint="-0.499984740745262"/>
      </left>
      <right style="thin">
        <color theme="2" tint="-0.499984740745262"/>
      </right>
      <top/>
      <bottom style="thin">
        <color theme="2" tint="-0.499984740745262"/>
      </bottom>
      <diagonal/>
    </border>
    <border>
      <left/>
      <right/>
      <top style="thin">
        <color theme="2" tint="-0.499984740745262"/>
      </top>
      <bottom style="thin">
        <color theme="2" tint="-0.499984740745262"/>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rgb="FFD9D9D9"/>
      </left>
      <right style="medium">
        <color rgb="FFD9D9D9"/>
      </right>
      <top/>
      <bottom style="medium">
        <color rgb="FFD9D9D9"/>
      </bottom>
      <diagonal/>
    </border>
    <border>
      <left/>
      <right style="medium">
        <color indexed="64"/>
      </right>
      <top style="medium">
        <color indexed="64"/>
      </top>
      <bottom style="thin">
        <color indexed="64"/>
      </bottom>
      <diagonal/>
    </border>
    <border>
      <left style="medium">
        <color rgb="FF000000"/>
      </left>
      <right/>
      <top style="medium">
        <color rgb="FF000000"/>
      </top>
      <bottom style="medium">
        <color rgb="FF000000"/>
      </bottom>
      <diagonal/>
    </border>
    <border>
      <left style="medium">
        <color rgb="FFD9D9D9"/>
      </left>
      <right style="medium">
        <color rgb="FFD9D9D9"/>
      </right>
      <top style="medium">
        <color rgb="FFD9D9D9"/>
      </top>
      <bottom style="thick">
        <color rgb="FF7030A0"/>
      </bottom>
      <diagonal/>
    </border>
    <border>
      <left style="thin">
        <color theme="0" tint="-0.249977111117893"/>
      </left>
      <right/>
      <top/>
      <bottom style="thin">
        <color theme="0" tint="-0.249977111117893"/>
      </bottom>
      <diagonal/>
    </border>
    <border>
      <left style="medium">
        <color indexed="64"/>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s>
  <cellStyleXfs count="24">
    <xf numFmtId="0" fontId="0" fillId="0" borderId="0">
      <alignment vertical="center"/>
    </xf>
    <xf numFmtId="0" fontId="12" fillId="0" borderId="0"/>
    <xf numFmtId="0" fontId="5" fillId="0" borderId="0">
      <alignment vertical="center"/>
    </xf>
    <xf numFmtId="0" fontId="19" fillId="0" borderId="0"/>
    <xf numFmtId="14" fontId="12" fillId="0" borderId="0" applyFont="0" applyFill="0" applyBorder="0">
      <alignment horizontal="center" vertical="center"/>
    </xf>
    <xf numFmtId="9" fontId="19" fillId="0" borderId="0" applyFont="0" applyFill="0" applyBorder="0" applyAlignment="0" applyProtection="0">
      <alignment vertical="center"/>
    </xf>
    <xf numFmtId="177" fontId="19" fillId="0" borderId="0" applyFont="0" applyFill="0" applyBorder="0" applyAlignment="0" applyProtection="0">
      <alignment vertical="center"/>
    </xf>
    <xf numFmtId="0" fontId="27" fillId="0" borderId="0" applyNumberFormat="0" applyFill="0" applyBorder="0" applyAlignment="0" applyProtection="0"/>
    <xf numFmtId="0" fontId="12" fillId="0" borderId="0"/>
    <xf numFmtId="178" fontId="12" fillId="0" borderId="0"/>
    <xf numFmtId="0" fontId="19" fillId="0" borderId="0"/>
    <xf numFmtId="0" fontId="42" fillId="0" borderId="0" applyNumberFormat="0" applyFill="0" applyBorder="0" applyAlignment="0" applyProtection="0">
      <alignment vertical="center"/>
    </xf>
    <xf numFmtId="0" fontId="43" fillId="0" borderId="32" applyNumberFormat="0" applyFill="0" applyAlignment="0" applyProtection="0">
      <alignment vertical="center"/>
    </xf>
    <xf numFmtId="0" fontId="44" fillId="0" borderId="33" applyNumberFormat="0" applyFill="0" applyAlignment="0" applyProtection="0">
      <alignment vertical="center"/>
    </xf>
    <xf numFmtId="14" fontId="3" fillId="0" borderId="0" applyFont="0" applyFill="0" applyBorder="0">
      <alignment horizontal="center" vertical="center"/>
    </xf>
    <xf numFmtId="178" fontId="3" fillId="0" borderId="0"/>
    <xf numFmtId="0" fontId="1" fillId="0" borderId="0"/>
    <xf numFmtId="14" fontId="1" fillId="0" borderId="0" applyFont="0" applyFill="0" applyBorder="0">
      <alignment horizontal="center" vertical="center"/>
    </xf>
    <xf numFmtId="0" fontId="1" fillId="0" borderId="0"/>
    <xf numFmtId="178" fontId="1" fillId="0" borderId="0"/>
    <xf numFmtId="14" fontId="1" fillId="0" borderId="0" applyFont="0" applyFill="0" applyBorder="0">
      <alignment horizontal="center" vertical="center"/>
    </xf>
    <xf numFmtId="178" fontId="1" fillId="0" borderId="0"/>
    <xf numFmtId="176" fontId="5" fillId="0" borderId="0" applyFont="0" applyFill="0" applyBorder="0" applyAlignment="0" applyProtection="0">
      <alignment vertical="center"/>
    </xf>
    <xf numFmtId="9" fontId="5" fillId="0" borderId="0" applyFont="0" applyFill="0" applyBorder="0" applyAlignment="0" applyProtection="0">
      <alignment vertical="center"/>
    </xf>
  </cellStyleXfs>
  <cellXfs count="367">
    <xf numFmtId="0" fontId="0" fillId="0" borderId="0" xfId="0">
      <alignment vertical="center"/>
    </xf>
    <xf numFmtId="10" fontId="8" fillId="0" borderId="2" xfId="1" applyNumberFormat="1" applyFont="1" applyBorder="1" applyAlignment="1">
      <alignment horizontal="center" vertical="center" wrapText="1"/>
    </xf>
    <xf numFmtId="0" fontId="8" fillId="0" borderId="2" xfId="1" applyFont="1" applyBorder="1" applyAlignment="1">
      <alignment vertical="center" wrapText="1"/>
    </xf>
    <xf numFmtId="0" fontId="8" fillId="0" borderId="3" xfId="1" applyFont="1" applyBorder="1" applyAlignment="1">
      <alignment vertical="center" wrapText="1"/>
    </xf>
    <xf numFmtId="0" fontId="8" fillId="0" borderId="6" xfId="1" applyFont="1" applyBorder="1" applyAlignment="1">
      <alignment vertical="center" wrapText="1"/>
    </xf>
    <xf numFmtId="0" fontId="12" fillId="0" borderId="0" xfId="1"/>
    <xf numFmtId="0" fontId="12" fillId="0" borderId="0" xfId="1" applyAlignment="1">
      <alignment horizontal="left" vertical="center"/>
    </xf>
    <xf numFmtId="0" fontId="8" fillId="0" borderId="3" xfId="1" applyFont="1" applyBorder="1" applyAlignment="1">
      <alignment horizontal="left" vertical="center" wrapText="1"/>
    </xf>
    <xf numFmtId="0" fontId="14" fillId="2" borderId="1" xfId="2" applyFont="1" applyFill="1" applyBorder="1" applyAlignment="1">
      <alignment horizontal="center" vertical="center"/>
    </xf>
    <xf numFmtId="0" fontId="14" fillId="2" borderId="1" xfId="2" applyFont="1" applyFill="1" applyBorder="1">
      <alignment vertical="center"/>
    </xf>
    <xf numFmtId="0" fontId="14" fillId="2" borderId="8" xfId="2"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6" fillId="0" borderId="0" xfId="0" applyFont="1">
      <alignment vertical="center"/>
    </xf>
    <xf numFmtId="0" fontId="18" fillId="0" borderId="0" xfId="0" applyFont="1" applyAlignment="1">
      <alignment horizontal="center" vertical="center" wrapText="1"/>
    </xf>
    <xf numFmtId="0" fontId="13" fillId="0" borderId="0" xfId="0" applyFont="1" applyAlignment="1">
      <alignment horizontal="center" vertical="center" wrapText="1"/>
    </xf>
    <xf numFmtId="0" fontId="19" fillId="0" borderId="0" xfId="3"/>
    <xf numFmtId="0" fontId="21" fillId="0" borderId="0" xfId="3" applyFont="1"/>
    <xf numFmtId="0" fontId="21" fillId="0" borderId="1" xfId="3" applyFont="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6" fillId="4" borderId="1" xfId="3" applyFont="1" applyFill="1" applyBorder="1" applyAlignment="1">
      <alignment horizontal="center" vertical="center"/>
    </xf>
    <xf numFmtId="0" fontId="29" fillId="0" borderId="0" xfId="3" applyFont="1"/>
    <xf numFmtId="0" fontId="30" fillId="0" borderId="1" xfId="3" applyFont="1" applyBorder="1" applyAlignment="1">
      <alignment horizontal="center"/>
    </xf>
    <xf numFmtId="10" fontId="9" fillId="0" borderId="16" xfId="1" applyNumberFormat="1" applyFont="1" applyBorder="1" applyAlignment="1">
      <alignment horizontal="center" vertical="center" wrapText="1"/>
    </xf>
    <xf numFmtId="0" fontId="12" fillId="0" borderId="17" xfId="1" applyBorder="1" applyAlignment="1">
      <alignment vertical="center" wrapText="1"/>
    </xf>
    <xf numFmtId="10" fontId="9" fillId="0" borderId="18" xfId="1" applyNumberFormat="1" applyFont="1" applyBorder="1" applyAlignment="1">
      <alignment horizontal="center" vertical="center" wrapText="1"/>
    </xf>
    <xf numFmtId="0" fontId="12" fillId="0" borderId="19" xfId="1" applyBorder="1" applyAlignment="1">
      <alignment vertical="center" wrapText="1"/>
    </xf>
    <xf numFmtId="0" fontId="12" fillId="0" borderId="0" xfId="1" applyAlignment="1">
      <alignment vertical="top"/>
    </xf>
    <xf numFmtId="0" fontId="12" fillId="0" borderId="0" xfId="1" applyAlignment="1">
      <alignment horizontal="center" vertical="center"/>
    </xf>
    <xf numFmtId="0" fontId="19" fillId="0" borderId="0" xfId="3" applyAlignment="1">
      <alignment horizontal="center"/>
    </xf>
    <xf numFmtId="0" fontId="21" fillId="0" borderId="1" xfId="3" applyFont="1" applyBorder="1" applyAlignment="1">
      <alignment horizontal="center"/>
    </xf>
    <xf numFmtId="0" fontId="23" fillId="0" borderId="1" xfId="3" applyFont="1" applyBorder="1" applyAlignment="1">
      <alignment horizontal="center"/>
    </xf>
    <xf numFmtId="0" fontId="30" fillId="0" borderId="1" xfId="3" applyFont="1" applyBorder="1" applyAlignment="1">
      <alignment horizontal="center" vertical="center"/>
    </xf>
    <xf numFmtId="0" fontId="36" fillId="0" borderId="1" xfId="0" applyFont="1" applyBorder="1">
      <alignment vertical="center"/>
    </xf>
    <xf numFmtId="0" fontId="35" fillId="0" borderId="1" xfId="0" applyFont="1" applyBorder="1">
      <alignment vertical="center"/>
    </xf>
    <xf numFmtId="0" fontId="37" fillId="0" borderId="1" xfId="0" applyFont="1" applyBorder="1">
      <alignment vertical="center"/>
    </xf>
    <xf numFmtId="0" fontId="35" fillId="0" borderId="1" xfId="0" applyFont="1" applyBorder="1" applyAlignment="1">
      <alignment vertical="center" wrapText="1"/>
    </xf>
    <xf numFmtId="0" fontId="38" fillId="0" borderId="1" xfId="0" applyFont="1" applyBorder="1">
      <alignment vertical="center"/>
    </xf>
    <xf numFmtId="0" fontId="41" fillId="0" borderId="1" xfId="0" applyFont="1" applyBorder="1">
      <alignment vertical="center"/>
    </xf>
    <xf numFmtId="0" fontId="41" fillId="0" borderId="1" xfId="0" applyFont="1" applyBorder="1" applyAlignment="1">
      <alignment vertical="center" wrapText="1"/>
    </xf>
    <xf numFmtId="0" fontId="41" fillId="6" borderId="1" xfId="0" applyFont="1" applyFill="1" applyBorder="1" applyAlignment="1">
      <alignment vertical="center" wrapText="1"/>
    </xf>
    <xf numFmtId="0" fontId="41" fillId="5" borderId="1" xfId="0" applyFont="1" applyFill="1" applyBorder="1" applyAlignment="1">
      <alignment vertical="center" wrapText="1"/>
    </xf>
    <xf numFmtId="0" fontId="21" fillId="0" borderId="1" xfId="0" applyFont="1" applyBorder="1" applyAlignment="1">
      <alignment horizontal="center" vertical="center"/>
    </xf>
    <xf numFmtId="0" fontId="8" fillId="0" borderId="0" xfId="3" applyFont="1"/>
    <xf numFmtId="0" fontId="45" fillId="0" borderId="32" xfId="12" applyFont="1" applyAlignment="1">
      <alignment vertical="top"/>
    </xf>
    <xf numFmtId="0" fontId="22" fillId="0" borderId="0" xfId="3" applyFont="1"/>
    <xf numFmtId="0" fontId="22" fillId="0" borderId="37" xfId="3" applyFont="1" applyBorder="1" applyAlignment="1">
      <alignment horizontal="center" vertical="center"/>
    </xf>
    <xf numFmtId="0" fontId="22" fillId="0" borderId="33" xfId="13" applyFont="1" applyAlignment="1">
      <alignment horizontal="right" vertical="center"/>
    </xf>
    <xf numFmtId="0" fontId="22" fillId="0" borderId="33" xfId="13" applyFont="1" applyAlignment="1">
      <alignment horizontal="right" vertical="center" indent="1"/>
    </xf>
    <xf numFmtId="0" fontId="22" fillId="0" borderId="0" xfId="13" applyFont="1" applyBorder="1" applyAlignment="1">
      <alignment horizontal="right" vertical="center" indent="1"/>
    </xf>
    <xf numFmtId="0" fontId="22" fillId="0" borderId="0" xfId="3" applyFont="1" applyAlignment="1">
      <alignment horizontal="center" vertical="center"/>
    </xf>
    <xf numFmtId="0" fontId="24" fillId="0" borderId="0" xfId="3" applyFont="1" applyAlignment="1">
      <alignment horizontal="center" vertical="center"/>
    </xf>
    <xf numFmtId="0" fontId="8" fillId="0" borderId="0" xfId="3" applyFont="1" applyAlignment="1">
      <alignment horizontal="center" vertical="center"/>
    </xf>
    <xf numFmtId="0" fontId="25" fillId="8" borderId="35" xfId="3" applyFont="1" applyFill="1" applyBorder="1"/>
    <xf numFmtId="0" fontId="48" fillId="8" borderId="38" xfId="3" applyFont="1" applyFill="1" applyBorder="1" applyAlignment="1">
      <alignment horizontal="left" vertical="center" indent="1"/>
    </xf>
    <xf numFmtId="0" fontId="48" fillId="8" borderId="38" xfId="3" applyFont="1" applyFill="1" applyBorder="1" applyAlignment="1">
      <alignment horizontal="left" vertical="center"/>
    </xf>
    <xf numFmtId="0" fontId="46" fillId="9" borderId="36" xfId="3" applyFont="1" applyFill="1" applyBorder="1" applyAlignment="1">
      <alignment horizontal="center" vertical="center" wrapText="1"/>
    </xf>
    <xf numFmtId="0" fontId="46" fillId="8" borderId="37" xfId="3" applyFont="1" applyFill="1" applyBorder="1" applyAlignment="1">
      <alignment horizontal="center" vertical="center" wrapText="1"/>
    </xf>
    <xf numFmtId="0" fontId="46" fillId="8" borderId="37" xfId="3" applyFont="1" applyFill="1" applyBorder="1" applyAlignment="1">
      <alignment horizontal="center" vertical="center"/>
    </xf>
    <xf numFmtId="0" fontId="46" fillId="9" borderId="37" xfId="3" applyFont="1" applyFill="1" applyBorder="1" applyAlignment="1">
      <alignment horizontal="center" vertical="center" wrapText="1"/>
    </xf>
    <xf numFmtId="179" fontId="46" fillId="10" borderId="37" xfId="14" applyNumberFormat="1" applyFont="1" applyFill="1" applyBorder="1">
      <alignment horizontal="center" vertical="center"/>
    </xf>
    <xf numFmtId="180" fontId="46" fillId="10" borderId="37" xfId="3" applyNumberFormat="1" applyFont="1" applyFill="1" applyBorder="1" applyAlignment="1">
      <alignment horizontal="center" vertical="center"/>
    </xf>
    <xf numFmtId="0" fontId="46" fillId="8" borderId="38" xfId="3" applyFont="1" applyFill="1" applyBorder="1" applyAlignment="1">
      <alignment horizontal="left" vertical="center"/>
    </xf>
    <xf numFmtId="0" fontId="25" fillId="10" borderId="37" xfId="3" applyFont="1" applyFill="1" applyBorder="1" applyAlignment="1">
      <alignment horizontal="center" vertical="center" shrinkToFit="1"/>
    </xf>
    <xf numFmtId="0" fontId="8" fillId="11" borderId="41" xfId="3" applyFont="1" applyFill="1" applyBorder="1"/>
    <xf numFmtId="0" fontId="9" fillId="12" borderId="42" xfId="3" applyFont="1" applyFill="1" applyBorder="1" applyAlignment="1">
      <alignment horizontal="left" vertical="center"/>
    </xf>
    <xf numFmtId="0" fontId="9" fillId="12" borderId="37" xfId="3" applyFont="1" applyFill="1" applyBorder="1" applyAlignment="1">
      <alignment horizontal="center" vertical="center" wrapText="1"/>
    </xf>
    <xf numFmtId="0" fontId="9" fillId="12" borderId="37" xfId="3" applyFont="1" applyFill="1" applyBorder="1" applyAlignment="1">
      <alignment horizontal="center" vertical="center"/>
    </xf>
    <xf numFmtId="0" fontId="49" fillId="12" borderId="37" xfId="3" applyFont="1" applyFill="1" applyBorder="1" applyAlignment="1">
      <alignment horizontal="center" vertical="center" wrapText="1"/>
    </xf>
    <xf numFmtId="0" fontId="25" fillId="12" borderId="37" xfId="3" applyFont="1" applyFill="1" applyBorder="1" applyAlignment="1">
      <alignment horizontal="center" vertical="center" shrinkToFit="1"/>
    </xf>
    <xf numFmtId="0" fontId="8" fillId="0" borderId="36" xfId="3" applyFont="1" applyBorder="1" applyAlignment="1">
      <alignment horizontal="left" vertical="center" wrapText="1" indent="2"/>
    </xf>
    <xf numFmtId="0" fontId="8" fillId="0" borderId="37" xfId="3" applyFont="1" applyBorder="1" applyAlignment="1">
      <alignment horizontal="left" vertical="center"/>
    </xf>
    <xf numFmtId="0" fontId="8" fillId="0" borderId="37" xfId="3" applyFont="1" applyBorder="1" applyAlignment="1">
      <alignment horizontal="center" vertical="center"/>
    </xf>
    <xf numFmtId="0" fontId="22" fillId="0" borderId="0" xfId="3" applyFont="1" applyAlignment="1">
      <alignment vertical="center"/>
    </xf>
    <xf numFmtId="0" fontId="9" fillId="13" borderId="36" xfId="3" applyFont="1" applyFill="1" applyBorder="1" applyAlignment="1">
      <alignment horizontal="left" vertical="center" wrapText="1" indent="2"/>
    </xf>
    <xf numFmtId="0" fontId="9" fillId="13" borderId="37" xfId="3" applyFont="1" applyFill="1" applyBorder="1" applyAlignment="1">
      <alignment horizontal="left" vertical="center"/>
    </xf>
    <xf numFmtId="0" fontId="8" fillId="13" borderId="37" xfId="3" applyFont="1" applyFill="1" applyBorder="1" applyAlignment="1">
      <alignment horizontal="left" vertical="center"/>
    </xf>
    <xf numFmtId="0" fontId="8" fillId="13" borderId="37" xfId="3" applyFont="1" applyFill="1" applyBorder="1" applyAlignment="1">
      <alignment horizontal="center" vertical="center"/>
    </xf>
    <xf numFmtId="0" fontId="8" fillId="14" borderId="37" xfId="3" applyFont="1" applyFill="1" applyBorder="1" applyAlignment="1">
      <alignment horizontal="center" vertical="center"/>
    </xf>
    <xf numFmtId="14" fontId="8" fillId="13" borderId="37" xfId="3" applyNumberFormat="1" applyFont="1" applyFill="1" applyBorder="1" applyAlignment="1">
      <alignment horizontal="center" vertical="center"/>
    </xf>
    <xf numFmtId="9" fontId="8" fillId="13" borderId="37" xfId="5" applyFont="1" applyFill="1" applyBorder="1" applyAlignment="1">
      <alignment horizontal="center" vertical="center"/>
    </xf>
    <xf numFmtId="14" fontId="50" fillId="13" borderId="37" xfId="14" applyFont="1" applyFill="1" applyBorder="1">
      <alignment horizontal="center" vertical="center"/>
    </xf>
    <xf numFmtId="177" fontId="8" fillId="13" borderId="37" xfId="6" applyFont="1" applyFill="1" applyBorder="1" applyAlignment="1">
      <alignment horizontal="center" vertical="center"/>
    </xf>
    <xf numFmtId="0" fontId="22" fillId="13" borderId="37" xfId="3" applyFont="1" applyFill="1" applyBorder="1" applyAlignment="1">
      <alignment horizontal="center" vertical="center"/>
    </xf>
    <xf numFmtId="14" fontId="8" fillId="5" borderId="37" xfId="3" applyNumberFormat="1" applyFont="1" applyFill="1" applyBorder="1" applyAlignment="1">
      <alignment horizontal="center" vertical="center"/>
    </xf>
    <xf numFmtId="14" fontId="50" fillId="5" borderId="37" xfId="14" applyFont="1" applyFill="1" applyBorder="1">
      <alignment horizontal="center" vertical="center"/>
    </xf>
    <xf numFmtId="177" fontId="8" fillId="0" borderId="37" xfId="6" applyFont="1" applyFill="1" applyBorder="1" applyAlignment="1">
      <alignment horizontal="center" vertical="center"/>
    </xf>
    <xf numFmtId="0" fontId="49" fillId="14" borderId="36" xfId="3" applyFont="1" applyFill="1" applyBorder="1" applyAlignment="1">
      <alignment horizontal="left" vertical="center" wrapText="1" indent="2"/>
    </xf>
    <xf numFmtId="0" fontId="49" fillId="14" borderId="37" xfId="3" applyFont="1" applyFill="1" applyBorder="1" applyAlignment="1">
      <alignment horizontal="left" vertical="center"/>
    </xf>
    <xf numFmtId="0" fontId="8" fillId="14" borderId="37" xfId="3" applyFont="1" applyFill="1" applyBorder="1" applyAlignment="1">
      <alignment horizontal="left" vertical="center"/>
    </xf>
    <xf numFmtId="14" fontId="8" fillId="14" borderId="37" xfId="3" applyNumberFormat="1" applyFont="1" applyFill="1" applyBorder="1" applyAlignment="1">
      <alignment horizontal="center" vertical="center"/>
    </xf>
    <xf numFmtId="14" fontId="50" fillId="14" borderId="0" xfId="14" applyFont="1" applyFill="1">
      <alignment horizontal="center" vertical="center"/>
    </xf>
    <xf numFmtId="0" fontId="51" fillId="0" borderId="37" xfId="3" applyFont="1" applyBorder="1" applyAlignment="1">
      <alignment horizontal="left" vertical="center"/>
    </xf>
    <xf numFmtId="14" fontId="50" fillId="5" borderId="0" xfId="14" applyFont="1" applyFill="1">
      <alignment horizontal="center" vertical="center"/>
    </xf>
    <xf numFmtId="177" fontId="8" fillId="0" borderId="37" xfId="6" applyFont="1" applyBorder="1" applyAlignment="1">
      <alignment horizontal="center" vertical="center"/>
    </xf>
    <xf numFmtId="0" fontId="52" fillId="14" borderId="36" xfId="3" applyFont="1" applyFill="1" applyBorder="1" applyAlignment="1">
      <alignment horizontal="left" vertical="center" wrapText="1" indent="2"/>
    </xf>
    <xf numFmtId="0" fontId="52" fillId="14" borderId="37" xfId="3" applyFont="1" applyFill="1" applyBorder="1" applyAlignment="1">
      <alignment horizontal="left" vertical="center"/>
    </xf>
    <xf numFmtId="0" fontId="51" fillId="14" borderId="37" xfId="3" applyFont="1" applyFill="1" applyBorder="1" applyAlignment="1">
      <alignment horizontal="left" vertical="center"/>
    </xf>
    <xf numFmtId="0" fontId="51" fillId="14" borderId="37" xfId="3" applyFont="1" applyFill="1" applyBorder="1" applyAlignment="1">
      <alignment horizontal="center" vertical="center"/>
    </xf>
    <xf numFmtId="177" fontId="51" fillId="14" borderId="35" xfId="6" applyFont="1" applyFill="1" applyBorder="1" applyAlignment="1">
      <alignment horizontal="center" vertical="center"/>
    </xf>
    <xf numFmtId="0" fontId="3" fillId="0" borderId="0" xfId="3" applyFont="1" applyAlignment="1">
      <alignment vertical="center"/>
    </xf>
    <xf numFmtId="177" fontId="8" fillId="0" borderId="35" xfId="6" applyFont="1" applyBorder="1" applyAlignment="1">
      <alignment horizontal="center" vertical="center"/>
    </xf>
    <xf numFmtId="177" fontId="8" fillId="5" borderId="37" xfId="6" applyFont="1" applyFill="1" applyBorder="1" applyAlignment="1">
      <alignment horizontal="center" vertical="center"/>
    </xf>
    <xf numFmtId="177" fontId="51" fillId="14" borderId="37" xfId="6" applyFont="1" applyFill="1" applyBorder="1" applyAlignment="1">
      <alignment horizontal="center" vertical="center"/>
    </xf>
    <xf numFmtId="177" fontId="8" fillId="5" borderId="35" xfId="6" applyFont="1" applyFill="1" applyBorder="1" applyAlignment="1">
      <alignment horizontal="center" vertical="center"/>
    </xf>
    <xf numFmtId="0" fontId="22" fillId="14" borderId="36" xfId="3" applyFont="1" applyFill="1" applyBorder="1"/>
    <xf numFmtId="0" fontId="22" fillId="14" borderId="35" xfId="3" applyFont="1" applyFill="1" applyBorder="1"/>
    <xf numFmtId="0" fontId="22" fillId="14" borderId="38" xfId="3" applyFont="1" applyFill="1" applyBorder="1"/>
    <xf numFmtId="0" fontId="22" fillId="14" borderId="37" xfId="3" applyFont="1" applyFill="1" applyBorder="1"/>
    <xf numFmtId="0" fontId="22" fillId="14" borderId="37" xfId="3" applyFont="1" applyFill="1" applyBorder="1" applyAlignment="1">
      <alignment horizontal="center"/>
    </xf>
    <xf numFmtId="0" fontId="22" fillId="14" borderId="37" xfId="3" applyFont="1" applyFill="1" applyBorder="1" applyAlignment="1">
      <alignment horizontal="center" vertical="center"/>
    </xf>
    <xf numFmtId="0" fontId="22" fillId="0" borderId="0" xfId="3" applyFont="1" applyAlignment="1">
      <alignment horizontal="center"/>
    </xf>
    <xf numFmtId="0" fontId="31" fillId="0" borderId="0" xfId="15" applyNumberFormat="1" applyFont="1"/>
    <xf numFmtId="4" fontId="0" fillId="0" borderId="0" xfId="0" applyNumberFormat="1">
      <alignment vertical="center"/>
    </xf>
    <xf numFmtId="181" fontId="0" fillId="0" borderId="0" xfId="0" applyNumberFormat="1">
      <alignment vertical="center"/>
    </xf>
    <xf numFmtId="0" fontId="0" fillId="3" borderId="0" xfId="0" applyFill="1">
      <alignment vertical="center"/>
    </xf>
    <xf numFmtId="0" fontId="6" fillId="3" borderId="29" xfId="0" applyFont="1" applyFill="1" applyBorder="1" applyAlignment="1">
      <alignment horizontal="center" vertical="center" wrapText="1"/>
    </xf>
    <xf numFmtId="0" fontId="6" fillId="3" borderId="10"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1" xfId="2" applyFont="1" applyFill="1" applyBorder="1" applyAlignment="1">
      <alignment horizontal="center" vertical="center"/>
    </xf>
    <xf numFmtId="0" fontId="6" fillId="3" borderId="1" xfId="2" applyFont="1" applyFill="1" applyBorder="1" applyAlignment="1">
      <alignment horizontal="center" vertical="center" wrapText="1"/>
    </xf>
    <xf numFmtId="0" fontId="2" fillId="14" borderId="37" xfId="3" applyFont="1" applyFill="1" applyBorder="1" applyAlignment="1">
      <alignment horizontal="center" vertical="center"/>
    </xf>
    <xf numFmtId="0" fontId="2" fillId="0" borderId="0" xfId="3" applyFont="1" applyAlignment="1">
      <alignment vertical="center"/>
    </xf>
    <xf numFmtId="0" fontId="46" fillId="8" borderId="38" xfId="3" applyFont="1" applyFill="1" applyBorder="1" applyAlignment="1">
      <alignment horizontal="left" vertical="center"/>
    </xf>
    <xf numFmtId="0" fontId="0" fillId="0" borderId="0" xfId="2" applyFont="1">
      <alignment vertical="center"/>
    </xf>
    <xf numFmtId="0" fontId="6" fillId="3" borderId="1" xfId="0" applyFont="1" applyFill="1" applyBorder="1" applyAlignment="1">
      <alignment horizontal="center" vertical="center" wrapText="1"/>
    </xf>
    <xf numFmtId="0" fontId="28" fillId="0" borderId="1" xfId="0" applyFont="1" applyBorder="1" applyAlignment="1">
      <alignment horizontal="center" vertical="center" wrapText="1" readingOrder="1"/>
    </xf>
    <xf numFmtId="0" fontId="28" fillId="5" borderId="1" xfId="0" applyFont="1" applyFill="1" applyBorder="1" applyAlignment="1">
      <alignment horizontal="center" vertical="center" wrapText="1" readingOrder="1"/>
    </xf>
    <xf numFmtId="0" fontId="28" fillId="16" borderId="1" xfId="0" applyFont="1" applyFill="1" applyBorder="1" applyAlignment="1">
      <alignment horizontal="center" vertical="center" wrapText="1" readingOrder="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54" fillId="0" borderId="1" xfId="0" applyFont="1" applyBorder="1" applyAlignment="1">
      <alignment vertical="center" wrapText="1"/>
    </xf>
    <xf numFmtId="0" fontId="54" fillId="0" borderId="1" xfId="0" applyFont="1" applyBorder="1">
      <alignment vertical="center"/>
    </xf>
    <xf numFmtId="0" fontId="54" fillId="0" borderId="0" xfId="0" applyFont="1">
      <alignment vertical="center"/>
    </xf>
    <xf numFmtId="0" fontId="28" fillId="15" borderId="1" xfId="0" applyFont="1" applyFill="1" applyBorder="1" applyAlignment="1">
      <alignment horizontal="center" vertical="center" wrapText="1" readingOrder="1"/>
    </xf>
    <xf numFmtId="0" fontId="55" fillId="15" borderId="1" xfId="0" applyFont="1" applyFill="1" applyBorder="1" applyAlignment="1">
      <alignment horizontal="center" vertical="center" wrapText="1" readingOrder="1"/>
    </xf>
    <xf numFmtId="0" fontId="28" fillId="5" borderId="1" xfId="0" applyFont="1" applyFill="1" applyBorder="1" applyAlignment="1">
      <alignment horizontal="center" vertical="center" readingOrder="1"/>
    </xf>
    <xf numFmtId="0" fontId="0" fillId="0" borderId="0" xfId="2" applyFont="1" applyAlignment="1">
      <alignment horizontal="center" vertical="center"/>
    </xf>
    <xf numFmtId="0" fontId="8" fillId="0" borderId="42" xfId="3" applyFont="1" applyFill="1" applyBorder="1" applyAlignment="1">
      <alignment horizontal="left" vertical="center"/>
    </xf>
    <xf numFmtId="0" fontId="8" fillId="11" borderId="11" xfId="3" applyFont="1" applyFill="1" applyBorder="1" applyAlignment="1">
      <alignment horizontal="center" vertical="top" textRotation="255"/>
    </xf>
    <xf numFmtId="0" fontId="51" fillId="0" borderId="37" xfId="3" applyNumberFormat="1" applyFont="1" applyFill="1" applyBorder="1" applyAlignment="1">
      <alignment horizontal="left" vertical="center"/>
    </xf>
    <xf numFmtId="0" fontId="1" fillId="0" borderId="0" xfId="1" applyFont="1"/>
    <xf numFmtId="0" fontId="12" fillId="3" borderId="0" xfId="1" applyFill="1" applyAlignment="1">
      <alignment vertical="center"/>
    </xf>
    <xf numFmtId="0" fontId="6" fillId="3" borderId="2" xfId="1" applyFont="1" applyFill="1" applyBorder="1" applyAlignment="1">
      <alignment horizontal="center" vertical="center" wrapText="1"/>
    </xf>
    <xf numFmtId="0" fontId="6" fillId="3" borderId="4" xfId="1" applyFont="1" applyFill="1" applyBorder="1" applyAlignment="1">
      <alignment horizontal="center" vertical="center" wrapText="1"/>
    </xf>
    <xf numFmtId="0" fontId="6" fillId="3" borderId="2" xfId="1" applyFont="1" applyFill="1" applyBorder="1" applyAlignment="1">
      <alignment horizontal="center" vertical="center"/>
    </xf>
    <xf numFmtId="0" fontId="12" fillId="0" borderId="1" xfId="1" applyBorder="1" applyAlignment="1">
      <alignment vertical="center" wrapText="1"/>
    </xf>
    <xf numFmtId="0" fontId="56" fillId="0" borderId="2" xfId="1" applyFont="1" applyBorder="1" applyAlignment="1">
      <alignment horizontal="center" vertical="center" wrapText="1"/>
    </xf>
    <xf numFmtId="0" fontId="8" fillId="0" borderId="3" xfId="1" applyFont="1" applyBorder="1" applyAlignment="1">
      <alignment vertical="top" wrapText="1"/>
    </xf>
    <xf numFmtId="0" fontId="8" fillId="0" borderId="1" xfId="1" applyFont="1" applyBorder="1" applyAlignment="1">
      <alignment vertical="center" wrapText="1"/>
    </xf>
    <xf numFmtId="9" fontId="8" fillId="0" borderId="2" xfId="1" applyNumberFormat="1" applyFont="1" applyBorder="1" applyAlignment="1">
      <alignment horizontal="center" vertical="center" wrapText="1"/>
    </xf>
    <xf numFmtId="10" fontId="9" fillId="0" borderId="20" xfId="1" applyNumberFormat="1" applyFont="1" applyBorder="1" applyAlignment="1">
      <alignment horizontal="center" vertical="center" wrapText="1"/>
    </xf>
    <xf numFmtId="0" fontId="12" fillId="0" borderId="21" xfId="1" applyBorder="1" applyAlignment="1">
      <alignment vertical="center" wrapText="1"/>
    </xf>
    <xf numFmtId="0" fontId="12" fillId="0" borderId="1" xfId="1" applyBorder="1" applyAlignment="1">
      <alignment vertical="center"/>
    </xf>
    <xf numFmtId="182" fontId="8" fillId="0" borderId="2" xfId="1" applyNumberFormat="1" applyFont="1" applyBorder="1" applyAlignment="1">
      <alignment horizontal="center" vertical="center" wrapText="1"/>
    </xf>
    <xf numFmtId="0" fontId="12" fillId="17" borderId="1" xfId="1" applyFill="1" applyBorder="1" applyAlignment="1">
      <alignment vertical="center" wrapText="1"/>
    </xf>
    <xf numFmtId="0" fontId="56" fillId="0" borderId="3" xfId="1" applyFont="1" applyBorder="1" applyAlignment="1">
      <alignment horizontal="center" vertical="center" wrapText="1"/>
    </xf>
    <xf numFmtId="0" fontId="59" fillId="7" borderId="0" xfId="0" applyFont="1" applyFill="1" applyAlignment="1">
      <alignment horizontal="center" vertical="center" wrapText="1" readingOrder="1"/>
    </xf>
    <xf numFmtId="14" fontId="28" fillId="16" borderId="1" xfId="0" applyNumberFormat="1" applyFont="1" applyFill="1" applyBorder="1" applyAlignment="1">
      <alignment horizontal="center" vertical="center" wrapText="1" readingOrder="1"/>
    </xf>
    <xf numFmtId="0" fontId="8" fillId="0" borderId="0" xfId="0" applyFont="1">
      <alignment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8" fillId="6" borderId="53" xfId="0" applyFont="1" applyFill="1" applyBorder="1" applyAlignment="1">
      <alignment horizontal="center" vertical="center"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Fill="1" applyBorder="1" applyAlignment="1">
      <alignment horizontal="left" vertical="center"/>
    </xf>
    <xf numFmtId="0" fontId="8" fillId="0" borderId="27" xfId="0" applyFont="1" applyBorder="1" applyAlignment="1">
      <alignment horizontal="left" vertical="center"/>
    </xf>
    <xf numFmtId="0" fontId="8" fillId="0" borderId="13" xfId="0" applyFont="1" applyBorder="1" applyAlignment="1">
      <alignment horizontal="left" vertical="center" wrapText="1"/>
    </xf>
    <xf numFmtId="0" fontId="8" fillId="0" borderId="13" xfId="0" applyFont="1" applyBorder="1" applyAlignment="1">
      <alignment horizontal="left" vertical="center"/>
    </xf>
    <xf numFmtId="0" fontId="8" fillId="0" borderId="22"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8" fillId="0" borderId="20" xfId="0" applyFont="1" applyBorder="1" applyAlignment="1">
      <alignment horizontal="left" vertical="center" wrapText="1"/>
    </xf>
    <xf numFmtId="0" fontId="8" fillId="0" borderId="21" xfId="0" applyFont="1" applyFill="1" applyBorder="1" applyAlignment="1">
      <alignment horizontal="left" vertical="center"/>
    </xf>
    <xf numFmtId="0" fontId="8" fillId="0" borderId="18" xfId="0" applyFont="1" applyBorder="1" applyAlignment="1">
      <alignment horizontal="left" vertical="center"/>
    </xf>
    <xf numFmtId="0" fontId="8" fillId="0" borderId="12" xfId="0" applyFont="1" applyBorder="1" applyAlignment="1">
      <alignment horizontal="left" vertical="center"/>
    </xf>
    <xf numFmtId="0" fontId="8" fillId="0" borderId="19" xfId="0" applyFont="1" applyBorder="1" applyAlignment="1">
      <alignment horizontal="left" vertical="center"/>
    </xf>
    <xf numFmtId="0" fontId="8" fillId="0" borderId="1" xfId="0" applyFont="1" applyBorder="1">
      <alignment vertical="center"/>
    </xf>
    <xf numFmtId="0" fontId="8" fillId="0" borderId="1" xfId="0" applyFont="1" applyBorder="1" applyAlignment="1">
      <alignment vertical="center" wrapText="1"/>
    </xf>
    <xf numFmtId="0" fontId="28" fillId="15" borderId="1" xfId="0" applyFont="1" applyFill="1" applyBorder="1" applyAlignment="1">
      <alignment horizontal="center" vertical="center" readingOrder="1"/>
    </xf>
    <xf numFmtId="0" fontId="28" fillId="16" borderId="11" xfId="0" applyFont="1" applyFill="1" applyBorder="1" applyAlignment="1">
      <alignment horizontal="center" vertical="center" readingOrder="1"/>
    </xf>
    <xf numFmtId="0" fontId="28" fillId="16" borderId="1" xfId="0" applyFont="1" applyFill="1" applyBorder="1" applyAlignment="1">
      <alignment horizontal="center" vertical="center" readingOrder="1"/>
    </xf>
    <xf numFmtId="0" fontId="37" fillId="0" borderId="1" xfId="0" applyFont="1" applyBorder="1" applyAlignment="1">
      <alignment vertical="center" wrapText="1"/>
    </xf>
    <xf numFmtId="0" fontId="60" fillId="18" borderId="51" xfId="0" applyFont="1" applyFill="1" applyBorder="1" applyAlignment="1">
      <alignment horizontal="center" vertical="center" wrapText="1" readingOrder="1"/>
    </xf>
    <xf numFmtId="0" fontId="61" fillId="18" borderId="51" xfId="0" applyFont="1" applyFill="1" applyBorder="1" applyAlignment="1">
      <alignment horizontal="center" vertical="center" wrapText="1" readingOrder="1"/>
    </xf>
    <xf numFmtId="0" fontId="60" fillId="0" borderId="51" xfId="0" applyFont="1" applyFill="1" applyBorder="1" applyAlignment="1">
      <alignment horizontal="center" vertical="center" wrapText="1" readingOrder="1"/>
    </xf>
    <xf numFmtId="0" fontId="61" fillId="0" borderId="51" xfId="0" applyFont="1" applyFill="1" applyBorder="1" applyAlignment="1">
      <alignment horizontal="center" vertical="center" wrapText="1" readingOrder="1"/>
    </xf>
    <xf numFmtId="0" fontId="60" fillId="18" borderId="54" xfId="0" applyFont="1" applyFill="1" applyBorder="1" applyAlignment="1">
      <alignment horizontal="center" vertical="center" wrapText="1" readingOrder="1"/>
    </xf>
    <xf numFmtId="0" fontId="61" fillId="18" borderId="54" xfId="0" applyFont="1" applyFill="1" applyBorder="1" applyAlignment="1">
      <alignment horizontal="center" vertical="center" wrapText="1" readingOrder="1"/>
    </xf>
    <xf numFmtId="0" fontId="62" fillId="0" borderId="1" xfId="0" applyFont="1" applyBorder="1">
      <alignment vertical="center"/>
    </xf>
    <xf numFmtId="0" fontId="63" fillId="0" borderId="1" xfId="0" applyFont="1" applyBorder="1">
      <alignment vertical="center"/>
    </xf>
    <xf numFmtId="0" fontId="64" fillId="0" borderId="1" xfId="0" applyFont="1" applyBorder="1" applyAlignment="1">
      <alignment vertical="center" wrapText="1"/>
    </xf>
    <xf numFmtId="0" fontId="62" fillId="0" borderId="1" xfId="0" applyFont="1" applyBorder="1" applyAlignment="1">
      <alignment vertical="center" wrapText="1"/>
    </xf>
    <xf numFmtId="180" fontId="65" fillId="10" borderId="37" xfId="3" applyNumberFormat="1" applyFont="1" applyFill="1" applyBorder="1" applyAlignment="1">
      <alignment horizontal="center" vertical="center"/>
    </xf>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3" xfId="0"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center" vertical="center" wrapText="1"/>
    </xf>
    <xf numFmtId="0" fontId="0" fillId="0" borderId="1" xfId="0" applyFill="1" applyBorder="1">
      <alignment vertical="center"/>
    </xf>
    <xf numFmtId="0" fontId="0" fillId="0" borderId="57" xfId="0" applyBorder="1" applyAlignment="1">
      <alignment horizontal="center" vertical="center"/>
    </xf>
    <xf numFmtId="0" fontId="0" fillId="0" borderId="57" xfId="0" applyFill="1" applyBorder="1" applyAlignment="1">
      <alignment horizontal="center" vertical="center"/>
    </xf>
    <xf numFmtId="0" fontId="0" fillId="0" borderId="57" xfId="0" applyBorder="1" applyAlignment="1">
      <alignment vertical="center" wrapText="1"/>
    </xf>
    <xf numFmtId="0" fontId="0" fillId="0" borderId="14" xfId="0" applyBorder="1" applyAlignment="1">
      <alignment horizontal="center" vertical="center"/>
    </xf>
    <xf numFmtId="183" fontId="0" fillId="0" borderId="11" xfId="0" applyNumberFormat="1" applyBorder="1" applyAlignment="1">
      <alignment horizontal="center" vertical="center" wrapText="1"/>
    </xf>
    <xf numFmtId="0" fontId="0" fillId="0" borderId="0" xfId="0">
      <alignment vertical="center"/>
    </xf>
    <xf numFmtId="0" fontId="0" fillId="17" borderId="25" xfId="0" applyFill="1" applyBorder="1" applyAlignment="1">
      <alignment horizontal="center" vertical="center" wrapText="1"/>
    </xf>
    <xf numFmtId="0" fontId="0" fillId="0" borderId="25" xfId="0" applyBorder="1" applyAlignment="1">
      <alignment horizontal="center" vertical="center" wrapText="1"/>
    </xf>
    <xf numFmtId="0" fontId="0" fillId="0" borderId="9" xfId="0" applyBorder="1" applyAlignment="1">
      <alignment horizontal="center" vertical="center"/>
    </xf>
    <xf numFmtId="183" fontId="0" fillId="0" borderId="15" xfId="0" applyNumberFormat="1" applyBorder="1" applyAlignment="1">
      <alignment horizontal="center" vertical="center" wrapText="1"/>
    </xf>
    <xf numFmtId="0" fontId="0" fillId="0" borderId="59" xfId="0" applyFill="1" applyBorder="1">
      <alignment vertical="center"/>
    </xf>
    <xf numFmtId="0" fontId="0" fillId="0" borderId="8" xfId="0" applyFill="1" applyBorder="1">
      <alignment vertical="center"/>
    </xf>
    <xf numFmtId="0" fontId="0" fillId="5" borderId="57" xfId="0" applyFill="1" applyBorder="1">
      <alignment vertical="center"/>
    </xf>
    <xf numFmtId="0" fontId="0" fillId="0" borderId="0" xfId="0" applyFill="1" applyBorder="1">
      <alignment vertical="center"/>
    </xf>
    <xf numFmtId="0" fontId="68" fillId="0" borderId="13" xfId="0" applyFont="1" applyBorder="1">
      <alignment vertical="center"/>
    </xf>
    <xf numFmtId="0" fontId="68" fillId="0" borderId="12" xfId="0" applyFont="1" applyBorder="1">
      <alignment vertical="center"/>
    </xf>
    <xf numFmtId="0" fontId="0" fillId="0" borderId="61" xfId="0" applyBorder="1">
      <alignment vertical="center"/>
    </xf>
    <xf numFmtId="0" fontId="0" fillId="0" borderId="58" xfId="0" applyBorder="1" applyAlignment="1">
      <alignment horizontal="center" vertical="center"/>
    </xf>
    <xf numFmtId="183" fontId="0" fillId="0" borderId="12" xfId="0" applyNumberFormat="1" applyBorder="1" applyAlignment="1">
      <alignment horizontal="center" vertical="center" wrapText="1"/>
    </xf>
    <xf numFmtId="183" fontId="0" fillId="0" borderId="10" xfId="0" applyNumberFormat="1" applyBorder="1" applyAlignment="1">
      <alignment horizontal="center" vertical="center" wrapText="1"/>
    </xf>
    <xf numFmtId="0" fontId="0" fillId="0" borderId="0" xfId="0" applyFill="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183" fontId="0" fillId="0" borderId="11" xfId="0" applyNumberFormat="1" applyFill="1" applyBorder="1" applyAlignment="1">
      <alignment horizontal="center" vertical="center" wrapText="1"/>
    </xf>
    <xf numFmtId="0" fontId="6" fillId="3" borderId="28"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23" xfId="10" applyFont="1" applyFill="1" applyBorder="1" applyAlignment="1">
      <alignment horizontal="center" vertical="center" wrapText="1"/>
    </xf>
    <xf numFmtId="0" fontId="0" fillId="0" borderId="14" xfId="0" applyFill="1" applyBorder="1" applyAlignment="1">
      <alignment horizontal="center" vertical="center"/>
    </xf>
    <xf numFmtId="0" fontId="0" fillId="0" borderId="57" xfId="0" applyFill="1" applyBorder="1">
      <alignment vertical="center"/>
    </xf>
    <xf numFmtId="0" fontId="0" fillId="0" borderId="57" xfId="0" applyFill="1" applyBorder="1" applyAlignment="1">
      <alignment vertical="center" wrapText="1"/>
    </xf>
    <xf numFmtId="183" fontId="0" fillId="0" borderId="15" xfId="0" applyNumberFormat="1" applyFill="1" applyBorder="1" applyAlignment="1">
      <alignment horizontal="center" vertical="center" wrapText="1"/>
    </xf>
    <xf numFmtId="0" fontId="0" fillId="0" borderId="63" xfId="0" applyFill="1" applyBorder="1">
      <alignment vertical="center"/>
    </xf>
    <xf numFmtId="0" fontId="0" fillId="0" borderId="64" xfId="0" applyFill="1" applyBorder="1">
      <alignment vertical="center"/>
    </xf>
    <xf numFmtId="0" fontId="0" fillId="0" borderId="9" xfId="0" applyBorder="1">
      <alignment vertical="center"/>
    </xf>
    <xf numFmtId="0" fontId="0" fillId="0" borderId="45" xfId="0" applyBorder="1" applyAlignment="1">
      <alignment horizontal="center" vertical="center"/>
    </xf>
    <xf numFmtId="0" fontId="0" fillId="0" borderId="13" xfId="0" applyBorder="1" applyAlignment="1">
      <alignment vertical="center" wrapText="1"/>
    </xf>
    <xf numFmtId="183" fontId="0" fillId="0" borderId="13" xfId="0" applyNumberFormat="1" applyBorder="1" applyAlignment="1">
      <alignment horizontal="center" vertical="center" wrapText="1"/>
    </xf>
    <xf numFmtId="0" fontId="0" fillId="17" borderId="65" xfId="0" applyFill="1" applyBorder="1" applyAlignment="1">
      <alignment horizontal="center" vertical="center" wrapText="1"/>
    </xf>
    <xf numFmtId="183" fontId="66" fillId="0" borderId="24" xfId="0" applyNumberFormat="1" applyFont="1" applyBorder="1" applyAlignment="1">
      <alignment horizontal="center" vertical="center" wrapText="1"/>
    </xf>
    <xf numFmtId="183" fontId="66" fillId="0" borderId="25" xfId="0" applyNumberFormat="1" applyFont="1" applyBorder="1" applyAlignment="1">
      <alignment horizontal="center" vertical="center" wrapText="1"/>
    </xf>
    <xf numFmtId="183" fontId="66" fillId="0" borderId="58" xfId="0" applyNumberFormat="1" applyFont="1" applyBorder="1" applyAlignment="1">
      <alignment horizontal="center" vertical="center" wrapText="1"/>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lignment vertical="center"/>
    </xf>
    <xf numFmtId="0" fontId="0" fillId="0" borderId="11" xfId="0" applyFill="1" applyBorder="1">
      <alignment vertical="center"/>
    </xf>
    <xf numFmtId="0" fontId="0" fillId="0" borderId="11" xfId="0" applyFill="1" applyBorder="1" applyAlignment="1">
      <alignment horizontal="center" vertical="center"/>
    </xf>
    <xf numFmtId="183" fontId="66" fillId="0" borderId="24" xfId="0" applyNumberFormat="1" applyFont="1" applyFill="1" applyBorder="1" applyAlignment="1">
      <alignment horizontal="center" vertical="center" wrapText="1"/>
    </xf>
    <xf numFmtId="0" fontId="0" fillId="0" borderId="68" xfId="0" applyFill="1" applyBorder="1">
      <alignment vertical="center"/>
    </xf>
    <xf numFmtId="0" fontId="68" fillId="0" borderId="1" xfId="0" applyFont="1" applyFill="1" applyBorder="1">
      <alignment vertical="center"/>
    </xf>
    <xf numFmtId="0" fontId="0" fillId="0" borderId="9" xfId="0" applyFill="1" applyBorder="1" applyAlignment="1">
      <alignment horizontal="center" vertical="center"/>
    </xf>
    <xf numFmtId="183" fontId="0" fillId="0" borderId="10" xfId="0" applyNumberFormat="1" applyFill="1" applyBorder="1" applyAlignment="1">
      <alignment horizontal="center" vertical="center" wrapText="1"/>
    </xf>
    <xf numFmtId="183" fontId="66" fillId="0" borderId="29" xfId="0" applyNumberFormat="1" applyFont="1" applyFill="1" applyBorder="1" applyAlignment="1">
      <alignment horizontal="center" vertical="center" wrapText="1"/>
    </xf>
    <xf numFmtId="183" fontId="66" fillId="0" borderId="65" xfId="0" applyNumberFormat="1" applyFont="1" applyFill="1" applyBorder="1" applyAlignment="1">
      <alignment horizontal="center" vertical="center" wrapText="1"/>
    </xf>
    <xf numFmtId="0" fontId="30" fillId="0" borderId="0" xfId="3" applyFont="1"/>
    <xf numFmtId="0" fontId="69" fillId="0" borderId="1" xfId="0" applyFont="1" applyBorder="1">
      <alignment vertical="center"/>
    </xf>
    <xf numFmtId="0" fontId="70" fillId="0" borderId="1" xfId="0" applyFont="1" applyBorder="1">
      <alignment vertical="center"/>
    </xf>
    <xf numFmtId="183" fontId="66" fillId="0" borderId="65" xfId="0" applyNumberFormat="1" applyFont="1" applyBorder="1" applyAlignment="1">
      <alignment horizontal="center" vertical="center" wrapText="1"/>
    </xf>
    <xf numFmtId="183" fontId="0" fillId="0" borderId="45" xfId="0" applyNumberFormat="1" applyBorder="1" applyAlignment="1">
      <alignment horizontal="center" vertical="center" wrapText="1"/>
    </xf>
    <xf numFmtId="183" fontId="66" fillId="0" borderId="46" xfId="0" applyNumberFormat="1" applyFont="1" applyBorder="1" applyAlignment="1">
      <alignment horizontal="center" vertical="center" wrapText="1"/>
    </xf>
    <xf numFmtId="0" fontId="0" fillId="0" borderId="15" xfId="0" applyFill="1" applyBorder="1" applyAlignment="1">
      <alignment horizontal="center" vertical="center"/>
    </xf>
    <xf numFmtId="176" fontId="67" fillId="0" borderId="1" xfId="22" applyFont="1" applyBorder="1" applyAlignment="1">
      <alignment horizontal="center" vertical="center"/>
    </xf>
    <xf numFmtId="176" fontId="67" fillId="0" borderId="21" xfId="22" applyFont="1" applyBorder="1" applyAlignment="1">
      <alignment horizontal="center" vertical="center"/>
    </xf>
    <xf numFmtId="176" fontId="67" fillId="0" borderId="12" xfId="22" applyFont="1" applyBorder="1" applyAlignment="1">
      <alignment horizontal="center" vertical="center"/>
    </xf>
    <xf numFmtId="0" fontId="31" fillId="17" borderId="22" xfId="0" applyFont="1" applyFill="1" applyBorder="1" applyAlignment="1">
      <alignment horizontal="right" vertical="center"/>
    </xf>
    <xf numFmtId="0" fontId="0" fillId="17" borderId="13" xfId="0" applyFill="1" applyBorder="1">
      <alignment vertical="center"/>
    </xf>
    <xf numFmtId="0" fontId="67" fillId="0" borderId="11" xfId="0" applyFont="1" applyBorder="1" applyAlignment="1">
      <alignment horizontal="center" vertical="center" wrapText="1"/>
    </xf>
    <xf numFmtId="176" fontId="67" fillId="0" borderId="17" xfId="22" applyFont="1" applyBorder="1" applyAlignment="1">
      <alignment horizontal="center" vertical="center"/>
    </xf>
    <xf numFmtId="0" fontId="67" fillId="17" borderId="12" xfId="0" applyFont="1" applyFill="1" applyBorder="1" applyAlignment="1">
      <alignment horizontal="center" vertical="center" wrapText="1"/>
    </xf>
    <xf numFmtId="176" fontId="67" fillId="17" borderId="19" xfId="22" applyFont="1" applyFill="1" applyBorder="1" applyAlignment="1">
      <alignment horizontal="center" vertical="center"/>
    </xf>
    <xf numFmtId="0" fontId="0" fillId="17" borderId="59" xfId="0" applyFill="1" applyBorder="1">
      <alignment vertical="center"/>
    </xf>
    <xf numFmtId="0" fontId="67" fillId="17" borderId="60" xfId="0" applyFont="1" applyFill="1" applyBorder="1" applyAlignment="1">
      <alignment horizontal="center" vertical="center" wrapText="1"/>
    </xf>
    <xf numFmtId="183" fontId="67" fillId="0" borderId="63" xfId="0" applyNumberFormat="1" applyFont="1" applyBorder="1" applyAlignment="1">
      <alignment horizontal="center" vertical="center" wrapText="1"/>
    </xf>
    <xf numFmtId="176" fontId="67" fillId="0" borderId="8" xfId="22" applyFont="1" applyBorder="1" applyAlignment="1">
      <alignment horizontal="center" vertical="center"/>
    </xf>
    <xf numFmtId="176" fontId="67" fillId="0" borderId="60" xfId="22" applyFont="1" applyBorder="1" applyAlignment="1">
      <alignment horizontal="center" vertical="center"/>
    </xf>
    <xf numFmtId="0" fontId="67" fillId="17" borderId="70" xfId="0" applyFont="1" applyFill="1" applyBorder="1" applyAlignment="1">
      <alignment horizontal="center" vertical="center" wrapText="1"/>
    </xf>
    <xf numFmtId="176" fontId="67" fillId="17" borderId="68" xfId="22" applyFont="1" applyFill="1" applyBorder="1" applyAlignment="1">
      <alignment horizontal="center" vertical="center"/>
    </xf>
    <xf numFmtId="176" fontId="67" fillId="17" borderId="71" xfId="22" applyFont="1" applyFill="1" applyBorder="1" applyAlignment="1">
      <alignment horizontal="center" vertical="center"/>
    </xf>
    <xf numFmtId="176" fontId="67" fillId="0" borderId="64" xfId="22" applyFont="1" applyBorder="1" applyAlignment="1">
      <alignment horizontal="center" vertical="center"/>
    </xf>
    <xf numFmtId="176" fontId="67" fillId="0" borderId="9" xfId="22" applyFont="1" applyBorder="1" applyAlignment="1">
      <alignment horizontal="center" vertical="center"/>
    </xf>
    <xf numFmtId="176" fontId="67" fillId="0" borderId="30" xfId="22" applyFont="1" applyBorder="1" applyAlignment="1">
      <alignment horizontal="center" vertical="center"/>
    </xf>
    <xf numFmtId="176" fontId="67" fillId="0" borderId="72" xfId="22" applyFont="1" applyBorder="1" applyAlignment="1">
      <alignment horizontal="center" vertical="center"/>
    </xf>
    <xf numFmtId="176" fontId="67" fillId="0" borderId="57" xfId="22" applyFont="1" applyBorder="1" applyAlignment="1">
      <alignment horizontal="center" vertical="center"/>
    </xf>
    <xf numFmtId="0" fontId="19" fillId="0" borderId="0" xfId="3" applyAlignment="1">
      <alignment horizontal="center" vertical="center"/>
    </xf>
    <xf numFmtId="10" fontId="19" fillId="0" borderId="0" xfId="3" applyNumberFormat="1" applyAlignment="1">
      <alignment horizontal="center" vertical="center"/>
    </xf>
    <xf numFmtId="10" fontId="19" fillId="0" borderId="0" xfId="3" quotePrefix="1" applyNumberFormat="1" applyAlignment="1">
      <alignment horizontal="center" vertical="center" wrapText="1"/>
    </xf>
    <xf numFmtId="10" fontId="19" fillId="0" borderId="0" xfId="23" applyNumberFormat="1" applyFont="1" applyAlignment="1">
      <alignment horizontal="center" vertical="center"/>
    </xf>
    <xf numFmtId="0" fontId="46" fillId="8" borderId="35" xfId="3" applyFont="1" applyFill="1" applyBorder="1" applyAlignment="1">
      <alignment horizontal="center" vertical="center"/>
    </xf>
    <xf numFmtId="0" fontId="46" fillId="8" borderId="38" xfId="3" applyFont="1" applyFill="1" applyBorder="1" applyAlignment="1">
      <alignment horizontal="center" vertical="center"/>
    </xf>
    <xf numFmtId="0" fontId="46" fillId="3" borderId="55" xfId="3" applyFont="1" applyFill="1" applyBorder="1" applyAlignment="1">
      <alignment horizontal="center" vertical="center"/>
    </xf>
    <xf numFmtId="0" fontId="46" fillId="3" borderId="39" xfId="3" applyFont="1" applyFill="1" applyBorder="1" applyAlignment="1">
      <alignment horizontal="center" vertical="center"/>
    </xf>
    <xf numFmtId="0" fontId="49" fillId="11" borderId="0" xfId="3" applyFont="1" applyFill="1" applyBorder="1" applyAlignment="1">
      <alignment horizontal="center" vertical="top" textRotation="255"/>
    </xf>
    <xf numFmtId="0" fontId="47" fillId="3" borderId="0" xfId="11" applyFont="1" applyFill="1" applyBorder="1" applyAlignment="1">
      <alignment horizontal="left" vertical="center" indent="1"/>
    </xf>
    <xf numFmtId="0" fontId="47" fillId="3" borderId="34" xfId="11" applyFont="1" applyFill="1" applyBorder="1" applyAlignment="1">
      <alignment horizontal="left" vertical="center" indent="1"/>
    </xf>
    <xf numFmtId="0" fontId="47" fillId="3" borderId="39" xfId="11" applyFont="1" applyFill="1" applyBorder="1" applyAlignment="1">
      <alignment horizontal="left" vertical="center" indent="1"/>
    </xf>
    <xf numFmtId="0" fontId="47" fillId="3" borderId="40" xfId="11" applyFont="1" applyFill="1" applyBorder="1" applyAlignment="1">
      <alignment horizontal="left" vertical="center" indent="1"/>
    </xf>
    <xf numFmtId="0" fontId="46" fillId="8" borderId="36" xfId="3" applyFont="1" applyFill="1" applyBorder="1" applyAlignment="1">
      <alignment horizontal="center" vertical="center"/>
    </xf>
    <xf numFmtId="0" fontId="22" fillId="0" borderId="33" xfId="13" applyFont="1" applyAlignment="1">
      <alignment horizontal="right" vertical="center" indent="1"/>
    </xf>
    <xf numFmtId="0" fontId="22" fillId="0" borderId="34" xfId="13" applyFont="1" applyBorder="1" applyAlignment="1">
      <alignment horizontal="right" vertical="center" indent="1"/>
    </xf>
    <xf numFmtId="14" fontId="22" fillId="0" borderId="35" xfId="14" applyFont="1" applyBorder="1" applyAlignment="1">
      <alignment horizontal="center" vertical="center"/>
    </xf>
    <xf numFmtId="14" fontId="22" fillId="0" borderId="36" xfId="14" applyFont="1" applyBorder="1" applyAlignment="1">
      <alignment horizontal="center" vertical="center"/>
    </xf>
    <xf numFmtId="0" fontId="57" fillId="7" borderId="0" xfId="0" applyFont="1" applyFill="1" applyAlignment="1">
      <alignment horizontal="center" vertical="center" wrapText="1" readingOrder="1"/>
    </xf>
    <xf numFmtId="0" fontId="25" fillId="3" borderId="29"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19" fillId="0" borderId="0" xfId="3" applyBorder="1" applyAlignment="1">
      <alignment horizontal="center"/>
    </xf>
    <xf numFmtId="0" fontId="28" fillId="15" borderId="1" xfId="0" applyFont="1" applyFill="1" applyBorder="1" applyAlignment="1">
      <alignment horizontal="center" vertical="center" readingOrder="1"/>
    </xf>
    <xf numFmtId="0" fontId="53" fillId="15" borderId="9" xfId="0" applyFont="1" applyFill="1" applyBorder="1" applyAlignment="1">
      <alignment horizontal="center" vertical="center" readingOrder="1"/>
    </xf>
    <xf numFmtId="0" fontId="53" fillId="15" borderId="10" xfId="0" applyFont="1" applyFill="1" applyBorder="1" applyAlignment="1">
      <alignment horizontal="center" vertical="center" readingOrder="1"/>
    </xf>
    <xf numFmtId="0" fontId="53" fillId="15" borderId="11" xfId="0" applyFont="1" applyFill="1" applyBorder="1" applyAlignment="1">
      <alignment horizontal="center" vertical="center" readingOrder="1"/>
    </xf>
    <xf numFmtId="0" fontId="28" fillId="16" borderId="9" xfId="0" applyFont="1" applyFill="1" applyBorder="1" applyAlignment="1">
      <alignment horizontal="center" vertical="center" readingOrder="1"/>
    </xf>
    <xf numFmtId="0" fontId="28" fillId="16" borderId="10" xfId="0" applyFont="1" applyFill="1" applyBorder="1" applyAlignment="1">
      <alignment horizontal="center" vertical="center" readingOrder="1"/>
    </xf>
    <xf numFmtId="0" fontId="28" fillId="16" borderId="11" xfId="0" applyFont="1" applyFill="1" applyBorder="1" applyAlignment="1">
      <alignment horizontal="center" vertical="center" readingOrder="1"/>
    </xf>
    <xf numFmtId="0" fontId="6" fillId="3" borderId="45"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53" fillId="15" borderId="1" xfId="0" applyFont="1" applyFill="1" applyBorder="1" applyAlignment="1">
      <alignment horizontal="center" vertical="center" readingOrder="1"/>
    </xf>
    <xf numFmtId="0" fontId="28" fillId="16" borderId="1" xfId="0" applyFont="1" applyFill="1" applyBorder="1" applyAlignment="1">
      <alignment horizontal="center" vertical="center" readingOrder="1"/>
    </xf>
    <xf numFmtId="0" fontId="30" fillId="0" borderId="1" xfId="3" applyFont="1" applyBorder="1" applyAlignment="1">
      <alignment horizontal="center" vertical="center"/>
    </xf>
    <xf numFmtId="0" fontId="6" fillId="3" borderId="1" xfId="3" applyFont="1" applyFill="1" applyBorder="1" applyAlignment="1">
      <alignment horizontal="center"/>
    </xf>
    <xf numFmtId="0" fontId="30" fillId="0" borderId="9" xfId="3" applyFont="1" applyBorder="1" applyAlignment="1">
      <alignment horizontal="center" vertical="center"/>
    </xf>
    <xf numFmtId="0" fontId="30" fillId="0" borderId="10" xfId="3" applyFont="1" applyBorder="1" applyAlignment="1">
      <alignment horizontal="center" vertical="center"/>
    </xf>
    <xf numFmtId="0" fontId="6" fillId="3" borderId="27"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52" xfId="0" applyFont="1" applyFill="1" applyBorder="1" applyAlignment="1">
      <alignment horizontal="center" vertical="center"/>
    </xf>
    <xf numFmtId="0" fontId="0" fillId="17" borderId="62" xfId="0" applyFill="1" applyBorder="1" applyAlignment="1">
      <alignment horizontal="center" vertical="center"/>
    </xf>
    <xf numFmtId="0" fontId="0" fillId="17" borderId="67" xfId="0" applyFill="1" applyBorder="1" applyAlignment="1">
      <alignment horizontal="center" vertical="center"/>
    </xf>
    <xf numFmtId="176" fontId="67" fillId="17" borderId="62" xfId="22" applyFont="1" applyFill="1" applyBorder="1" applyAlignment="1">
      <alignment horizontal="center" vertical="center"/>
    </xf>
    <xf numFmtId="176" fontId="67" fillId="17" borderId="67" xfId="22" applyFont="1" applyFill="1" applyBorder="1" applyAlignment="1">
      <alignment horizontal="center" vertical="center"/>
    </xf>
    <xf numFmtId="176" fontId="67" fillId="0" borderId="49" xfId="22" applyFont="1" applyBorder="1" applyAlignment="1">
      <alignment horizontal="center" vertical="center"/>
    </xf>
    <xf numFmtId="176" fontId="67" fillId="0" borderId="50" xfId="22" applyFont="1" applyBorder="1" applyAlignment="1">
      <alignment horizontal="center" vertical="center"/>
    </xf>
    <xf numFmtId="0" fontId="0" fillId="0" borderId="43" xfId="0" applyBorder="1" applyAlignment="1">
      <alignment horizontal="center" vertical="center"/>
    </xf>
    <xf numFmtId="0" fontId="0" fillId="0" borderId="28" xfId="0" applyBorder="1" applyAlignment="1">
      <alignment horizontal="center" vertical="center"/>
    </xf>
    <xf numFmtId="0" fontId="0" fillId="0" borderId="44" xfId="0" applyBorder="1" applyAlignment="1">
      <alignment horizontal="center" vertical="center"/>
    </xf>
    <xf numFmtId="0" fontId="0" fillId="0" borderId="62" xfId="0" applyBorder="1" applyAlignment="1">
      <alignment horizontal="center" vertical="center"/>
    </xf>
    <xf numFmtId="0" fontId="0" fillId="0" borderId="66" xfId="0" applyBorder="1" applyAlignment="1">
      <alignment horizontal="center" vertical="center"/>
    </xf>
    <xf numFmtId="0" fontId="0" fillId="0" borderId="56" xfId="3" applyFont="1" applyBorder="1" applyAlignment="1">
      <alignment horizontal="center" vertical="center"/>
    </xf>
    <xf numFmtId="0" fontId="31" fillId="0" borderId="31" xfId="21" applyNumberFormat="1" applyFont="1" applyBorder="1" applyAlignment="1">
      <alignment horizontal="center" vertical="center" wrapText="1"/>
    </xf>
    <xf numFmtId="0" fontId="0" fillId="0" borderId="31" xfId="0" applyBorder="1" applyAlignment="1">
      <alignment horizontal="center" vertical="center"/>
    </xf>
    <xf numFmtId="0" fontId="25" fillId="3" borderId="1" xfId="0" applyFont="1" applyFill="1" applyBorder="1" applyAlignment="1">
      <alignment horizontal="center" vertical="center" wrapText="1"/>
    </xf>
    <xf numFmtId="0" fontId="19" fillId="0" borderId="1" xfId="3" applyBorder="1" applyAlignment="1">
      <alignment horizontal="center"/>
    </xf>
    <xf numFmtId="0" fontId="9" fillId="0" borderId="4" xfId="1" applyFont="1" applyBorder="1" applyAlignment="1">
      <alignment horizontal="center" vertical="center" wrapText="1"/>
    </xf>
    <xf numFmtId="0" fontId="9" fillId="0" borderId="5" xfId="1" applyFont="1" applyBorder="1" applyAlignment="1">
      <alignment horizontal="center" vertical="center" wrapText="1"/>
    </xf>
    <xf numFmtId="0" fontId="9" fillId="0" borderId="47" xfId="1" applyFont="1" applyBorder="1" applyAlignment="1">
      <alignment horizontal="center" vertical="center" wrapText="1"/>
    </xf>
    <xf numFmtId="0" fontId="8" fillId="0" borderId="4" xfId="1" applyFont="1" applyBorder="1" applyAlignment="1">
      <alignment horizontal="center" vertical="center" wrapText="1"/>
    </xf>
    <xf numFmtId="0" fontId="8" fillId="0" borderId="5" xfId="1" applyFont="1" applyBorder="1" applyAlignment="1">
      <alignment horizontal="center" vertical="center" wrapText="1"/>
    </xf>
    <xf numFmtId="0" fontId="8" fillId="0" borderId="47" xfId="1" applyFont="1" applyBorder="1" applyAlignment="1">
      <alignment horizontal="center" vertical="center" wrapText="1"/>
    </xf>
    <xf numFmtId="10" fontId="8" fillId="0" borderId="3" xfId="1" applyNumberFormat="1" applyFont="1" applyBorder="1" applyAlignment="1">
      <alignment horizontal="center" vertical="center" wrapText="1"/>
    </xf>
    <xf numFmtId="10" fontId="8" fillId="0" borderId="48" xfId="1" applyNumberFormat="1" applyFont="1" applyBorder="1" applyAlignment="1">
      <alignment horizontal="center" vertical="center" wrapText="1"/>
    </xf>
    <xf numFmtId="0" fontId="31" fillId="0" borderId="14" xfId="1" applyFont="1" applyBorder="1" applyAlignment="1">
      <alignment horizontal="center" vertical="center"/>
    </xf>
    <xf numFmtId="10" fontId="8" fillId="0" borderId="4" xfId="1" applyNumberFormat="1" applyFont="1" applyBorder="1" applyAlignment="1">
      <alignment horizontal="center" vertical="center" wrapText="1"/>
    </xf>
    <xf numFmtId="0" fontId="6" fillId="3" borderId="3" xfId="1" applyFont="1" applyFill="1" applyBorder="1" applyAlignment="1">
      <alignment horizontal="center" vertical="center" wrapText="1"/>
    </xf>
    <xf numFmtId="0" fontId="6" fillId="3" borderId="1" xfId="2"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xf>
    <xf numFmtId="0" fontId="14" fillId="2" borderId="0" xfId="2" applyFont="1" applyFill="1" applyAlignment="1">
      <alignment horizontal="center" vertical="center"/>
    </xf>
    <xf numFmtId="0" fontId="14" fillId="2" borderId="7" xfId="2" applyFont="1" applyFill="1" applyBorder="1" applyAlignment="1">
      <alignment horizontal="center" vertical="center"/>
    </xf>
    <xf numFmtId="0" fontId="0" fillId="0" borderId="0" xfId="0" applyAlignment="1">
      <alignment horizontal="center" vertical="center" wrapText="1"/>
    </xf>
  </cellXfs>
  <cellStyles count="24">
    <cellStyle name="날짜" xfId="4" xr:uid="{8C6DF38D-B681-4ED7-AA94-2B43FFE1C2C7}"/>
    <cellStyle name="날짜 2" xfId="14" xr:uid="{01F60DD2-BAFC-465F-B1D0-F7A65B6AC2FB}"/>
    <cellStyle name="날짜 2 2" xfId="20" xr:uid="{936DB4B1-245A-49F3-BBE0-E976A597A844}"/>
    <cellStyle name="날짜 3" xfId="17" xr:uid="{64D0572C-A61B-46C1-A80D-E9047E0EA6BB}"/>
    <cellStyle name="백분율" xfId="23" builtinId="5"/>
    <cellStyle name="백분율 2" xfId="5" xr:uid="{7A033E37-D19C-4215-B098-6F6692EF0070}"/>
    <cellStyle name="쉼표 [0] 2" xfId="6" xr:uid="{9C87E1DF-1EF7-475C-8012-84AF946F12CE}"/>
    <cellStyle name="제목" xfId="11" builtinId="15"/>
    <cellStyle name="제목 2" xfId="12" builtinId="17"/>
    <cellStyle name="제목 3" xfId="13" builtinId="18"/>
    <cellStyle name="통화 [0] 2" xfId="22" xr:uid="{EB1BBF2C-7D02-435A-AC8A-B1DE0BB60C82}"/>
    <cellStyle name="표준" xfId="0" builtinId="0"/>
    <cellStyle name="표준 2" xfId="3" xr:uid="{B128FA5D-D8F8-48E1-A702-F9F6443E626F}"/>
    <cellStyle name="표준 3" xfId="1" xr:uid="{B0B60982-330F-42FE-B8B7-6D04388FF91B}"/>
    <cellStyle name="표준 3 2" xfId="16" xr:uid="{85853AB4-E9A3-48E4-924A-E714206AC2F7}"/>
    <cellStyle name="표준 4" xfId="2" xr:uid="{4502C9D2-B562-46A4-AC46-99B4627C0B46}"/>
    <cellStyle name="표준 5" xfId="8" xr:uid="{923320C6-07E4-48DB-8CA8-5927DD8A32A3}"/>
    <cellStyle name="표준 5 2" xfId="18" xr:uid="{30349DA5-593F-48F0-8563-B33DFB84BC46}"/>
    <cellStyle name="표준 6" xfId="10" xr:uid="{9229C1B8-4CE6-4989-9FD9-DC40969C661D}"/>
    <cellStyle name="하이퍼링크 2" xfId="7" xr:uid="{1850A82F-22EB-461F-8E25-E0F17B1B8EF3}"/>
    <cellStyle name="Currency 2" xfId="9" xr:uid="{3A6EB2C6-06BF-40D2-804B-F369BDEF7A75}"/>
    <cellStyle name="Currency 2 2" xfId="15" xr:uid="{565233A7-116E-442C-ADE4-298BD5AFF175}"/>
    <cellStyle name="Currency 2 2 2" xfId="21" xr:uid="{300E568C-38B2-4FBF-88B1-F42CFDA27B79}"/>
    <cellStyle name="Currency 2 3" xfId="19" xr:uid="{6F94BE38-16EE-4F49-B28E-FEEE50F330F4}"/>
  </cellStyles>
  <dxfs count="68">
    <dxf>
      <font>
        <b val="0"/>
        <i val="0"/>
        <strike val="0"/>
        <condense val="0"/>
        <extend val="0"/>
        <outline val="0"/>
        <shadow val="0"/>
        <u val="none"/>
        <vertAlign val="baseline"/>
        <sz val="10"/>
        <color theme="1"/>
        <name val="맑은 고딕"/>
        <family val="3"/>
        <charset val="129"/>
        <scheme val="minor"/>
      </font>
      <alignment horizontal="left"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0"/>
        <color theme="1"/>
        <name val="맑은 고딕"/>
        <family val="3"/>
        <charset val="129"/>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맑은 고딕"/>
        <family val="3"/>
        <charset val="129"/>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맑은 고딕"/>
        <family val="3"/>
        <charset val="129"/>
        <scheme val="minor"/>
      </font>
      <alignment horizontal="left"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맑은 고딕"/>
        <family val="3"/>
        <charset val="129"/>
        <scheme val="minor"/>
      </font>
      <fill>
        <patternFill patternType="solid">
          <fgColor indexed="64"/>
          <bgColor rgb="FFFFFFFF"/>
        </patternFill>
      </fill>
      <alignment horizontal="center" vertical="center" textRotation="0" wrapText="1" indent="0" justifyLastLine="0" shrinkToFit="0" readingOrder="0"/>
      <border diagonalUp="0" diagonalDown="0">
        <left style="medium">
          <color rgb="FF000000"/>
        </left>
        <right/>
        <top style="medium">
          <color rgb="FF000000"/>
        </top>
        <bottom style="medium">
          <color rgb="FF000000"/>
        </bottom>
        <vertical/>
        <horizontal/>
      </border>
    </dxf>
    <dxf>
      <font>
        <b/>
        <i val="0"/>
        <strike val="0"/>
        <condense val="0"/>
        <extend val="0"/>
        <outline val="0"/>
        <shadow val="0"/>
        <u val="none"/>
        <vertAlign val="baseline"/>
        <sz val="10"/>
        <color theme="1"/>
        <name val="맑은 고딕"/>
        <family val="3"/>
        <charset val="129"/>
        <scheme val="minor"/>
      </font>
      <fill>
        <patternFill patternType="solid">
          <fgColor indexed="64"/>
          <bgColor theme="8"/>
        </patternFill>
      </fill>
      <alignment horizontal="center" vertical="center" textRotation="0" wrapText="0" indent="0" justifyLastLine="0" shrinkToFit="0" readingOrder="0"/>
    </dxf>
    <dxf>
      <font>
        <color rgb="FFFF0000"/>
      </font>
    </dxf>
    <dxf>
      <font>
        <color rgb="FFFF0000"/>
      </font>
    </dxf>
    <dxf>
      <font>
        <strike val="0"/>
        <outline val="0"/>
        <shadow val="0"/>
        <u val="none"/>
        <vertAlign val="baseline"/>
        <sz val="10"/>
        <color theme="1"/>
        <name val="맑은 고딕"/>
        <family val="3"/>
        <charset val="129"/>
        <scheme val="minor"/>
      </font>
      <border diagonalUp="0" diagonalDown="0" outline="0">
        <left style="thin">
          <color theme="0" tint="-0.249977111117893"/>
        </left>
        <right/>
        <top style="thin">
          <color theme="0" tint="-0.249977111117893"/>
        </top>
        <bottom style="thin">
          <color theme="0" tint="-0.249977111117893"/>
        </bottom>
      </border>
    </dxf>
    <dxf>
      <font>
        <strike val="0"/>
        <outline val="0"/>
        <shadow val="0"/>
        <u val="none"/>
        <vertAlign val="baseline"/>
        <sz val="10"/>
        <color theme="1"/>
        <name val="맑은 고딕"/>
        <family val="2"/>
        <charset val="129"/>
        <scheme val="minor"/>
      </font>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10"/>
        <color theme="1"/>
        <name val="맑은 고딕"/>
        <family val="3"/>
        <charset val="129"/>
        <scheme val="minor"/>
      </font>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맑은 고딕"/>
        <family val="3"/>
        <charset val="129"/>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맑은 고딕"/>
        <family val="3"/>
        <charset val="129"/>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10"/>
        <color theme="1"/>
        <name val="맑은 고딕"/>
        <family val="3"/>
        <charset val="129"/>
        <scheme val="minor"/>
      </font>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맑은 고딕"/>
        <family val="3"/>
        <charset val="129"/>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10"/>
        <color theme="1"/>
        <name val="맑은 고딕"/>
        <family val="3"/>
        <charset val="129"/>
        <scheme val="minor"/>
      </font>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맑은 고딕"/>
        <family val="3"/>
        <charset val="129"/>
        <scheme val="minor"/>
      </font>
      <fill>
        <patternFill patternType="none">
          <fgColor indexed="64"/>
          <bgColor indexed="65"/>
        </patternFill>
      </fill>
      <alignment horizontal="left"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맑은 고딕"/>
        <family val="3"/>
        <charset val="129"/>
        <scheme val="minor"/>
      </font>
      <fill>
        <patternFill patternType="none">
          <fgColor indexed="64"/>
          <bgColor indexed="65"/>
        </patternFill>
      </fill>
      <alignment horizontal="left"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맑은 고딕"/>
        <family val="3"/>
        <charset val="129"/>
        <scheme val="minor"/>
      </font>
      <fill>
        <patternFill patternType="none">
          <fgColor indexed="64"/>
          <bgColor indexed="65"/>
        </patternFill>
      </fill>
      <alignment horizontal="left" vertical="center" textRotation="0" wrapText="1" indent="2" justifyLastLine="0" shrinkToFit="0" readingOrder="0"/>
      <border diagonalUp="0" diagonalDown="0" outline="0">
        <left/>
        <right style="thin">
          <color theme="0" tint="-0.249977111117893"/>
        </right>
        <top style="thin">
          <color theme="0" tint="-0.249977111117893"/>
        </top>
        <bottom style="thin">
          <color theme="0" tint="-0.249977111117893"/>
        </bottom>
      </border>
    </dxf>
    <dxf>
      <font>
        <strike val="0"/>
        <outline val="0"/>
        <shadow val="0"/>
        <u val="none"/>
        <vertAlign val="baseline"/>
        <sz val="10"/>
        <color rgb="FF000000"/>
        <name val="맑은 고딕"/>
        <family val="3"/>
        <charset val="129"/>
        <scheme val="none"/>
      </font>
    </dxf>
    <dxf>
      <border outline="0">
        <bottom style="thin">
          <color rgb="FFBFBFBF"/>
        </bottom>
      </border>
    </dxf>
    <dxf>
      <font>
        <b/>
        <i val="0"/>
        <strike val="0"/>
        <condense val="0"/>
        <extend val="0"/>
        <outline val="0"/>
        <shadow val="0"/>
        <u val="none"/>
        <vertAlign val="baseline"/>
        <sz val="10"/>
        <color theme="0"/>
        <name val="맑은 고딕"/>
        <family val="3"/>
        <charset val="129"/>
        <scheme val="minor"/>
      </font>
      <fill>
        <patternFill patternType="solid">
          <fgColor indexed="64"/>
          <bgColor rgb="FF484849"/>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682A7D"/>
        </patternFill>
      </fill>
      <border>
        <left style="thin">
          <color rgb="FF682A7D"/>
        </left>
        <right style="thin">
          <color rgb="FF682A7D"/>
        </right>
        <top style="thin">
          <color rgb="FF682A7D"/>
        </top>
        <bottom style="thin">
          <color rgb="FF682A7D"/>
        </bottom>
        <vertical/>
        <horizontal/>
      </border>
    </dxf>
    <dxf>
      <fill>
        <patternFill patternType="lightUp">
          <fgColor theme="1" tint="0.24994659260841701"/>
          <bgColor theme="0"/>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patternType="lightUp">
          <fgColor rgb="FF682A7D"/>
          <bgColor theme="9" tint="0.79998168889431442"/>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bgColor rgb="FFF79723"/>
        </patternFill>
      </fill>
      <border>
        <left style="thin">
          <color rgb="FFF79723"/>
        </left>
        <right style="thin">
          <color rgb="FFF79723"/>
        </right>
        <top style="thin">
          <color rgb="FFF79723"/>
        </top>
        <bottom style="thin">
          <color rgb="FFF79723"/>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682A7D"/>
        </patternFill>
      </fill>
      <border>
        <left style="thin">
          <color rgb="FF682A7D"/>
        </left>
        <right style="thin">
          <color rgb="FF682A7D"/>
        </right>
        <top style="thin">
          <color rgb="FF682A7D"/>
        </top>
        <bottom style="thin">
          <color rgb="FF682A7D"/>
        </bottom>
        <vertical/>
        <horizontal/>
      </border>
    </dxf>
    <dxf>
      <fill>
        <patternFill patternType="lightUp">
          <fgColor theme="1" tint="0.24994659260841701"/>
          <bgColor theme="0"/>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patternType="lightUp">
          <fgColor rgb="FF682A7D"/>
          <bgColor theme="9" tint="0.79998168889431442"/>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bgColor rgb="FFF79723"/>
        </patternFill>
      </fill>
      <border>
        <left style="thin">
          <color rgb="FFF79723"/>
        </left>
        <right style="thin">
          <color rgb="FFF79723"/>
        </right>
        <top style="thin">
          <color rgb="FFF79723"/>
        </top>
        <bottom style="thin">
          <color rgb="FFF79723"/>
        </bottom>
      </border>
    </dxf>
    <dxf>
      <font>
        <b/>
        <i val="0"/>
        <color theme="0"/>
      </font>
      <border>
        <left style="thin">
          <color rgb="FFC00000"/>
        </left>
        <right style="thin">
          <color rgb="FFC00000"/>
        </right>
        <vertical/>
        <horizontal/>
      </border>
    </dxf>
    <dxf>
      <fill>
        <patternFill>
          <bgColor rgb="FF484849"/>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rgb="FF484849"/>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682A7D"/>
        </patternFill>
      </fill>
      <border>
        <left style="thin">
          <color rgb="FF682A7D"/>
        </left>
        <right style="thin">
          <color rgb="FF682A7D"/>
        </right>
        <top style="thin">
          <color rgb="FF682A7D"/>
        </top>
        <bottom style="thin">
          <color rgb="FF682A7D"/>
        </bottom>
        <vertical/>
        <horizontal/>
      </border>
    </dxf>
    <dxf>
      <fill>
        <patternFill patternType="lightUp">
          <fgColor theme="1" tint="0.24994659260841701"/>
          <bgColor theme="0"/>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patternType="lightUp">
          <fgColor rgb="FF682A7D"/>
          <bgColor theme="9" tint="0.79998168889431442"/>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bgColor rgb="FFF79723"/>
        </patternFill>
      </fill>
      <border>
        <left style="thin">
          <color rgb="FFF79723"/>
        </left>
        <right style="thin">
          <color rgb="FFF79723"/>
        </right>
        <top style="thin">
          <color rgb="FFF79723"/>
        </top>
        <bottom style="thin">
          <color rgb="FFF79723"/>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682A7D"/>
        </patternFill>
      </fill>
      <border>
        <left style="thin">
          <color rgb="FF682A7D"/>
        </left>
        <right style="thin">
          <color rgb="FF682A7D"/>
        </right>
        <top style="thin">
          <color rgb="FF682A7D"/>
        </top>
        <bottom style="thin">
          <color rgb="FF682A7D"/>
        </bottom>
        <vertical/>
        <horizontal/>
      </border>
    </dxf>
    <dxf>
      <fill>
        <patternFill patternType="lightUp">
          <fgColor theme="1" tint="0.24994659260841701"/>
          <bgColor theme="0"/>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patternType="lightUp">
          <fgColor rgb="FF682A7D"/>
          <bgColor theme="9" tint="0.79998168889431442"/>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bgColor rgb="FFF79723"/>
        </patternFill>
      </fill>
      <border>
        <left style="thin">
          <color rgb="FFF79723"/>
        </left>
        <right style="thin">
          <color rgb="FFF79723"/>
        </right>
        <top style="thin">
          <color rgb="FFF79723"/>
        </top>
        <bottom style="thin">
          <color rgb="FFF79723"/>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682A7D"/>
        </patternFill>
      </fill>
      <border>
        <left style="thin">
          <color rgb="FF682A7D"/>
        </left>
        <right style="thin">
          <color rgb="FF682A7D"/>
        </right>
        <top style="thin">
          <color rgb="FF682A7D"/>
        </top>
        <bottom style="thin">
          <color rgb="FF682A7D"/>
        </bottom>
        <vertical/>
        <horizontal/>
      </border>
    </dxf>
    <dxf>
      <fill>
        <patternFill patternType="lightUp">
          <fgColor theme="1" tint="0.24994659260841701"/>
          <bgColor theme="0"/>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patternType="lightUp">
          <fgColor rgb="FF682A7D"/>
          <bgColor theme="9" tint="0.79998168889431442"/>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bgColor rgb="FFF79723"/>
        </patternFill>
      </fill>
      <border>
        <left style="thin">
          <color rgb="FFF79723"/>
        </left>
        <right style="thin">
          <color rgb="FFF79723"/>
        </right>
        <top style="thin">
          <color rgb="FFF79723"/>
        </top>
        <bottom style="thin">
          <color rgb="FFF79723"/>
        </bottom>
      </border>
    </dxf>
    <dxf>
      <font>
        <b/>
        <i val="0"/>
        <color theme="0"/>
      </font>
      <border>
        <left style="thin">
          <color rgb="FFC00000"/>
        </left>
        <right style="thin">
          <color rgb="FFC00000"/>
        </right>
        <vertical/>
        <horizontal/>
      </border>
    </dxf>
    <dxf>
      <fill>
        <patternFill>
          <bgColor rgb="FF484849"/>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rgb="FF484849"/>
        </patternFill>
      </fill>
      <border>
        <left style="thin">
          <color theme="0" tint="-0.34998626667073579"/>
        </left>
        <right style="thin">
          <color theme="0" tint="-0.34998626667073579"/>
        </right>
        <top style="thin">
          <color theme="0" tint="-0.34998626667073579"/>
        </top>
        <bottom style="thin">
          <color theme="0" tint="-0.34998626667073579"/>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rgb="FF682A7D"/>
        </patternFill>
      </fill>
      <border>
        <left style="thin">
          <color rgb="FF682A7D"/>
        </left>
        <right style="thin">
          <color rgb="FF682A7D"/>
        </right>
        <top style="thin">
          <color rgb="FF682A7D"/>
        </top>
        <bottom style="thin">
          <color rgb="FF682A7D"/>
        </bottom>
        <vertical/>
        <horizontal/>
      </border>
    </dxf>
    <dxf>
      <fill>
        <patternFill patternType="lightUp">
          <fgColor theme="1" tint="0.24994659260841701"/>
          <bgColor theme="0"/>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patternType="lightUp">
          <fgColor rgb="FF682A7D"/>
          <bgColor theme="9" tint="0.79998168889431442"/>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bgColor rgb="FFF79723"/>
        </patternFill>
      </fill>
      <border>
        <left style="thin">
          <color rgb="FFF79723"/>
        </left>
        <right style="thin">
          <color rgb="FFF79723"/>
        </right>
        <top style="thin">
          <color rgb="FFF79723"/>
        </top>
        <bottom style="thin">
          <color rgb="FFF79723"/>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테이블 스타일" pivot="0" count="3" xr9:uid="{C5D79DA6-0777-46D8-8020-0AA2357313F5}">
      <tableStyleElement type="wholeTable" dxfId="67"/>
      <tableStyleElement type="headerRow" dxfId="66"/>
      <tableStyleElement type="firstRowStripe" dxfId="65"/>
    </tableStyle>
  </tableStyles>
  <colors>
    <mruColors>
      <color rgb="FFCCECFF"/>
      <color rgb="FF4072AE"/>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4</xdr:col>
      <xdr:colOff>272142</xdr:colOff>
      <xdr:row>10</xdr:row>
      <xdr:rowOff>24741</xdr:rowOff>
    </xdr:from>
    <xdr:to>
      <xdr:col>15</xdr:col>
      <xdr:colOff>529714</xdr:colOff>
      <xdr:row>45</xdr:row>
      <xdr:rowOff>97488</xdr:rowOff>
    </xdr:to>
    <xdr:pic>
      <xdr:nvPicPr>
        <xdr:cNvPr id="385" name="Picture 10">
          <a:extLst>
            <a:ext uri="{FF2B5EF4-FFF2-40B4-BE49-F238E27FC236}">
              <a16:creationId xmlns:a16="http://schemas.microsoft.com/office/drawing/2014/main" id="{4E5B433B-CCA3-47B0-8AC1-A1653F104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8256" y="1581398"/>
          <a:ext cx="7561887" cy="46447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272142</xdr:colOff>
      <xdr:row>48</xdr:row>
      <xdr:rowOff>108857</xdr:rowOff>
    </xdr:from>
    <xdr:to>
      <xdr:col>15</xdr:col>
      <xdr:colOff>529714</xdr:colOff>
      <xdr:row>71</xdr:row>
      <xdr:rowOff>21288</xdr:rowOff>
    </xdr:to>
    <xdr:pic>
      <xdr:nvPicPr>
        <xdr:cNvPr id="386" name="Picture 10">
          <a:extLst>
            <a:ext uri="{FF2B5EF4-FFF2-40B4-BE49-F238E27FC236}">
              <a16:creationId xmlns:a16="http://schemas.microsoft.com/office/drawing/2014/main" id="{A0B1F17E-FE93-414C-817A-74A86533BD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8256" y="6629400"/>
          <a:ext cx="7561887" cy="2916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249383</xdr:colOff>
      <xdr:row>10</xdr:row>
      <xdr:rowOff>83127</xdr:rowOff>
    </xdr:from>
    <xdr:to>
      <xdr:col>3</xdr:col>
      <xdr:colOff>452097</xdr:colOff>
      <xdr:row>41</xdr:row>
      <xdr:rowOff>21771</xdr:rowOff>
    </xdr:to>
    <xdr:grpSp>
      <xdr:nvGrpSpPr>
        <xdr:cNvPr id="393" name="그룹 392">
          <a:extLst>
            <a:ext uri="{FF2B5EF4-FFF2-40B4-BE49-F238E27FC236}">
              <a16:creationId xmlns:a16="http://schemas.microsoft.com/office/drawing/2014/main" id="{F6D72418-D145-9411-996D-5A2C85DBEE31}"/>
            </a:ext>
          </a:extLst>
        </xdr:cNvPr>
        <xdr:cNvGrpSpPr/>
      </xdr:nvGrpSpPr>
      <xdr:grpSpPr>
        <a:xfrm>
          <a:off x="906795" y="1666892"/>
          <a:ext cx="1517537" cy="4107232"/>
          <a:chOff x="913412" y="1378527"/>
          <a:chExt cx="1530771" cy="3988130"/>
        </a:xfrm>
      </xdr:grpSpPr>
      <xdr:pic>
        <xdr:nvPicPr>
          <xdr:cNvPr id="170" name="Picture 12">
            <a:extLst>
              <a:ext uri="{FF2B5EF4-FFF2-40B4-BE49-F238E27FC236}">
                <a16:creationId xmlns:a16="http://schemas.microsoft.com/office/drawing/2014/main" id="{D2293C58-EE79-4574-B684-37FA6298F637}"/>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50244"/>
          <a:stretch/>
        </xdr:blipFill>
        <xdr:spPr bwMode="auto">
          <a:xfrm>
            <a:off x="913412" y="1378527"/>
            <a:ext cx="1182186" cy="398813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2" name="TextBox 9">
            <a:extLst>
              <a:ext uri="{FF2B5EF4-FFF2-40B4-BE49-F238E27FC236}">
                <a16:creationId xmlns:a16="http://schemas.microsoft.com/office/drawing/2014/main" id="{B5EB58BA-32F6-4AAF-896E-9349FD454618}"/>
              </a:ext>
            </a:extLst>
          </xdr:cNvPr>
          <xdr:cNvSpPr txBox="1"/>
        </xdr:nvSpPr>
        <xdr:spPr>
          <a:xfrm>
            <a:off x="1093520" y="2839192"/>
            <a:ext cx="1350663" cy="460370"/>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138"/>
              <a:t>External</a:t>
            </a:r>
          </a:p>
          <a:p>
            <a:r>
              <a:rPr lang="en-US" altLang="ko-KR" sz="1138"/>
              <a:t>Security Zone</a:t>
            </a:r>
            <a:endParaRPr lang="ko-KR" altLang="en-US" sz="1138"/>
          </a:p>
        </xdr:txBody>
      </xdr:sp>
    </xdr:grpSp>
    <xdr:clientData/>
  </xdr:twoCellAnchor>
  <xdr:twoCellAnchor>
    <xdr:from>
      <xdr:col>1</xdr:col>
      <xdr:colOff>249383</xdr:colOff>
      <xdr:row>42</xdr:row>
      <xdr:rowOff>10886</xdr:rowOff>
    </xdr:from>
    <xdr:to>
      <xdr:col>3</xdr:col>
      <xdr:colOff>452097</xdr:colOff>
      <xdr:row>72</xdr:row>
      <xdr:rowOff>56407</xdr:rowOff>
    </xdr:to>
    <xdr:grpSp>
      <xdr:nvGrpSpPr>
        <xdr:cNvPr id="392" name="그룹 391">
          <a:extLst>
            <a:ext uri="{FF2B5EF4-FFF2-40B4-BE49-F238E27FC236}">
              <a16:creationId xmlns:a16="http://schemas.microsoft.com/office/drawing/2014/main" id="{838CC886-0F02-E7A3-A6F4-F0A22CFA8126}"/>
            </a:ext>
          </a:extLst>
        </xdr:cNvPr>
        <xdr:cNvGrpSpPr/>
      </xdr:nvGrpSpPr>
      <xdr:grpSpPr>
        <a:xfrm>
          <a:off x="906795" y="5897710"/>
          <a:ext cx="1517537" cy="4079638"/>
          <a:chOff x="913412" y="5279571"/>
          <a:chExt cx="1530771" cy="3964379"/>
        </a:xfrm>
      </xdr:grpSpPr>
      <xdr:pic>
        <xdr:nvPicPr>
          <xdr:cNvPr id="171" name="Picture 12">
            <a:extLst>
              <a:ext uri="{FF2B5EF4-FFF2-40B4-BE49-F238E27FC236}">
                <a16:creationId xmlns:a16="http://schemas.microsoft.com/office/drawing/2014/main" id="{03C56A32-D970-4168-97F6-B27CF41EE11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50244"/>
          <a:stretch/>
        </xdr:blipFill>
        <xdr:spPr bwMode="auto">
          <a:xfrm>
            <a:off x="913412" y="5279571"/>
            <a:ext cx="1182186" cy="396437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3" name="TextBox 16">
            <a:extLst>
              <a:ext uri="{FF2B5EF4-FFF2-40B4-BE49-F238E27FC236}">
                <a16:creationId xmlns:a16="http://schemas.microsoft.com/office/drawing/2014/main" id="{2E397739-B5E4-4374-9010-20CD90FABB26}"/>
              </a:ext>
            </a:extLst>
          </xdr:cNvPr>
          <xdr:cNvSpPr txBox="1"/>
        </xdr:nvSpPr>
        <xdr:spPr>
          <a:xfrm>
            <a:off x="1093520" y="6876259"/>
            <a:ext cx="1350663" cy="466307"/>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138"/>
              <a:t>Internal</a:t>
            </a:r>
          </a:p>
          <a:p>
            <a:r>
              <a:rPr lang="en-US" altLang="ko-KR" sz="1138"/>
              <a:t>Security Zone</a:t>
            </a:r>
            <a:endParaRPr lang="ko-KR" altLang="en-US" sz="1138"/>
          </a:p>
        </xdr:txBody>
      </xdr:sp>
    </xdr:grpSp>
    <xdr:clientData/>
  </xdr:twoCellAnchor>
  <xdr:twoCellAnchor>
    <xdr:from>
      <xdr:col>5</xdr:col>
      <xdr:colOff>98961</xdr:colOff>
      <xdr:row>16</xdr:row>
      <xdr:rowOff>85106</xdr:rowOff>
    </xdr:from>
    <xdr:to>
      <xdr:col>6</xdr:col>
      <xdr:colOff>551034</xdr:colOff>
      <xdr:row>36</xdr:row>
      <xdr:rowOff>101094</xdr:rowOff>
    </xdr:to>
    <xdr:grpSp>
      <xdr:nvGrpSpPr>
        <xdr:cNvPr id="196" name="그룹 195">
          <a:extLst>
            <a:ext uri="{FF2B5EF4-FFF2-40B4-BE49-F238E27FC236}">
              <a16:creationId xmlns:a16="http://schemas.microsoft.com/office/drawing/2014/main" id="{FA630FF4-37EA-7108-9660-274D752BF1C3}"/>
            </a:ext>
          </a:extLst>
        </xdr:cNvPr>
        <xdr:cNvGrpSpPr/>
      </xdr:nvGrpSpPr>
      <xdr:grpSpPr>
        <a:xfrm>
          <a:off x="3386020" y="2475694"/>
          <a:ext cx="1109485" cy="2705400"/>
          <a:chOff x="15295418" y="5500255"/>
          <a:chExt cx="1118080" cy="2509806"/>
        </a:xfrm>
      </xdr:grpSpPr>
      <xdr:pic>
        <xdr:nvPicPr>
          <xdr:cNvPr id="184" name="Picture 16">
            <a:extLst>
              <a:ext uri="{FF2B5EF4-FFF2-40B4-BE49-F238E27FC236}">
                <a16:creationId xmlns:a16="http://schemas.microsoft.com/office/drawing/2014/main" id="{09AE870A-3073-4AC2-AC4C-15CA8487FA7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320588" y="5708054"/>
            <a:ext cx="1001297" cy="230200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85" name="Picture 20">
            <a:extLst>
              <a:ext uri="{FF2B5EF4-FFF2-40B4-BE49-F238E27FC236}">
                <a16:creationId xmlns:a16="http://schemas.microsoft.com/office/drawing/2014/main" id="{EFC603A9-0A12-43BC-86B8-5CEC4CC4C7B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295418" y="5500255"/>
            <a:ext cx="761456" cy="2457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86" name="TextBox 11">
            <a:extLst>
              <a:ext uri="{FF2B5EF4-FFF2-40B4-BE49-F238E27FC236}">
                <a16:creationId xmlns:a16="http://schemas.microsoft.com/office/drawing/2014/main" id="{CF0096C3-B1C3-41BA-9AF6-6365978E2833}"/>
              </a:ext>
            </a:extLst>
          </xdr:cNvPr>
          <xdr:cNvSpPr txBox="1"/>
        </xdr:nvSpPr>
        <xdr:spPr>
          <a:xfrm>
            <a:off x="15412201" y="7662800"/>
            <a:ext cx="1001297" cy="342530"/>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solidFill>
                  <a:schemeClr val="accent2"/>
                </a:solidFill>
              </a:rPr>
              <a:t>10.151.10.0/24</a:t>
            </a:r>
          </a:p>
          <a:p>
            <a:r>
              <a:rPr lang="en-US" altLang="ko-KR" sz="813" b="1">
                <a:solidFill>
                  <a:schemeClr val="accent2"/>
                </a:solidFill>
              </a:rPr>
              <a:t>10.151.1.64/27</a:t>
            </a:r>
            <a:endParaRPr lang="ko-KR" altLang="en-US" sz="813" b="1">
              <a:solidFill>
                <a:schemeClr val="accent2"/>
              </a:solidFill>
            </a:endParaRPr>
          </a:p>
        </xdr:txBody>
      </xdr:sp>
      <xdr:pic>
        <xdr:nvPicPr>
          <xdr:cNvPr id="187" name="Picture 22">
            <a:extLst>
              <a:ext uri="{FF2B5EF4-FFF2-40B4-BE49-F238E27FC236}">
                <a16:creationId xmlns:a16="http://schemas.microsoft.com/office/drawing/2014/main" id="{9624C618-2B0B-4D86-8AD4-43AD591106A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533148" y="5852225"/>
            <a:ext cx="483158" cy="65936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88" name="직사각형 187">
            <a:extLst>
              <a:ext uri="{FF2B5EF4-FFF2-40B4-BE49-F238E27FC236}">
                <a16:creationId xmlns:a16="http://schemas.microsoft.com/office/drawing/2014/main" id="{4C78052D-AF0B-4A34-A50D-FFF358B6A542}"/>
              </a:ext>
            </a:extLst>
          </xdr:cNvPr>
          <xdr:cNvSpPr/>
        </xdr:nvSpPr>
        <xdr:spPr>
          <a:xfrm>
            <a:off x="15437051" y="5817864"/>
            <a:ext cx="761456"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sp macro="" textlink="">
        <xdr:nvSpPr>
          <xdr:cNvPr id="189" name="TextBox 30">
            <a:extLst>
              <a:ext uri="{FF2B5EF4-FFF2-40B4-BE49-F238E27FC236}">
                <a16:creationId xmlns:a16="http://schemas.microsoft.com/office/drawing/2014/main" id="{3745FE8E-45BC-4F96-A30E-8DEDB4B038D6}"/>
              </a:ext>
            </a:extLst>
          </xdr:cNvPr>
          <xdr:cNvSpPr txBox="1"/>
        </xdr:nvSpPr>
        <xdr:spPr>
          <a:xfrm>
            <a:off x="15387398" y="6353701"/>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10.151.1.64/27</a:t>
            </a:r>
            <a:endParaRPr lang="ko-KR" altLang="en-US" sz="813" b="1"/>
          </a:p>
        </xdr:txBody>
      </xdr:sp>
      <xdr:sp macro="" textlink="">
        <xdr:nvSpPr>
          <xdr:cNvPr id="190" name="직사각형 189">
            <a:extLst>
              <a:ext uri="{FF2B5EF4-FFF2-40B4-BE49-F238E27FC236}">
                <a16:creationId xmlns:a16="http://schemas.microsoft.com/office/drawing/2014/main" id="{0ACF1D5E-E538-45D9-A884-839DD0478D91}"/>
              </a:ext>
            </a:extLst>
          </xdr:cNvPr>
          <xdr:cNvSpPr/>
        </xdr:nvSpPr>
        <xdr:spPr>
          <a:xfrm>
            <a:off x="15437051" y="6724053"/>
            <a:ext cx="761456" cy="853168"/>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191" name="Picture 24">
            <a:extLst>
              <a:ext uri="{FF2B5EF4-FFF2-40B4-BE49-F238E27FC236}">
                <a16:creationId xmlns:a16="http://schemas.microsoft.com/office/drawing/2014/main" id="{278EA78E-F9A1-47A5-A1DD-25FE97AFB23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567138" y="6826890"/>
            <a:ext cx="430808" cy="40687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2" name="TextBox 33">
            <a:extLst>
              <a:ext uri="{FF2B5EF4-FFF2-40B4-BE49-F238E27FC236}">
                <a16:creationId xmlns:a16="http://schemas.microsoft.com/office/drawing/2014/main" id="{5AA0FDA9-288E-48B4-BEDB-D667C280C125}"/>
              </a:ext>
            </a:extLst>
          </xdr:cNvPr>
          <xdr:cNvSpPr txBox="1"/>
        </xdr:nvSpPr>
        <xdr:spPr>
          <a:xfrm>
            <a:off x="15387398" y="7377292"/>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10.151.10.0/24</a:t>
            </a:r>
            <a:endParaRPr lang="ko-KR" altLang="en-US" sz="813" b="1"/>
          </a:p>
        </xdr:txBody>
      </xdr:sp>
      <xdr:pic>
        <xdr:nvPicPr>
          <xdr:cNvPr id="193" name="Picture 28">
            <a:extLst>
              <a:ext uri="{FF2B5EF4-FFF2-40B4-BE49-F238E27FC236}">
                <a16:creationId xmlns:a16="http://schemas.microsoft.com/office/drawing/2014/main" id="{7C2261D6-6400-4C27-AD73-6CD21C4DE13F}"/>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031704" y="5515452"/>
            <a:ext cx="340519" cy="23604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4" name="Picture 40">
            <a:extLst>
              <a:ext uri="{FF2B5EF4-FFF2-40B4-BE49-F238E27FC236}">
                <a16:creationId xmlns:a16="http://schemas.microsoft.com/office/drawing/2014/main" id="{359F1FE5-A457-43A3-B981-28B7327C1DBD}"/>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972654" y="5817737"/>
            <a:ext cx="259258" cy="20508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5" name="Picture 40">
            <a:extLst>
              <a:ext uri="{FF2B5EF4-FFF2-40B4-BE49-F238E27FC236}">
                <a16:creationId xmlns:a16="http://schemas.microsoft.com/office/drawing/2014/main" id="{61DF6A21-D245-468B-B119-C91449A1CC62}"/>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978805" y="6734265"/>
            <a:ext cx="259258" cy="20508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631370</xdr:colOff>
      <xdr:row>28</xdr:row>
      <xdr:rowOff>90055</xdr:rowOff>
    </xdr:from>
    <xdr:to>
      <xdr:col>15</xdr:col>
      <xdr:colOff>338040</xdr:colOff>
      <xdr:row>44</xdr:row>
      <xdr:rowOff>78709</xdr:rowOff>
    </xdr:to>
    <xdr:grpSp>
      <xdr:nvGrpSpPr>
        <xdr:cNvPr id="221" name="그룹 220">
          <a:extLst>
            <a:ext uri="{FF2B5EF4-FFF2-40B4-BE49-F238E27FC236}">
              <a16:creationId xmlns:a16="http://schemas.microsoft.com/office/drawing/2014/main" id="{5E83479D-2DD3-E386-8380-B70D92EF48F2}"/>
            </a:ext>
          </a:extLst>
        </xdr:cNvPr>
        <xdr:cNvGrpSpPr/>
      </xdr:nvGrpSpPr>
      <xdr:grpSpPr>
        <a:xfrm>
          <a:off x="5233252" y="4094290"/>
          <a:ext cx="4965964" cy="2140184"/>
          <a:chOff x="14630400" y="3131127"/>
          <a:chExt cx="5026816" cy="1983709"/>
        </a:xfrm>
      </xdr:grpSpPr>
      <xdr:pic>
        <xdr:nvPicPr>
          <xdr:cNvPr id="197" name="Picture 30">
            <a:extLst>
              <a:ext uri="{FF2B5EF4-FFF2-40B4-BE49-F238E27FC236}">
                <a16:creationId xmlns:a16="http://schemas.microsoft.com/office/drawing/2014/main" id="{90B64AEE-AF98-4D23-B3DD-2888F061FCC6}"/>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630400" y="3361199"/>
            <a:ext cx="4975167" cy="175363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8" name="Picture 28">
            <a:extLst>
              <a:ext uri="{FF2B5EF4-FFF2-40B4-BE49-F238E27FC236}">
                <a16:creationId xmlns:a16="http://schemas.microsoft.com/office/drawing/2014/main" id="{04EA57A1-E879-4A26-AB24-F2B44F8BC8D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264725" y="3157265"/>
            <a:ext cx="340519" cy="23604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9" name="Picture 36">
            <a:extLst>
              <a:ext uri="{FF2B5EF4-FFF2-40B4-BE49-F238E27FC236}">
                <a16:creationId xmlns:a16="http://schemas.microsoft.com/office/drawing/2014/main" id="{78E0CE36-60CD-430B-9452-55DCC51FE1F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4637264" y="3131127"/>
            <a:ext cx="1132497" cy="25599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0" name="Picture 22">
            <a:extLst>
              <a:ext uri="{FF2B5EF4-FFF2-40B4-BE49-F238E27FC236}">
                <a16:creationId xmlns:a16="http://schemas.microsoft.com/office/drawing/2014/main" id="{7BE41B31-2B0B-417F-865A-2FA62B955CE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934614" y="3515523"/>
            <a:ext cx="483158" cy="65936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1" name="직사각형 200">
            <a:extLst>
              <a:ext uri="{FF2B5EF4-FFF2-40B4-BE49-F238E27FC236}">
                <a16:creationId xmlns:a16="http://schemas.microsoft.com/office/drawing/2014/main" id="{82F3A210-ABF0-4E12-A915-53A86763A314}"/>
              </a:ext>
            </a:extLst>
          </xdr:cNvPr>
          <xdr:cNvSpPr/>
        </xdr:nvSpPr>
        <xdr:spPr>
          <a:xfrm>
            <a:off x="14838517" y="3481161"/>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02" name="Picture 40">
            <a:extLst>
              <a:ext uri="{FF2B5EF4-FFF2-40B4-BE49-F238E27FC236}">
                <a16:creationId xmlns:a16="http://schemas.microsoft.com/office/drawing/2014/main" id="{16E40481-9A03-475F-9B1E-626ADC7ECD4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466038" y="3499698"/>
            <a:ext cx="259258" cy="205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3" name="TextBox 66">
            <a:extLst>
              <a:ext uri="{FF2B5EF4-FFF2-40B4-BE49-F238E27FC236}">
                <a16:creationId xmlns:a16="http://schemas.microsoft.com/office/drawing/2014/main" id="{29CC149F-D29B-41E6-BC15-CDC1546D5187}"/>
              </a:ext>
            </a:extLst>
          </xdr:cNvPr>
          <xdr:cNvSpPr txBox="1"/>
        </xdr:nvSpPr>
        <xdr:spPr>
          <a:xfrm>
            <a:off x="14820613" y="4031332"/>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10.151.1.128/27</a:t>
            </a:r>
            <a:endParaRPr lang="ko-KR" altLang="en-US" sz="813" b="1"/>
          </a:p>
        </xdr:txBody>
      </xdr:sp>
      <xdr:sp macro="" textlink="">
        <xdr:nvSpPr>
          <xdr:cNvPr id="204" name="TextBox 70">
            <a:extLst>
              <a:ext uri="{FF2B5EF4-FFF2-40B4-BE49-F238E27FC236}">
                <a16:creationId xmlns:a16="http://schemas.microsoft.com/office/drawing/2014/main" id="{55FADBD8-3E5A-46A4-8C1A-7EFE78B4075E}"/>
              </a:ext>
            </a:extLst>
          </xdr:cNvPr>
          <xdr:cNvSpPr txBox="1"/>
        </xdr:nvSpPr>
        <xdr:spPr>
          <a:xfrm>
            <a:off x="18655919" y="4452569"/>
            <a:ext cx="1001297" cy="592726"/>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solidFill>
                  <a:schemeClr val="accent2"/>
                </a:solidFill>
              </a:rPr>
              <a:t>10.151.1.128/27</a:t>
            </a:r>
          </a:p>
          <a:p>
            <a:r>
              <a:rPr lang="en-US" altLang="ko-KR" sz="813" b="1">
                <a:solidFill>
                  <a:schemeClr val="accent2"/>
                </a:solidFill>
              </a:rPr>
              <a:t>10.151.1.160/27</a:t>
            </a:r>
          </a:p>
          <a:p>
            <a:r>
              <a:rPr lang="en-US" altLang="ko-KR" sz="813" b="1">
                <a:solidFill>
                  <a:schemeClr val="accent2"/>
                </a:solidFill>
              </a:rPr>
              <a:t>10.151.5.0/25</a:t>
            </a:r>
          </a:p>
          <a:p>
            <a:r>
              <a:rPr lang="en-US" altLang="ko-KR" sz="813" b="1">
                <a:solidFill>
                  <a:schemeClr val="accent2"/>
                </a:solidFill>
              </a:rPr>
              <a:t>10.151.6.0/25</a:t>
            </a:r>
            <a:endParaRPr lang="ko-KR" altLang="en-US" sz="813" b="1">
              <a:solidFill>
                <a:schemeClr val="accent2"/>
              </a:solidFill>
            </a:endParaRPr>
          </a:p>
        </xdr:txBody>
      </xdr:sp>
      <xdr:sp macro="" textlink="">
        <xdr:nvSpPr>
          <xdr:cNvPr id="205" name="직사각형 204">
            <a:extLst>
              <a:ext uri="{FF2B5EF4-FFF2-40B4-BE49-F238E27FC236}">
                <a16:creationId xmlns:a16="http://schemas.microsoft.com/office/drawing/2014/main" id="{78E7E6B5-32EE-4FBF-A9C0-980CBCD0496E}"/>
              </a:ext>
            </a:extLst>
          </xdr:cNvPr>
          <xdr:cNvSpPr/>
        </xdr:nvSpPr>
        <xdr:spPr>
          <a:xfrm>
            <a:off x="14838517" y="4302500"/>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06" name="Picture 40">
            <a:extLst>
              <a:ext uri="{FF2B5EF4-FFF2-40B4-BE49-F238E27FC236}">
                <a16:creationId xmlns:a16="http://schemas.microsoft.com/office/drawing/2014/main" id="{92F0FDD5-7F73-4862-B9E7-2E329A4F6C2A}"/>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466038" y="4318643"/>
            <a:ext cx="259258" cy="20508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7" name="Picture 24">
            <a:extLst>
              <a:ext uri="{FF2B5EF4-FFF2-40B4-BE49-F238E27FC236}">
                <a16:creationId xmlns:a16="http://schemas.microsoft.com/office/drawing/2014/main" id="{FDD4695B-3E4D-4121-9165-4B538F0C2BD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4982290" y="4357111"/>
            <a:ext cx="430808" cy="40687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8" name="TextBox 109">
            <a:extLst>
              <a:ext uri="{FF2B5EF4-FFF2-40B4-BE49-F238E27FC236}">
                <a16:creationId xmlns:a16="http://schemas.microsoft.com/office/drawing/2014/main" id="{FE103BC0-208C-4AA9-A188-052B6BC56778}"/>
              </a:ext>
            </a:extLst>
          </xdr:cNvPr>
          <xdr:cNvSpPr txBox="1"/>
        </xdr:nvSpPr>
        <xdr:spPr>
          <a:xfrm>
            <a:off x="14882385" y="4719911"/>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JumpBox</a:t>
            </a:r>
            <a:endParaRPr lang="ko-KR" altLang="en-US" sz="813" b="1"/>
          </a:p>
        </xdr:txBody>
      </xdr:sp>
      <xdr:sp macro="" textlink="">
        <xdr:nvSpPr>
          <xdr:cNvPr id="209" name="TextBox 110">
            <a:extLst>
              <a:ext uri="{FF2B5EF4-FFF2-40B4-BE49-F238E27FC236}">
                <a16:creationId xmlns:a16="http://schemas.microsoft.com/office/drawing/2014/main" id="{5F222477-0C16-4246-A26B-2AFA4C573A74}"/>
              </a:ext>
            </a:extLst>
          </xdr:cNvPr>
          <xdr:cNvSpPr txBox="1"/>
        </xdr:nvSpPr>
        <xdr:spPr>
          <a:xfrm>
            <a:off x="14784518" y="4858403"/>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10.151.1.176/29</a:t>
            </a:r>
            <a:endParaRPr lang="ko-KR" altLang="en-US" sz="813" b="1"/>
          </a:p>
        </xdr:txBody>
      </xdr:sp>
      <xdr:sp macro="" textlink="">
        <xdr:nvSpPr>
          <xdr:cNvPr id="210" name="직사각형 209">
            <a:extLst>
              <a:ext uri="{FF2B5EF4-FFF2-40B4-BE49-F238E27FC236}">
                <a16:creationId xmlns:a16="http://schemas.microsoft.com/office/drawing/2014/main" id="{081BA308-C921-4A09-9D5C-40EC71889685}"/>
              </a:ext>
            </a:extLst>
          </xdr:cNvPr>
          <xdr:cNvSpPr/>
        </xdr:nvSpPr>
        <xdr:spPr>
          <a:xfrm>
            <a:off x="15875480" y="3469577"/>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11" name="Picture 40">
            <a:extLst>
              <a:ext uri="{FF2B5EF4-FFF2-40B4-BE49-F238E27FC236}">
                <a16:creationId xmlns:a16="http://schemas.microsoft.com/office/drawing/2014/main" id="{3447167B-5D46-4FD2-B238-1246BC62A186}"/>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503000" y="3485720"/>
            <a:ext cx="259258" cy="20508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2" name="Picture 24">
            <a:extLst>
              <a:ext uri="{FF2B5EF4-FFF2-40B4-BE49-F238E27FC236}">
                <a16:creationId xmlns:a16="http://schemas.microsoft.com/office/drawing/2014/main" id="{AF1AC51A-E123-4E1F-8316-EAF18C0649E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6019252" y="3524188"/>
            <a:ext cx="430808" cy="40687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3" name="TextBox 114">
            <a:extLst>
              <a:ext uri="{FF2B5EF4-FFF2-40B4-BE49-F238E27FC236}">
                <a16:creationId xmlns:a16="http://schemas.microsoft.com/office/drawing/2014/main" id="{592E0981-31E9-44D5-B2B1-F62F5704DEF7}"/>
              </a:ext>
            </a:extLst>
          </xdr:cNvPr>
          <xdr:cNvSpPr txBox="1"/>
        </xdr:nvSpPr>
        <xdr:spPr>
          <a:xfrm>
            <a:off x="15828638" y="3893997"/>
            <a:ext cx="1174834" cy="204800"/>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731" b="1"/>
              <a:t>Frontend/Backend</a:t>
            </a:r>
            <a:endParaRPr lang="ko-KR" altLang="en-US" sz="731" b="1"/>
          </a:p>
        </xdr:txBody>
      </xdr:sp>
      <xdr:sp macro="" textlink="">
        <xdr:nvSpPr>
          <xdr:cNvPr id="214" name="TextBox 115">
            <a:extLst>
              <a:ext uri="{FF2B5EF4-FFF2-40B4-BE49-F238E27FC236}">
                <a16:creationId xmlns:a16="http://schemas.microsoft.com/office/drawing/2014/main" id="{F98FD849-3DC8-4FAB-A579-F9DA5B2C1C35}"/>
              </a:ext>
            </a:extLst>
          </xdr:cNvPr>
          <xdr:cNvSpPr txBox="1"/>
        </xdr:nvSpPr>
        <xdr:spPr>
          <a:xfrm>
            <a:off x="15821481" y="4025480"/>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10.151.5.0/25</a:t>
            </a:r>
            <a:endParaRPr lang="ko-KR" altLang="en-US" sz="813" b="1"/>
          </a:p>
        </xdr:txBody>
      </xdr:sp>
      <xdr:sp macro="" textlink="">
        <xdr:nvSpPr>
          <xdr:cNvPr id="215" name="직사각형 214">
            <a:extLst>
              <a:ext uri="{FF2B5EF4-FFF2-40B4-BE49-F238E27FC236}">
                <a16:creationId xmlns:a16="http://schemas.microsoft.com/office/drawing/2014/main" id="{B84AED7D-C813-4F63-BE47-3A7E2724FA73}"/>
              </a:ext>
            </a:extLst>
          </xdr:cNvPr>
          <xdr:cNvSpPr/>
        </xdr:nvSpPr>
        <xdr:spPr>
          <a:xfrm>
            <a:off x="16876777" y="3469317"/>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16" name="Picture 40">
            <a:extLst>
              <a:ext uri="{FF2B5EF4-FFF2-40B4-BE49-F238E27FC236}">
                <a16:creationId xmlns:a16="http://schemas.microsoft.com/office/drawing/2014/main" id="{9C746359-7DD8-4839-8B5D-8B2C125DE1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7504298" y="3485460"/>
            <a:ext cx="259258" cy="205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7" name="TextBox 119">
            <a:extLst>
              <a:ext uri="{FF2B5EF4-FFF2-40B4-BE49-F238E27FC236}">
                <a16:creationId xmlns:a16="http://schemas.microsoft.com/office/drawing/2014/main" id="{B0666C2E-5CB9-41F6-A3D1-E4B91F63BA0B}"/>
              </a:ext>
            </a:extLst>
          </xdr:cNvPr>
          <xdr:cNvSpPr txBox="1"/>
        </xdr:nvSpPr>
        <xdr:spPr>
          <a:xfrm>
            <a:off x="17080081" y="3912060"/>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DB</a:t>
            </a:r>
            <a:endParaRPr lang="ko-KR" altLang="en-US" sz="813" b="1"/>
          </a:p>
        </xdr:txBody>
      </xdr:sp>
      <xdr:sp macro="" textlink="">
        <xdr:nvSpPr>
          <xdr:cNvPr id="218" name="TextBox 120">
            <a:extLst>
              <a:ext uri="{FF2B5EF4-FFF2-40B4-BE49-F238E27FC236}">
                <a16:creationId xmlns:a16="http://schemas.microsoft.com/office/drawing/2014/main" id="{75FAD1E7-C0B3-4AA3-9029-EA5B974AA910}"/>
              </a:ext>
            </a:extLst>
          </xdr:cNvPr>
          <xdr:cNvSpPr txBox="1"/>
        </xdr:nvSpPr>
        <xdr:spPr>
          <a:xfrm>
            <a:off x="16822778" y="4025220"/>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10.151.6.0/25</a:t>
            </a:r>
            <a:endParaRPr lang="ko-KR" altLang="en-US" sz="813" b="1"/>
          </a:p>
        </xdr:txBody>
      </xdr:sp>
      <xdr:sp macro="" textlink="">
        <xdr:nvSpPr>
          <xdr:cNvPr id="219" name="TextBox 143">
            <a:extLst>
              <a:ext uri="{FF2B5EF4-FFF2-40B4-BE49-F238E27FC236}">
                <a16:creationId xmlns:a16="http://schemas.microsoft.com/office/drawing/2014/main" id="{CD2B8BE0-C83D-447F-93AC-1F10AE8A11D6}"/>
              </a:ext>
            </a:extLst>
          </xdr:cNvPr>
          <xdr:cNvSpPr txBox="1"/>
        </xdr:nvSpPr>
        <xdr:spPr>
          <a:xfrm>
            <a:off x="14942863" y="3900451"/>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App/GW</a:t>
            </a:r>
            <a:endParaRPr lang="ko-KR" altLang="en-US" sz="813" b="1"/>
          </a:p>
        </xdr:txBody>
      </xdr:sp>
      <xdr:pic>
        <xdr:nvPicPr>
          <xdr:cNvPr id="220" name="Picture 46">
            <a:extLst>
              <a:ext uri="{FF2B5EF4-FFF2-40B4-BE49-F238E27FC236}">
                <a16:creationId xmlns:a16="http://schemas.microsoft.com/office/drawing/2014/main" id="{0C9B48E7-E197-44F9-A61A-72723528AB7B}"/>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6998968" y="3490596"/>
            <a:ext cx="483452" cy="460701"/>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642257</xdr:colOff>
      <xdr:row>12</xdr:row>
      <xdr:rowOff>992</xdr:rowOff>
    </xdr:from>
    <xdr:to>
      <xdr:col>15</xdr:col>
      <xdr:colOff>435176</xdr:colOff>
      <xdr:row>28</xdr:row>
      <xdr:rowOff>21737</xdr:rowOff>
    </xdr:to>
    <xdr:grpSp>
      <xdr:nvGrpSpPr>
        <xdr:cNvPr id="261" name="그룹 260">
          <a:extLst>
            <a:ext uri="{FF2B5EF4-FFF2-40B4-BE49-F238E27FC236}">
              <a16:creationId xmlns:a16="http://schemas.microsoft.com/office/drawing/2014/main" id="{96FC8353-3C37-9748-ABDD-693C112FA077}"/>
            </a:ext>
          </a:extLst>
        </xdr:cNvPr>
        <xdr:cNvGrpSpPr/>
      </xdr:nvGrpSpPr>
      <xdr:grpSpPr>
        <a:xfrm>
          <a:off x="5244139" y="1853698"/>
          <a:ext cx="5052213" cy="2172274"/>
          <a:chOff x="15295418" y="4003964"/>
          <a:chExt cx="5113065" cy="2015800"/>
        </a:xfrm>
      </xdr:grpSpPr>
      <xdr:pic>
        <xdr:nvPicPr>
          <xdr:cNvPr id="222" name="Picture 30">
            <a:extLst>
              <a:ext uri="{FF2B5EF4-FFF2-40B4-BE49-F238E27FC236}">
                <a16:creationId xmlns:a16="http://schemas.microsoft.com/office/drawing/2014/main" id="{777AD291-4B12-4F29-BA14-8768D9555F84}"/>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5295418" y="4232501"/>
            <a:ext cx="4975167" cy="178726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3" name="Picture 28">
            <a:extLst>
              <a:ext uri="{FF2B5EF4-FFF2-40B4-BE49-F238E27FC236}">
                <a16:creationId xmlns:a16="http://schemas.microsoft.com/office/drawing/2014/main" id="{E5978EBF-A5C4-456F-9641-5F6D0678E022}"/>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929743" y="4038165"/>
            <a:ext cx="340519" cy="23604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4" name="Picture 34">
            <a:extLst>
              <a:ext uri="{FF2B5EF4-FFF2-40B4-BE49-F238E27FC236}">
                <a16:creationId xmlns:a16="http://schemas.microsoft.com/office/drawing/2014/main" id="{075904C2-6DC3-4070-912B-C7A7EBEDEC48}"/>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5303982" y="4003964"/>
            <a:ext cx="1001297" cy="26547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5" name="Picture 22">
            <a:extLst>
              <a:ext uri="{FF2B5EF4-FFF2-40B4-BE49-F238E27FC236}">
                <a16:creationId xmlns:a16="http://schemas.microsoft.com/office/drawing/2014/main" id="{A4A105CF-E8CE-4592-AE97-97475AA3AD1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599632" y="4396783"/>
            <a:ext cx="483158" cy="65936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6" name="직사각형 225">
            <a:extLst>
              <a:ext uri="{FF2B5EF4-FFF2-40B4-BE49-F238E27FC236}">
                <a16:creationId xmlns:a16="http://schemas.microsoft.com/office/drawing/2014/main" id="{8011DC79-B2C7-4AC9-8F09-FE9F103D79E4}"/>
              </a:ext>
            </a:extLst>
          </xdr:cNvPr>
          <xdr:cNvSpPr/>
        </xdr:nvSpPr>
        <xdr:spPr>
          <a:xfrm>
            <a:off x="15503535" y="4362422"/>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27" name="Picture 40">
            <a:extLst>
              <a:ext uri="{FF2B5EF4-FFF2-40B4-BE49-F238E27FC236}">
                <a16:creationId xmlns:a16="http://schemas.microsoft.com/office/drawing/2014/main" id="{641DC868-B426-4988-9D1C-B2B4B14B455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31056" y="4378565"/>
            <a:ext cx="259258" cy="205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8" name="TextBox 65">
            <a:extLst>
              <a:ext uri="{FF2B5EF4-FFF2-40B4-BE49-F238E27FC236}">
                <a16:creationId xmlns:a16="http://schemas.microsoft.com/office/drawing/2014/main" id="{17A992DA-9ED5-420E-9DE7-E50258DFB627}"/>
              </a:ext>
            </a:extLst>
          </xdr:cNvPr>
          <xdr:cNvSpPr txBox="1"/>
        </xdr:nvSpPr>
        <xdr:spPr>
          <a:xfrm>
            <a:off x="15494107" y="4919647"/>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10.151.1.0/27</a:t>
            </a:r>
            <a:endParaRPr lang="ko-KR" altLang="en-US" sz="813" b="1"/>
          </a:p>
        </xdr:txBody>
      </xdr:sp>
      <xdr:sp macro="" textlink="">
        <xdr:nvSpPr>
          <xdr:cNvPr id="229" name="TextBox 69">
            <a:extLst>
              <a:ext uri="{FF2B5EF4-FFF2-40B4-BE49-F238E27FC236}">
                <a16:creationId xmlns:a16="http://schemas.microsoft.com/office/drawing/2014/main" id="{76D7DAC9-2F28-48FE-87E5-12D38378C8A3}"/>
              </a:ext>
            </a:extLst>
          </xdr:cNvPr>
          <xdr:cNvSpPr txBox="1"/>
        </xdr:nvSpPr>
        <xdr:spPr>
          <a:xfrm>
            <a:off x="19407186" y="5285881"/>
            <a:ext cx="1001297" cy="71782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solidFill>
                  <a:schemeClr val="accent2"/>
                </a:solidFill>
              </a:rPr>
              <a:t>10.151.1.0/27</a:t>
            </a:r>
          </a:p>
          <a:p>
            <a:r>
              <a:rPr lang="en-US" altLang="ko-KR" sz="813" b="1">
                <a:solidFill>
                  <a:schemeClr val="accent2"/>
                </a:solidFill>
              </a:rPr>
              <a:t>10.151.1.32/27</a:t>
            </a:r>
          </a:p>
          <a:p>
            <a:r>
              <a:rPr lang="en-US" altLang="ko-KR" sz="813" b="1">
                <a:solidFill>
                  <a:schemeClr val="accent2"/>
                </a:solidFill>
              </a:rPr>
              <a:t>10.151.2.0/24</a:t>
            </a:r>
          </a:p>
          <a:p>
            <a:r>
              <a:rPr lang="en-US" altLang="ko-KR" sz="813" b="1">
                <a:solidFill>
                  <a:schemeClr val="accent2"/>
                </a:solidFill>
              </a:rPr>
              <a:t>10.151.3.0/24</a:t>
            </a:r>
          </a:p>
          <a:p>
            <a:r>
              <a:rPr lang="en-US" altLang="ko-KR" sz="813" b="1">
                <a:solidFill>
                  <a:schemeClr val="accent2"/>
                </a:solidFill>
              </a:rPr>
              <a:t>10.151.4.0/24</a:t>
            </a:r>
            <a:endParaRPr lang="ko-KR" altLang="en-US" sz="813" b="1">
              <a:solidFill>
                <a:schemeClr val="accent2"/>
              </a:solidFill>
            </a:endParaRPr>
          </a:p>
        </xdr:txBody>
      </xdr:sp>
      <xdr:sp macro="" textlink="">
        <xdr:nvSpPr>
          <xdr:cNvPr id="230" name="직사각형 229">
            <a:extLst>
              <a:ext uri="{FF2B5EF4-FFF2-40B4-BE49-F238E27FC236}">
                <a16:creationId xmlns:a16="http://schemas.microsoft.com/office/drawing/2014/main" id="{84C0A474-680C-404D-B538-F5FA61F8E7D1}"/>
              </a:ext>
            </a:extLst>
          </xdr:cNvPr>
          <xdr:cNvSpPr/>
        </xdr:nvSpPr>
        <xdr:spPr>
          <a:xfrm>
            <a:off x="16572615" y="4364682"/>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31" name="Picture 40">
            <a:extLst>
              <a:ext uri="{FF2B5EF4-FFF2-40B4-BE49-F238E27FC236}">
                <a16:creationId xmlns:a16="http://schemas.microsoft.com/office/drawing/2014/main" id="{EB09FDBA-1EE1-4AEE-9E1C-655B12F016D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7200135" y="4380825"/>
            <a:ext cx="259258" cy="205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32" name="직사각형 231">
            <a:extLst>
              <a:ext uri="{FF2B5EF4-FFF2-40B4-BE49-F238E27FC236}">
                <a16:creationId xmlns:a16="http://schemas.microsoft.com/office/drawing/2014/main" id="{1B03EE5D-534E-4DBE-9191-3283F8D44B91}"/>
              </a:ext>
            </a:extLst>
          </xdr:cNvPr>
          <xdr:cNvSpPr/>
        </xdr:nvSpPr>
        <xdr:spPr>
          <a:xfrm>
            <a:off x="15503535" y="5180997"/>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33" name="Picture 40">
            <a:extLst>
              <a:ext uri="{FF2B5EF4-FFF2-40B4-BE49-F238E27FC236}">
                <a16:creationId xmlns:a16="http://schemas.microsoft.com/office/drawing/2014/main" id="{3C39CB06-A53D-44E1-9597-CC0F7D8E23F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31056" y="5197140"/>
            <a:ext cx="259258" cy="20508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4" name="Picture 24">
            <a:extLst>
              <a:ext uri="{FF2B5EF4-FFF2-40B4-BE49-F238E27FC236}">
                <a16:creationId xmlns:a16="http://schemas.microsoft.com/office/drawing/2014/main" id="{9764F4D4-9053-4AA3-B969-604467019125}"/>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625807" y="5271185"/>
            <a:ext cx="430808" cy="40687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35" name="TextBox 76">
            <a:extLst>
              <a:ext uri="{FF2B5EF4-FFF2-40B4-BE49-F238E27FC236}">
                <a16:creationId xmlns:a16="http://schemas.microsoft.com/office/drawing/2014/main" id="{E167D804-328E-41A5-B682-533B62A0F92C}"/>
              </a:ext>
            </a:extLst>
          </xdr:cNvPr>
          <xdr:cNvSpPr txBox="1"/>
        </xdr:nvSpPr>
        <xdr:spPr>
          <a:xfrm>
            <a:off x="15571318" y="5623974"/>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JumpBox</a:t>
            </a:r>
            <a:endParaRPr lang="ko-KR" altLang="en-US" sz="813" b="1"/>
          </a:p>
        </xdr:txBody>
      </xdr:sp>
      <xdr:sp macro="" textlink="">
        <xdr:nvSpPr>
          <xdr:cNvPr id="236" name="TextBox 77">
            <a:extLst>
              <a:ext uri="{FF2B5EF4-FFF2-40B4-BE49-F238E27FC236}">
                <a16:creationId xmlns:a16="http://schemas.microsoft.com/office/drawing/2014/main" id="{C55B59A4-DF1F-4D7F-A3E5-072408D491B9}"/>
              </a:ext>
            </a:extLst>
          </xdr:cNvPr>
          <xdr:cNvSpPr txBox="1"/>
        </xdr:nvSpPr>
        <xdr:spPr>
          <a:xfrm>
            <a:off x="15473450" y="5762466"/>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10.151.1.48/29</a:t>
            </a:r>
            <a:endParaRPr lang="ko-KR" altLang="en-US" sz="813" b="1"/>
          </a:p>
        </xdr:txBody>
      </xdr:sp>
      <xdr:pic>
        <xdr:nvPicPr>
          <xdr:cNvPr id="237" name="Picture 24">
            <a:extLst>
              <a:ext uri="{FF2B5EF4-FFF2-40B4-BE49-F238E27FC236}">
                <a16:creationId xmlns:a16="http://schemas.microsoft.com/office/drawing/2014/main" id="{6B0042C3-6B65-46DD-8019-A84F9EFCF86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6716387" y="4419293"/>
            <a:ext cx="430808" cy="40687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38" name="TextBox 79">
            <a:extLst>
              <a:ext uri="{FF2B5EF4-FFF2-40B4-BE49-F238E27FC236}">
                <a16:creationId xmlns:a16="http://schemas.microsoft.com/office/drawing/2014/main" id="{AE82BB79-205B-4832-8138-0659672F4364}"/>
              </a:ext>
            </a:extLst>
          </xdr:cNvPr>
          <xdr:cNvSpPr txBox="1"/>
        </xdr:nvSpPr>
        <xdr:spPr>
          <a:xfrm>
            <a:off x="16595657" y="4927886"/>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10.151.2.0/24</a:t>
            </a:r>
            <a:endParaRPr lang="ko-KR" altLang="en-US" sz="813" b="1"/>
          </a:p>
        </xdr:txBody>
      </xdr:sp>
      <xdr:sp macro="" textlink="">
        <xdr:nvSpPr>
          <xdr:cNvPr id="239" name="TextBox 80">
            <a:extLst>
              <a:ext uri="{FF2B5EF4-FFF2-40B4-BE49-F238E27FC236}">
                <a16:creationId xmlns:a16="http://schemas.microsoft.com/office/drawing/2014/main" id="{93974AEA-29C6-460F-9E57-2C33987371F7}"/>
              </a:ext>
            </a:extLst>
          </xdr:cNvPr>
          <xdr:cNvSpPr txBox="1"/>
        </xdr:nvSpPr>
        <xdr:spPr>
          <a:xfrm>
            <a:off x="16664606" y="4789843"/>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Frontend</a:t>
            </a:r>
            <a:endParaRPr lang="ko-KR" altLang="en-US" sz="813" b="1"/>
          </a:p>
        </xdr:txBody>
      </xdr:sp>
      <xdr:sp macro="" textlink="">
        <xdr:nvSpPr>
          <xdr:cNvPr id="240" name="직사각형 239">
            <a:extLst>
              <a:ext uri="{FF2B5EF4-FFF2-40B4-BE49-F238E27FC236}">
                <a16:creationId xmlns:a16="http://schemas.microsoft.com/office/drawing/2014/main" id="{93CAF458-2C80-425A-B8D6-5BDEF7E0973E}"/>
              </a:ext>
            </a:extLst>
          </xdr:cNvPr>
          <xdr:cNvSpPr/>
        </xdr:nvSpPr>
        <xdr:spPr>
          <a:xfrm>
            <a:off x="17571082" y="4362422"/>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41" name="Picture 40">
            <a:extLst>
              <a:ext uri="{FF2B5EF4-FFF2-40B4-BE49-F238E27FC236}">
                <a16:creationId xmlns:a16="http://schemas.microsoft.com/office/drawing/2014/main" id="{392C85C2-7957-4BDE-9E2E-79BE4EA82D6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198602" y="4378565"/>
            <a:ext cx="259258" cy="20508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2" name="Picture 24">
            <a:extLst>
              <a:ext uri="{FF2B5EF4-FFF2-40B4-BE49-F238E27FC236}">
                <a16:creationId xmlns:a16="http://schemas.microsoft.com/office/drawing/2014/main" id="{E8DE4639-12EC-404F-8AB8-12EB21E969E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714854" y="4417033"/>
            <a:ext cx="430808" cy="40687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3" name="TextBox 84">
            <a:extLst>
              <a:ext uri="{FF2B5EF4-FFF2-40B4-BE49-F238E27FC236}">
                <a16:creationId xmlns:a16="http://schemas.microsoft.com/office/drawing/2014/main" id="{5767589F-843F-494E-9568-5AF42167F808}"/>
              </a:ext>
            </a:extLst>
          </xdr:cNvPr>
          <xdr:cNvSpPr txBox="1"/>
        </xdr:nvSpPr>
        <xdr:spPr>
          <a:xfrm>
            <a:off x="17618543" y="4925627"/>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10.151.3.0/24</a:t>
            </a:r>
            <a:endParaRPr lang="ko-KR" altLang="en-US" sz="813" b="1"/>
          </a:p>
        </xdr:txBody>
      </xdr:sp>
      <xdr:sp macro="" textlink="">
        <xdr:nvSpPr>
          <xdr:cNvPr id="244" name="TextBox 85">
            <a:extLst>
              <a:ext uri="{FF2B5EF4-FFF2-40B4-BE49-F238E27FC236}">
                <a16:creationId xmlns:a16="http://schemas.microsoft.com/office/drawing/2014/main" id="{DE125E0E-74B2-4D72-AC18-A158809FB3EF}"/>
              </a:ext>
            </a:extLst>
          </xdr:cNvPr>
          <xdr:cNvSpPr txBox="1"/>
        </xdr:nvSpPr>
        <xdr:spPr>
          <a:xfrm>
            <a:off x="17637828" y="4787581"/>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Backend</a:t>
            </a:r>
            <a:endParaRPr lang="ko-KR" altLang="en-US" sz="813" b="1"/>
          </a:p>
        </xdr:txBody>
      </xdr:sp>
      <xdr:sp macro="" textlink="">
        <xdr:nvSpPr>
          <xdr:cNvPr id="245" name="직사각형 244">
            <a:extLst>
              <a:ext uri="{FF2B5EF4-FFF2-40B4-BE49-F238E27FC236}">
                <a16:creationId xmlns:a16="http://schemas.microsoft.com/office/drawing/2014/main" id="{B7C8D40F-B6FD-4A6E-9EB5-9CA4A21D4006}"/>
              </a:ext>
            </a:extLst>
          </xdr:cNvPr>
          <xdr:cNvSpPr/>
        </xdr:nvSpPr>
        <xdr:spPr>
          <a:xfrm>
            <a:off x="18559160" y="4358476"/>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46" name="Picture 40">
            <a:extLst>
              <a:ext uri="{FF2B5EF4-FFF2-40B4-BE49-F238E27FC236}">
                <a16:creationId xmlns:a16="http://schemas.microsoft.com/office/drawing/2014/main" id="{35187FAA-2188-417F-9F45-8A6BBB37B55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186680" y="4374620"/>
            <a:ext cx="259258" cy="205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7" name="TextBox 89">
            <a:extLst>
              <a:ext uri="{FF2B5EF4-FFF2-40B4-BE49-F238E27FC236}">
                <a16:creationId xmlns:a16="http://schemas.microsoft.com/office/drawing/2014/main" id="{8646B5A9-CBE9-4138-A46D-CC4B93875687}"/>
              </a:ext>
            </a:extLst>
          </xdr:cNvPr>
          <xdr:cNvSpPr txBox="1"/>
        </xdr:nvSpPr>
        <xdr:spPr>
          <a:xfrm>
            <a:off x="18582202" y="4921681"/>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10.151.4.0/25</a:t>
            </a:r>
            <a:endParaRPr lang="ko-KR" altLang="en-US" sz="813" b="1"/>
          </a:p>
        </xdr:txBody>
      </xdr:sp>
      <xdr:sp macro="" textlink="">
        <xdr:nvSpPr>
          <xdr:cNvPr id="248" name="TextBox 90">
            <a:extLst>
              <a:ext uri="{FF2B5EF4-FFF2-40B4-BE49-F238E27FC236}">
                <a16:creationId xmlns:a16="http://schemas.microsoft.com/office/drawing/2014/main" id="{26082F02-1762-42C1-8AC4-376A57F03E74}"/>
              </a:ext>
            </a:extLst>
          </xdr:cNvPr>
          <xdr:cNvSpPr txBox="1"/>
        </xdr:nvSpPr>
        <xdr:spPr>
          <a:xfrm>
            <a:off x="18766885" y="4791950"/>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DB</a:t>
            </a:r>
            <a:endParaRPr lang="ko-KR" altLang="en-US" sz="813" b="1"/>
          </a:p>
        </xdr:txBody>
      </xdr:sp>
      <xdr:sp macro="" textlink="">
        <xdr:nvSpPr>
          <xdr:cNvPr id="249" name="직사각형 248">
            <a:extLst>
              <a:ext uri="{FF2B5EF4-FFF2-40B4-BE49-F238E27FC236}">
                <a16:creationId xmlns:a16="http://schemas.microsoft.com/office/drawing/2014/main" id="{EA253233-F68B-4CFF-83AE-DC8C1800CA4F}"/>
              </a:ext>
            </a:extLst>
          </xdr:cNvPr>
          <xdr:cNvSpPr/>
        </xdr:nvSpPr>
        <xdr:spPr>
          <a:xfrm>
            <a:off x="18559160" y="5167432"/>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50" name="Picture 40">
            <a:extLst>
              <a:ext uri="{FF2B5EF4-FFF2-40B4-BE49-F238E27FC236}">
                <a16:creationId xmlns:a16="http://schemas.microsoft.com/office/drawing/2014/main" id="{956F52B5-83F0-4310-9A47-9E43788A9DA2}"/>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186680" y="5183575"/>
            <a:ext cx="259258" cy="205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51" name="TextBox 94">
            <a:extLst>
              <a:ext uri="{FF2B5EF4-FFF2-40B4-BE49-F238E27FC236}">
                <a16:creationId xmlns:a16="http://schemas.microsoft.com/office/drawing/2014/main" id="{53EBC836-8F4C-4F6C-B8F3-76814759867C}"/>
              </a:ext>
            </a:extLst>
          </xdr:cNvPr>
          <xdr:cNvSpPr txBox="1"/>
        </xdr:nvSpPr>
        <xdr:spPr>
          <a:xfrm>
            <a:off x="18537537" y="5730636"/>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10.151.4.128/25</a:t>
            </a:r>
            <a:endParaRPr lang="ko-KR" altLang="en-US" sz="813" b="1"/>
          </a:p>
        </xdr:txBody>
      </xdr:sp>
      <xdr:pic>
        <xdr:nvPicPr>
          <xdr:cNvPr id="252" name="Picture 46">
            <a:extLst>
              <a:ext uri="{FF2B5EF4-FFF2-40B4-BE49-F238E27FC236}">
                <a16:creationId xmlns:a16="http://schemas.microsoft.com/office/drawing/2014/main" id="{EDA5F95D-323A-493E-87BF-ABAB5F0D40A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8687140" y="4409241"/>
            <a:ext cx="483452" cy="46070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3" name="Picture 48">
            <a:extLst>
              <a:ext uri="{FF2B5EF4-FFF2-40B4-BE49-F238E27FC236}">
                <a16:creationId xmlns:a16="http://schemas.microsoft.com/office/drawing/2014/main" id="{2E3E9D0C-E483-48A9-AE37-38536B59B2B9}"/>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8766885" y="5228594"/>
            <a:ext cx="400032" cy="3953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54" name="TextBox 100">
            <a:extLst>
              <a:ext uri="{FF2B5EF4-FFF2-40B4-BE49-F238E27FC236}">
                <a16:creationId xmlns:a16="http://schemas.microsoft.com/office/drawing/2014/main" id="{38AE0D56-AED1-4F42-B200-F4F87CC8B14D}"/>
              </a:ext>
            </a:extLst>
          </xdr:cNvPr>
          <xdr:cNvSpPr txBox="1"/>
        </xdr:nvSpPr>
        <xdr:spPr>
          <a:xfrm>
            <a:off x="18783820" y="5560049"/>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DB</a:t>
            </a:r>
            <a:endParaRPr lang="ko-KR" altLang="en-US" sz="813" b="1"/>
          </a:p>
        </xdr:txBody>
      </xdr:sp>
      <xdr:sp macro="" textlink="">
        <xdr:nvSpPr>
          <xdr:cNvPr id="255" name="직사각형 254">
            <a:extLst>
              <a:ext uri="{FF2B5EF4-FFF2-40B4-BE49-F238E27FC236}">
                <a16:creationId xmlns:a16="http://schemas.microsoft.com/office/drawing/2014/main" id="{F4F84DE3-2238-4C34-9363-83D8FFD7C040}"/>
              </a:ext>
            </a:extLst>
          </xdr:cNvPr>
          <xdr:cNvSpPr/>
        </xdr:nvSpPr>
        <xdr:spPr>
          <a:xfrm>
            <a:off x="16572615" y="5182545"/>
            <a:ext cx="870690" cy="735892"/>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56" name="Picture 40">
            <a:extLst>
              <a:ext uri="{FF2B5EF4-FFF2-40B4-BE49-F238E27FC236}">
                <a16:creationId xmlns:a16="http://schemas.microsoft.com/office/drawing/2014/main" id="{CFF9BF12-0B3B-4C91-AECB-49A184FC987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7200135" y="5198688"/>
            <a:ext cx="259258" cy="20508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57" name="Picture 24">
            <a:extLst>
              <a:ext uri="{FF2B5EF4-FFF2-40B4-BE49-F238E27FC236}">
                <a16:creationId xmlns:a16="http://schemas.microsoft.com/office/drawing/2014/main" id="{3BAED806-C82D-41F8-AD8B-D18EC699E0E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6716387" y="5237156"/>
            <a:ext cx="430808" cy="40687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58" name="TextBox 104">
            <a:extLst>
              <a:ext uri="{FF2B5EF4-FFF2-40B4-BE49-F238E27FC236}">
                <a16:creationId xmlns:a16="http://schemas.microsoft.com/office/drawing/2014/main" id="{E34A3747-3C61-4555-8ACD-4E156296356A}"/>
              </a:ext>
            </a:extLst>
          </xdr:cNvPr>
          <xdr:cNvSpPr txBox="1"/>
        </xdr:nvSpPr>
        <xdr:spPr>
          <a:xfrm>
            <a:off x="16563105" y="5738339"/>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10.151.1.56/29</a:t>
            </a:r>
            <a:endParaRPr lang="ko-KR" altLang="en-US" sz="813" b="1"/>
          </a:p>
        </xdr:txBody>
      </xdr:sp>
      <xdr:sp macro="" textlink="">
        <xdr:nvSpPr>
          <xdr:cNvPr id="259" name="TextBox 105">
            <a:extLst>
              <a:ext uri="{FF2B5EF4-FFF2-40B4-BE49-F238E27FC236}">
                <a16:creationId xmlns:a16="http://schemas.microsoft.com/office/drawing/2014/main" id="{572DD164-B460-47E8-8EBC-E358C1144B43}"/>
              </a:ext>
            </a:extLst>
          </xdr:cNvPr>
          <xdr:cNvSpPr txBox="1"/>
        </xdr:nvSpPr>
        <xdr:spPr>
          <a:xfrm>
            <a:off x="16627104" y="5598781"/>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Monitoring</a:t>
            </a:r>
            <a:endParaRPr lang="ko-KR" altLang="en-US" sz="813" b="1"/>
          </a:p>
        </xdr:txBody>
      </xdr:sp>
      <xdr:sp macro="" textlink="">
        <xdr:nvSpPr>
          <xdr:cNvPr id="260" name="TextBox 141">
            <a:extLst>
              <a:ext uri="{FF2B5EF4-FFF2-40B4-BE49-F238E27FC236}">
                <a16:creationId xmlns:a16="http://schemas.microsoft.com/office/drawing/2014/main" id="{B31DCE9F-9741-4DA1-B82E-82471DA86215}"/>
              </a:ext>
            </a:extLst>
          </xdr:cNvPr>
          <xdr:cNvSpPr txBox="1"/>
        </xdr:nvSpPr>
        <xdr:spPr>
          <a:xfrm>
            <a:off x="15542094" y="4813720"/>
            <a:ext cx="1001297" cy="2174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App/GW</a:t>
            </a:r>
            <a:endParaRPr lang="ko-KR" altLang="en-US" sz="813" b="1"/>
          </a:p>
        </xdr:txBody>
      </xdr:sp>
    </xdr:grpSp>
    <xdr:clientData/>
  </xdr:twoCellAnchor>
  <xdr:twoCellAnchor>
    <xdr:from>
      <xdr:col>8</xdr:col>
      <xdr:colOff>380999</xdr:colOff>
      <xdr:row>49</xdr:row>
      <xdr:rowOff>94012</xdr:rowOff>
    </xdr:from>
    <xdr:to>
      <xdr:col>15</xdr:col>
      <xdr:colOff>526883</xdr:colOff>
      <xdr:row>70</xdr:row>
      <xdr:rowOff>80171</xdr:rowOff>
    </xdr:to>
    <xdr:grpSp>
      <xdr:nvGrpSpPr>
        <xdr:cNvPr id="373" name="그룹 372">
          <a:extLst>
            <a:ext uri="{FF2B5EF4-FFF2-40B4-BE49-F238E27FC236}">
              <a16:creationId xmlns:a16="http://schemas.microsoft.com/office/drawing/2014/main" id="{658EEA81-B67A-EF52-4D20-0DE5F7DD1C56}"/>
            </a:ext>
          </a:extLst>
        </xdr:cNvPr>
        <xdr:cNvGrpSpPr/>
      </xdr:nvGrpSpPr>
      <xdr:grpSpPr>
        <a:xfrm>
          <a:off x="5640293" y="6922130"/>
          <a:ext cx="4747766" cy="2810041"/>
          <a:chOff x="6651170" y="6396841"/>
          <a:chExt cx="4794084" cy="2729359"/>
        </a:xfrm>
      </xdr:grpSpPr>
      <xdr:pic>
        <xdr:nvPicPr>
          <xdr:cNvPr id="267" name="Picture 30">
            <a:extLst>
              <a:ext uri="{FF2B5EF4-FFF2-40B4-BE49-F238E27FC236}">
                <a16:creationId xmlns:a16="http://schemas.microsoft.com/office/drawing/2014/main" id="{365E87F7-97F4-4B3C-8FED-37CB8B740A1A}"/>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662252" y="6627455"/>
            <a:ext cx="4562723" cy="24987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68" name="Picture 32">
            <a:extLst>
              <a:ext uri="{FF2B5EF4-FFF2-40B4-BE49-F238E27FC236}">
                <a16:creationId xmlns:a16="http://schemas.microsoft.com/office/drawing/2014/main" id="{9EB1EE4A-BC7E-4218-99CE-FBCFDC76C1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665986" y="6396841"/>
            <a:ext cx="759910" cy="28273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9" name="TextBox 44">
            <a:extLst>
              <a:ext uri="{FF2B5EF4-FFF2-40B4-BE49-F238E27FC236}">
                <a16:creationId xmlns:a16="http://schemas.microsoft.com/office/drawing/2014/main" id="{0A5A4BA9-2AD1-42C3-98DC-8607E1DDC3D4}"/>
              </a:ext>
            </a:extLst>
          </xdr:cNvPr>
          <xdr:cNvSpPr txBox="1"/>
        </xdr:nvSpPr>
        <xdr:spPr>
          <a:xfrm>
            <a:off x="10445402" y="8898359"/>
            <a:ext cx="999852"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solidFill>
                  <a:schemeClr val="accent2"/>
                </a:solidFill>
              </a:rPr>
              <a:t>10.151.7.0/24</a:t>
            </a:r>
          </a:p>
        </xdr:txBody>
      </xdr:sp>
      <xdr:sp macro="" textlink="">
        <xdr:nvSpPr>
          <xdr:cNvPr id="270" name="직사각형 269">
            <a:extLst>
              <a:ext uri="{FF2B5EF4-FFF2-40B4-BE49-F238E27FC236}">
                <a16:creationId xmlns:a16="http://schemas.microsoft.com/office/drawing/2014/main" id="{360D6EEE-B6A5-42D7-8511-6B03402BEF52}"/>
              </a:ext>
            </a:extLst>
          </xdr:cNvPr>
          <xdr:cNvSpPr/>
        </xdr:nvSpPr>
        <xdr:spPr>
          <a:xfrm>
            <a:off x="6837223" y="6771214"/>
            <a:ext cx="1979284" cy="978183"/>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71" name="Picture 40">
            <a:extLst>
              <a:ext uri="{FF2B5EF4-FFF2-40B4-BE49-F238E27FC236}">
                <a16:creationId xmlns:a16="http://schemas.microsoft.com/office/drawing/2014/main" id="{02003DBE-8B5D-4AE9-A649-701F1945626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561984" y="6771214"/>
            <a:ext cx="258884" cy="21490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72" name="Picture 24">
            <a:extLst>
              <a:ext uri="{FF2B5EF4-FFF2-40B4-BE49-F238E27FC236}">
                <a16:creationId xmlns:a16="http://schemas.microsoft.com/office/drawing/2014/main" id="{A1465E08-DDD8-417B-AC73-DAB442DFD21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031011" y="6976550"/>
            <a:ext cx="430186" cy="42635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73" name="Picture 24">
            <a:extLst>
              <a:ext uri="{FF2B5EF4-FFF2-40B4-BE49-F238E27FC236}">
                <a16:creationId xmlns:a16="http://schemas.microsoft.com/office/drawing/2014/main" id="{FFA6E224-E6C6-4D55-974D-7ADA8686DA5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779756" y="6979737"/>
            <a:ext cx="430186" cy="4263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4" name="TextBox 55">
            <a:extLst>
              <a:ext uri="{FF2B5EF4-FFF2-40B4-BE49-F238E27FC236}">
                <a16:creationId xmlns:a16="http://schemas.microsoft.com/office/drawing/2014/main" id="{F5517259-63A8-495D-ACBB-ADCC7BEEBA50}"/>
              </a:ext>
            </a:extLst>
          </xdr:cNvPr>
          <xdr:cNvSpPr txBox="1"/>
        </xdr:nvSpPr>
        <xdr:spPr>
          <a:xfrm>
            <a:off x="7976554" y="7538632"/>
            <a:ext cx="999852"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solidFill>
                  <a:schemeClr val="accent2"/>
                </a:solidFill>
              </a:rPr>
              <a:t>10.151.7.0/26</a:t>
            </a:r>
            <a:endParaRPr lang="ko-KR" altLang="en-US" sz="813" b="1">
              <a:solidFill>
                <a:schemeClr val="accent2"/>
              </a:solidFill>
            </a:endParaRPr>
          </a:p>
        </xdr:txBody>
      </xdr:sp>
      <xdr:sp macro="" textlink="">
        <xdr:nvSpPr>
          <xdr:cNvPr id="275" name="직사각형 274">
            <a:extLst>
              <a:ext uri="{FF2B5EF4-FFF2-40B4-BE49-F238E27FC236}">
                <a16:creationId xmlns:a16="http://schemas.microsoft.com/office/drawing/2014/main" id="{A252E224-3E07-49E1-8FB8-D3F1C84EA8BA}"/>
              </a:ext>
            </a:extLst>
          </xdr:cNvPr>
          <xdr:cNvSpPr/>
        </xdr:nvSpPr>
        <xdr:spPr>
          <a:xfrm>
            <a:off x="6828673" y="8057311"/>
            <a:ext cx="1979284" cy="978183"/>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76" name="Picture 40">
            <a:extLst>
              <a:ext uri="{FF2B5EF4-FFF2-40B4-BE49-F238E27FC236}">
                <a16:creationId xmlns:a16="http://schemas.microsoft.com/office/drawing/2014/main" id="{04301095-3B2A-4537-9685-29F5A6917BE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557623" y="8065912"/>
            <a:ext cx="258884" cy="21490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7" name="TextBox 67">
            <a:extLst>
              <a:ext uri="{FF2B5EF4-FFF2-40B4-BE49-F238E27FC236}">
                <a16:creationId xmlns:a16="http://schemas.microsoft.com/office/drawing/2014/main" id="{D36AADCE-8CB5-4F91-9FC4-6A1D357E3CAB}"/>
              </a:ext>
            </a:extLst>
          </xdr:cNvPr>
          <xdr:cNvSpPr txBox="1"/>
        </xdr:nvSpPr>
        <xdr:spPr>
          <a:xfrm>
            <a:off x="8000137" y="8814210"/>
            <a:ext cx="999852"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solidFill>
                  <a:schemeClr val="accent2"/>
                </a:solidFill>
              </a:rPr>
              <a:t>10.151.7.96/27</a:t>
            </a:r>
            <a:endParaRPr lang="ko-KR" altLang="en-US" sz="813" b="1">
              <a:solidFill>
                <a:schemeClr val="accent2"/>
              </a:solidFill>
            </a:endParaRPr>
          </a:p>
        </xdr:txBody>
      </xdr:sp>
      <xdr:pic>
        <xdr:nvPicPr>
          <xdr:cNvPr id="278" name="Picture 2">
            <a:extLst>
              <a:ext uri="{FF2B5EF4-FFF2-40B4-BE49-F238E27FC236}">
                <a16:creationId xmlns:a16="http://schemas.microsoft.com/office/drawing/2014/main" id="{B1448C52-7B2B-4C84-8F1B-E8AA0E1CD574}"/>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7110963" y="8259871"/>
            <a:ext cx="428940" cy="38208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9" name="TextBox 68">
            <a:extLst>
              <a:ext uri="{FF2B5EF4-FFF2-40B4-BE49-F238E27FC236}">
                <a16:creationId xmlns:a16="http://schemas.microsoft.com/office/drawing/2014/main" id="{4A5F2091-3C4D-4012-9C29-B43FCF185FDB}"/>
              </a:ext>
            </a:extLst>
          </xdr:cNvPr>
          <xdr:cNvSpPr txBox="1"/>
        </xdr:nvSpPr>
        <xdr:spPr>
          <a:xfrm>
            <a:off x="6651170" y="8615180"/>
            <a:ext cx="1301138" cy="358928"/>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en-US" altLang="ko-KR" sz="813" b="1"/>
              <a:t>Data</a:t>
            </a:r>
          </a:p>
          <a:p>
            <a:pPr algn="ctr"/>
            <a:r>
              <a:rPr lang="en-US" altLang="ko-KR" sz="813" b="1"/>
              <a:t>(Storage Account)</a:t>
            </a:r>
            <a:endParaRPr lang="ko-KR" altLang="en-US" sz="813" b="1"/>
          </a:p>
        </xdr:txBody>
      </xdr:sp>
      <xdr:sp macro="" textlink="">
        <xdr:nvSpPr>
          <xdr:cNvPr id="280" name="TextBox 69">
            <a:extLst>
              <a:ext uri="{FF2B5EF4-FFF2-40B4-BE49-F238E27FC236}">
                <a16:creationId xmlns:a16="http://schemas.microsoft.com/office/drawing/2014/main" id="{5856338F-85BB-44B4-9EA0-DAD04174C9FC}"/>
              </a:ext>
            </a:extLst>
          </xdr:cNvPr>
          <xdr:cNvSpPr txBox="1"/>
        </xdr:nvSpPr>
        <xdr:spPr>
          <a:xfrm>
            <a:off x="7000453" y="7353148"/>
            <a:ext cx="1301138"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DSVM</a:t>
            </a:r>
            <a:endParaRPr lang="ko-KR" altLang="en-US" sz="813" b="1"/>
          </a:p>
        </xdr:txBody>
      </xdr:sp>
      <xdr:sp macro="" textlink="">
        <xdr:nvSpPr>
          <xdr:cNvPr id="281" name="TextBox 70">
            <a:extLst>
              <a:ext uri="{FF2B5EF4-FFF2-40B4-BE49-F238E27FC236}">
                <a16:creationId xmlns:a16="http://schemas.microsoft.com/office/drawing/2014/main" id="{3C9DF9C2-5B05-4866-975E-F298BAFB0B71}"/>
              </a:ext>
            </a:extLst>
          </xdr:cNvPr>
          <xdr:cNvSpPr txBox="1"/>
        </xdr:nvSpPr>
        <xdr:spPr>
          <a:xfrm>
            <a:off x="7498041" y="7364769"/>
            <a:ext cx="1301138"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Devops Agent VM</a:t>
            </a:r>
            <a:endParaRPr lang="ko-KR" altLang="en-US" sz="813" b="1"/>
          </a:p>
        </xdr:txBody>
      </xdr:sp>
      <xdr:sp macro="" textlink="">
        <xdr:nvSpPr>
          <xdr:cNvPr id="282" name="직사각형 281">
            <a:extLst>
              <a:ext uri="{FF2B5EF4-FFF2-40B4-BE49-F238E27FC236}">
                <a16:creationId xmlns:a16="http://schemas.microsoft.com/office/drawing/2014/main" id="{CAD35EE5-D70C-4C3C-B5A5-C6FA217743AE}"/>
              </a:ext>
            </a:extLst>
          </xdr:cNvPr>
          <xdr:cNvSpPr/>
        </xdr:nvSpPr>
        <xdr:spPr>
          <a:xfrm>
            <a:off x="9093308" y="6771214"/>
            <a:ext cx="1979284" cy="978183"/>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83" name="Picture 40">
            <a:extLst>
              <a:ext uri="{FF2B5EF4-FFF2-40B4-BE49-F238E27FC236}">
                <a16:creationId xmlns:a16="http://schemas.microsoft.com/office/drawing/2014/main" id="{3F20C7E8-E5B0-4B8E-80A8-0E45A1004EB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760458" y="6778686"/>
            <a:ext cx="258884" cy="21490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84" name="Picture 24">
            <a:extLst>
              <a:ext uri="{FF2B5EF4-FFF2-40B4-BE49-F238E27FC236}">
                <a16:creationId xmlns:a16="http://schemas.microsoft.com/office/drawing/2014/main" id="{8DD03300-5B43-4ACA-8F95-E7E9C787775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88025" y="6908775"/>
            <a:ext cx="430186" cy="42635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85" name="Picture 24">
            <a:extLst>
              <a:ext uri="{FF2B5EF4-FFF2-40B4-BE49-F238E27FC236}">
                <a16:creationId xmlns:a16="http://schemas.microsoft.com/office/drawing/2014/main" id="{560D465F-4495-4510-A2F6-04BA3657882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211072" y="6913580"/>
            <a:ext cx="430186" cy="4263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6" name="TextBox 75">
            <a:extLst>
              <a:ext uri="{FF2B5EF4-FFF2-40B4-BE49-F238E27FC236}">
                <a16:creationId xmlns:a16="http://schemas.microsoft.com/office/drawing/2014/main" id="{0F4ABAE6-F911-4C07-9FD9-F4A86A73D986}"/>
              </a:ext>
            </a:extLst>
          </xdr:cNvPr>
          <xdr:cNvSpPr txBox="1"/>
        </xdr:nvSpPr>
        <xdr:spPr>
          <a:xfrm>
            <a:off x="9542353" y="7317665"/>
            <a:ext cx="1301138"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Selfhost VM</a:t>
            </a:r>
            <a:endParaRPr lang="ko-KR" altLang="en-US" sz="813" b="1"/>
          </a:p>
        </xdr:txBody>
      </xdr:sp>
      <xdr:sp macro="" textlink="">
        <xdr:nvSpPr>
          <xdr:cNvPr id="287" name="TextBox 76">
            <a:extLst>
              <a:ext uri="{FF2B5EF4-FFF2-40B4-BE49-F238E27FC236}">
                <a16:creationId xmlns:a16="http://schemas.microsoft.com/office/drawing/2014/main" id="{BEDBC284-C968-4031-B3B8-D3F53B683153}"/>
              </a:ext>
            </a:extLst>
          </xdr:cNvPr>
          <xdr:cNvSpPr txBox="1"/>
        </xdr:nvSpPr>
        <xdr:spPr>
          <a:xfrm>
            <a:off x="10253733" y="7557008"/>
            <a:ext cx="999852"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solidFill>
                  <a:schemeClr val="accent2"/>
                </a:solidFill>
              </a:rPr>
              <a:t>10.151.7.64/27</a:t>
            </a:r>
            <a:endParaRPr lang="ko-KR" altLang="en-US" sz="813" b="1">
              <a:solidFill>
                <a:schemeClr val="accent2"/>
              </a:solidFill>
            </a:endParaRPr>
          </a:p>
        </xdr:txBody>
      </xdr:sp>
      <xdr:pic>
        <xdr:nvPicPr>
          <xdr:cNvPr id="288" name="Picture 4">
            <a:extLst>
              <a:ext uri="{FF2B5EF4-FFF2-40B4-BE49-F238E27FC236}">
                <a16:creationId xmlns:a16="http://schemas.microsoft.com/office/drawing/2014/main" id="{7A78C374-0AF8-4788-BB5F-B8F90F67207D}"/>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0212139" y="8197667"/>
            <a:ext cx="466526" cy="50815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89" name="Picture 6">
            <a:extLst>
              <a:ext uri="{FF2B5EF4-FFF2-40B4-BE49-F238E27FC236}">
                <a16:creationId xmlns:a16="http://schemas.microsoft.com/office/drawing/2014/main" id="{A1388F6B-A867-499B-970C-0E5F5C8C38A7}"/>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9276536" y="8174751"/>
            <a:ext cx="522911" cy="56106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90" name="Picture 8">
            <a:extLst>
              <a:ext uri="{FF2B5EF4-FFF2-40B4-BE49-F238E27FC236}">
                <a16:creationId xmlns:a16="http://schemas.microsoft.com/office/drawing/2014/main" id="{0D2E3B0D-436D-47D7-BDBD-AE0271629DA5}"/>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7928321" y="8233656"/>
            <a:ext cx="365251" cy="47216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91" name="TextBox 79">
            <a:extLst>
              <a:ext uri="{FF2B5EF4-FFF2-40B4-BE49-F238E27FC236}">
                <a16:creationId xmlns:a16="http://schemas.microsoft.com/office/drawing/2014/main" id="{277C7651-99E3-4339-8E7C-67C09640E0A9}"/>
              </a:ext>
            </a:extLst>
          </xdr:cNvPr>
          <xdr:cNvSpPr txBox="1"/>
        </xdr:nvSpPr>
        <xdr:spPr>
          <a:xfrm>
            <a:off x="9161072" y="8638653"/>
            <a:ext cx="1301138"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Data Factory</a:t>
            </a:r>
          </a:p>
        </xdr:txBody>
      </xdr:sp>
      <xdr:sp macro="" textlink="">
        <xdr:nvSpPr>
          <xdr:cNvPr id="292" name="TextBox 80">
            <a:extLst>
              <a:ext uri="{FF2B5EF4-FFF2-40B4-BE49-F238E27FC236}">
                <a16:creationId xmlns:a16="http://schemas.microsoft.com/office/drawing/2014/main" id="{49B20EB5-1374-469A-887D-895B7BD5B2DE}"/>
              </a:ext>
            </a:extLst>
          </xdr:cNvPr>
          <xdr:cNvSpPr txBox="1"/>
        </xdr:nvSpPr>
        <xdr:spPr>
          <a:xfrm>
            <a:off x="9928682" y="8655378"/>
            <a:ext cx="1301138"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Machine Learning</a:t>
            </a:r>
            <a:endParaRPr lang="ko-KR" altLang="en-US" sz="813" b="1"/>
          </a:p>
        </xdr:txBody>
      </xdr:sp>
      <xdr:sp macro="" textlink="">
        <xdr:nvSpPr>
          <xdr:cNvPr id="293" name="TextBox 81">
            <a:extLst>
              <a:ext uri="{FF2B5EF4-FFF2-40B4-BE49-F238E27FC236}">
                <a16:creationId xmlns:a16="http://schemas.microsoft.com/office/drawing/2014/main" id="{FD0EF5DE-914A-4E33-BD94-EA5D3731C388}"/>
              </a:ext>
            </a:extLst>
          </xdr:cNvPr>
          <xdr:cNvSpPr txBox="1"/>
        </xdr:nvSpPr>
        <xdr:spPr>
          <a:xfrm>
            <a:off x="7866496" y="6771813"/>
            <a:ext cx="738944" cy="214604"/>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731" b="1">
                <a:solidFill>
                  <a:schemeClr val="accent1">
                    <a:lumMod val="75000"/>
                  </a:schemeClr>
                </a:solidFill>
              </a:rPr>
              <a:t>DSVM_Subnet</a:t>
            </a:r>
            <a:endParaRPr lang="ko-KR" altLang="en-US" sz="731" b="1">
              <a:solidFill>
                <a:schemeClr val="accent1">
                  <a:lumMod val="75000"/>
                </a:schemeClr>
              </a:solidFill>
            </a:endParaRPr>
          </a:p>
        </xdr:txBody>
      </xdr:sp>
      <xdr:sp macro="" textlink="">
        <xdr:nvSpPr>
          <xdr:cNvPr id="294" name="TextBox 85">
            <a:extLst>
              <a:ext uri="{FF2B5EF4-FFF2-40B4-BE49-F238E27FC236}">
                <a16:creationId xmlns:a16="http://schemas.microsoft.com/office/drawing/2014/main" id="{042E4C55-2AF9-4117-B45E-A56187BD2598}"/>
              </a:ext>
            </a:extLst>
          </xdr:cNvPr>
          <xdr:cNvSpPr txBox="1"/>
        </xdr:nvSpPr>
        <xdr:spPr>
          <a:xfrm>
            <a:off x="7795317" y="8683815"/>
            <a:ext cx="1301138" cy="227841"/>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SQL Server</a:t>
            </a:r>
            <a:endParaRPr lang="ko-KR" altLang="en-US" sz="813" b="1"/>
          </a:p>
        </xdr:txBody>
      </xdr:sp>
      <xdr:sp macro="" textlink="">
        <xdr:nvSpPr>
          <xdr:cNvPr id="295" name="TextBox 86">
            <a:extLst>
              <a:ext uri="{FF2B5EF4-FFF2-40B4-BE49-F238E27FC236}">
                <a16:creationId xmlns:a16="http://schemas.microsoft.com/office/drawing/2014/main" id="{6880A559-8592-43BE-958D-4547EA4ED780}"/>
              </a:ext>
            </a:extLst>
          </xdr:cNvPr>
          <xdr:cNvSpPr txBox="1"/>
        </xdr:nvSpPr>
        <xdr:spPr>
          <a:xfrm>
            <a:off x="7898504" y="8071923"/>
            <a:ext cx="1301138" cy="214604"/>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731" b="1">
                <a:solidFill>
                  <a:schemeClr val="accent1">
                    <a:lumMod val="75000"/>
                  </a:schemeClr>
                </a:solidFill>
              </a:rPr>
              <a:t>Data_Subnet</a:t>
            </a:r>
            <a:endParaRPr lang="ko-KR" altLang="en-US" sz="731" b="1">
              <a:solidFill>
                <a:schemeClr val="accent1">
                  <a:lumMod val="75000"/>
                </a:schemeClr>
              </a:solidFill>
            </a:endParaRPr>
          </a:p>
        </xdr:txBody>
      </xdr:sp>
      <xdr:pic>
        <xdr:nvPicPr>
          <xdr:cNvPr id="372" name="Picture 28">
            <a:extLst>
              <a:ext uri="{FF2B5EF4-FFF2-40B4-BE49-F238E27FC236}">
                <a16:creationId xmlns:a16="http://schemas.microsoft.com/office/drawing/2014/main" id="{834133BF-A512-428D-A6EE-BD4AD5D1925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896599" y="6447311"/>
            <a:ext cx="339983" cy="24734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147056</xdr:colOff>
      <xdr:row>58</xdr:row>
      <xdr:rowOff>123231</xdr:rowOff>
    </xdr:from>
    <xdr:to>
      <xdr:col>8</xdr:col>
      <xdr:colOff>121388</xdr:colOff>
      <xdr:row>70</xdr:row>
      <xdr:rowOff>27735</xdr:rowOff>
    </xdr:to>
    <xdr:grpSp>
      <xdr:nvGrpSpPr>
        <xdr:cNvPr id="384" name="그룹 383">
          <a:extLst>
            <a:ext uri="{FF2B5EF4-FFF2-40B4-BE49-F238E27FC236}">
              <a16:creationId xmlns:a16="http://schemas.microsoft.com/office/drawing/2014/main" id="{76E81D16-8E74-4B1C-BC44-39493417E0FB}"/>
            </a:ext>
          </a:extLst>
        </xdr:cNvPr>
        <xdr:cNvGrpSpPr/>
      </xdr:nvGrpSpPr>
      <xdr:grpSpPr>
        <a:xfrm>
          <a:off x="3434115" y="8161584"/>
          <a:ext cx="1946567" cy="1518151"/>
          <a:chOff x="13503827" y="7296918"/>
          <a:chExt cx="1966418" cy="1472046"/>
        </a:xfrm>
      </xdr:grpSpPr>
      <xdr:pic>
        <xdr:nvPicPr>
          <xdr:cNvPr id="314" name="Picture 40">
            <a:extLst>
              <a:ext uri="{FF2B5EF4-FFF2-40B4-BE49-F238E27FC236}">
                <a16:creationId xmlns:a16="http://schemas.microsoft.com/office/drawing/2014/main" id="{BA35A641-5302-4E25-AA23-FD6D5AD31C8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094628" y="7559743"/>
            <a:ext cx="258865" cy="21464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5" name="Picture 28">
            <a:extLst>
              <a:ext uri="{FF2B5EF4-FFF2-40B4-BE49-F238E27FC236}">
                <a16:creationId xmlns:a16="http://schemas.microsoft.com/office/drawing/2014/main" id="{BBD0549F-379A-4102-BB1B-CE28D9590E17}"/>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5079534" y="7296918"/>
            <a:ext cx="340003" cy="27143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316" name="그룹 315">
            <a:extLst>
              <a:ext uri="{FF2B5EF4-FFF2-40B4-BE49-F238E27FC236}">
                <a16:creationId xmlns:a16="http://schemas.microsoft.com/office/drawing/2014/main" id="{D8B0DB5F-C1FD-4CDD-9F55-C3226CB59D51}"/>
              </a:ext>
            </a:extLst>
          </xdr:cNvPr>
          <xdr:cNvGrpSpPr/>
        </xdr:nvGrpSpPr>
        <xdr:grpSpPr>
          <a:xfrm>
            <a:off x="13514712" y="7302883"/>
            <a:ext cx="760951" cy="268086"/>
            <a:chOff x="7607753" y="2721250"/>
            <a:chExt cx="762106" cy="256150"/>
          </a:xfrm>
        </xdr:grpSpPr>
        <xdr:pic>
          <xdr:nvPicPr>
            <xdr:cNvPr id="323" name="그림 322">
              <a:extLst>
                <a:ext uri="{FF2B5EF4-FFF2-40B4-BE49-F238E27FC236}">
                  <a16:creationId xmlns:a16="http://schemas.microsoft.com/office/drawing/2014/main" id="{FED8DEB0-181C-4475-BF50-7EFD23C6236A}"/>
                </a:ext>
              </a:extLst>
            </xdr:cNvPr>
            <xdr:cNvPicPr>
              <a:picLocks noChangeAspect="1"/>
            </xdr:cNvPicPr>
          </xdr:nvPicPr>
          <xdr:blipFill>
            <a:blip xmlns:r="http://schemas.openxmlformats.org/officeDocument/2006/relationships" r:embed="rId22"/>
            <a:stretch>
              <a:fillRect/>
            </a:stretch>
          </xdr:blipFill>
          <xdr:spPr>
            <a:xfrm>
              <a:off x="7607753" y="2721250"/>
              <a:ext cx="762106" cy="238158"/>
            </a:xfrm>
            <a:prstGeom prst="rect">
              <a:avLst/>
            </a:prstGeom>
          </xdr:spPr>
        </xdr:pic>
        <xdr:sp macro="" textlink="">
          <xdr:nvSpPr>
            <xdr:cNvPr id="324" name="TextBox 117">
              <a:extLst>
                <a:ext uri="{FF2B5EF4-FFF2-40B4-BE49-F238E27FC236}">
                  <a16:creationId xmlns:a16="http://schemas.microsoft.com/office/drawing/2014/main" id="{095E28F7-8ABB-451D-8188-BABB31DFC4E6}"/>
                </a:ext>
              </a:extLst>
            </xdr:cNvPr>
            <xdr:cNvSpPr txBox="1"/>
          </xdr:nvSpPr>
          <xdr:spPr>
            <a:xfrm>
              <a:off x="7690169" y="2731179"/>
              <a:ext cx="612377" cy="246221"/>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000" b="1"/>
                <a:t>DataIku</a:t>
              </a:r>
              <a:endParaRPr lang="ko-KR" altLang="en-US" sz="1000" b="1"/>
            </a:p>
          </xdr:txBody>
        </xdr:sp>
      </xdr:grpSp>
      <xdr:sp macro="" textlink="">
        <xdr:nvSpPr>
          <xdr:cNvPr id="317" name="TextBox 118">
            <a:extLst>
              <a:ext uri="{FF2B5EF4-FFF2-40B4-BE49-F238E27FC236}">
                <a16:creationId xmlns:a16="http://schemas.microsoft.com/office/drawing/2014/main" id="{148E8B4A-11BB-47D1-81F2-E2D45A06D704}"/>
              </a:ext>
            </a:extLst>
          </xdr:cNvPr>
          <xdr:cNvSpPr txBox="1"/>
        </xdr:nvSpPr>
        <xdr:spPr>
          <a:xfrm>
            <a:off x="14600003" y="8541400"/>
            <a:ext cx="870242" cy="227564"/>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solidFill>
                  <a:schemeClr val="accent2"/>
                </a:solidFill>
              </a:rPr>
              <a:t>10.151.32.0/20</a:t>
            </a:r>
          </a:p>
        </xdr:txBody>
      </xdr:sp>
      <xdr:sp macro="" textlink="">
        <xdr:nvSpPr>
          <xdr:cNvPr id="318" name="직사각형 317">
            <a:extLst>
              <a:ext uri="{FF2B5EF4-FFF2-40B4-BE49-F238E27FC236}">
                <a16:creationId xmlns:a16="http://schemas.microsoft.com/office/drawing/2014/main" id="{05F506AE-5151-4138-A734-F25C8CD42ABF}"/>
              </a:ext>
            </a:extLst>
          </xdr:cNvPr>
          <xdr:cNvSpPr/>
        </xdr:nvSpPr>
        <xdr:spPr>
          <a:xfrm>
            <a:off x="13564793" y="7566473"/>
            <a:ext cx="1788700" cy="976993"/>
          </a:xfrm>
          <a:prstGeom prst="rect">
            <a:avLst/>
          </a:prstGeom>
          <a:no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sp macro="" textlink="">
        <xdr:nvSpPr>
          <xdr:cNvPr id="319" name="TextBox 121">
            <a:extLst>
              <a:ext uri="{FF2B5EF4-FFF2-40B4-BE49-F238E27FC236}">
                <a16:creationId xmlns:a16="http://schemas.microsoft.com/office/drawing/2014/main" id="{CD1FCC80-764E-4AD1-8D2C-CED5B0480C31}"/>
              </a:ext>
            </a:extLst>
          </xdr:cNvPr>
          <xdr:cNvSpPr txBox="1"/>
        </xdr:nvSpPr>
        <xdr:spPr>
          <a:xfrm>
            <a:off x="14417646" y="7559891"/>
            <a:ext cx="815275" cy="214343"/>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731" b="1">
                <a:solidFill>
                  <a:schemeClr val="accent1">
                    <a:lumMod val="75000"/>
                  </a:schemeClr>
                </a:solidFill>
              </a:rPr>
              <a:t>Dataiku_Subnet</a:t>
            </a:r>
            <a:endParaRPr lang="ko-KR" altLang="en-US" sz="731" b="1">
              <a:solidFill>
                <a:schemeClr val="accent1">
                  <a:lumMod val="75000"/>
                </a:schemeClr>
              </a:solidFill>
            </a:endParaRPr>
          </a:p>
        </xdr:txBody>
      </xdr:sp>
      <xdr:pic>
        <xdr:nvPicPr>
          <xdr:cNvPr id="320" name="Picture 24">
            <a:extLst>
              <a:ext uri="{FF2B5EF4-FFF2-40B4-BE49-F238E27FC236}">
                <a16:creationId xmlns:a16="http://schemas.microsoft.com/office/drawing/2014/main" id="{4F19F507-F141-4DB2-AF3F-744550FCBCB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650869" y="7724586"/>
            <a:ext cx="430155" cy="42583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1" name="Picture 24">
            <a:extLst>
              <a:ext uri="{FF2B5EF4-FFF2-40B4-BE49-F238E27FC236}">
                <a16:creationId xmlns:a16="http://schemas.microsoft.com/office/drawing/2014/main" id="{A0448B37-3906-4974-A631-F08534E8587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4390163" y="7732058"/>
            <a:ext cx="430155" cy="42583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22" name="TextBox 124">
            <a:extLst>
              <a:ext uri="{FF2B5EF4-FFF2-40B4-BE49-F238E27FC236}">
                <a16:creationId xmlns:a16="http://schemas.microsoft.com/office/drawing/2014/main" id="{2FE8FA2D-5F7A-4C7A-848B-C62CC54AB9F4}"/>
              </a:ext>
            </a:extLst>
          </xdr:cNvPr>
          <xdr:cNvSpPr txBox="1"/>
        </xdr:nvSpPr>
        <xdr:spPr>
          <a:xfrm>
            <a:off x="13665161" y="8102495"/>
            <a:ext cx="1301043" cy="227564"/>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813" b="1"/>
              <a:t>DataIku instance VM</a:t>
            </a:r>
            <a:endParaRPr lang="ko-KR" altLang="en-US" sz="813" b="1"/>
          </a:p>
        </xdr:txBody>
      </xdr:sp>
      <xdr:pic>
        <xdr:nvPicPr>
          <xdr:cNvPr id="383" name="Picture 30">
            <a:extLst>
              <a:ext uri="{FF2B5EF4-FFF2-40B4-BE49-F238E27FC236}">
                <a16:creationId xmlns:a16="http://schemas.microsoft.com/office/drawing/2014/main" id="{9E93B2A9-CCB2-4595-99F3-066241247761}"/>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3503827" y="7525518"/>
            <a:ext cx="1924900" cy="1204825"/>
          </a:xfrm>
          <a:prstGeom prst="rect">
            <a:avLst/>
          </a:prstGeom>
          <a:noFill/>
          <a:ln>
            <a:noFill/>
          </a:ln>
          <a:extLst>
            <a:ext uri="{909E8E84-426E-40DD-AFC4-6F175D3DCCD1}">
              <a14:hiddenFill xmlns:a14="http://schemas.microsoft.com/office/drawing/2010/main">
                <a:solidFill>
                  <a:srgbClr val="FFFFFF"/>
                </a:solidFill>
              </a14:hiddenFill>
            </a:ext>
          </a:extLst>
        </xdr:spPr>
      </xdr:pic>
    </xdr:grpSp>
    <xdr:clientData/>
  </xdr:twoCellAnchor>
  <xdr:twoCellAnchor>
    <xdr:from>
      <xdr:col>16</xdr:col>
      <xdr:colOff>207818</xdr:colOff>
      <xdr:row>7</xdr:row>
      <xdr:rowOff>36615</xdr:rowOff>
    </xdr:from>
    <xdr:to>
      <xdr:col>20</xdr:col>
      <xdr:colOff>604637</xdr:colOff>
      <xdr:row>11</xdr:row>
      <xdr:rowOff>113384</xdr:rowOff>
    </xdr:to>
    <xdr:grpSp>
      <xdr:nvGrpSpPr>
        <xdr:cNvPr id="382" name="그룹 381">
          <a:extLst>
            <a:ext uri="{FF2B5EF4-FFF2-40B4-BE49-F238E27FC236}">
              <a16:creationId xmlns:a16="http://schemas.microsoft.com/office/drawing/2014/main" id="{B098C600-F835-A0A1-38CB-65AF1B22108D}"/>
            </a:ext>
          </a:extLst>
        </xdr:cNvPr>
        <xdr:cNvGrpSpPr/>
      </xdr:nvGrpSpPr>
      <xdr:grpSpPr>
        <a:xfrm>
          <a:off x="10726406" y="1216968"/>
          <a:ext cx="3026466" cy="614651"/>
          <a:chOff x="10832275" y="1201386"/>
          <a:chExt cx="3052933" cy="599284"/>
        </a:xfrm>
      </xdr:grpSpPr>
      <xdr:sp macro="" textlink="">
        <xdr:nvSpPr>
          <xdr:cNvPr id="262" name="직사각형 261">
            <a:extLst>
              <a:ext uri="{FF2B5EF4-FFF2-40B4-BE49-F238E27FC236}">
                <a16:creationId xmlns:a16="http://schemas.microsoft.com/office/drawing/2014/main" id="{0C326F02-E284-4168-BC56-47A694DA8415}"/>
              </a:ext>
            </a:extLst>
          </xdr:cNvPr>
          <xdr:cNvSpPr/>
        </xdr:nvSpPr>
        <xdr:spPr>
          <a:xfrm>
            <a:off x="10832275" y="1201386"/>
            <a:ext cx="2388030" cy="599284"/>
          </a:xfrm>
          <a:prstGeom prst="rect">
            <a:avLst/>
          </a:prstGeom>
          <a:noFill/>
          <a:ln>
            <a:prstDash val="dashDot"/>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1463"/>
          </a:p>
        </xdr:txBody>
      </xdr:sp>
      <xdr:pic>
        <xdr:nvPicPr>
          <xdr:cNvPr id="263" name="Picture 38">
            <a:extLst>
              <a:ext uri="{FF2B5EF4-FFF2-40B4-BE49-F238E27FC236}">
                <a16:creationId xmlns:a16="http://schemas.microsoft.com/office/drawing/2014/main" id="{551A7C73-F27A-4A34-9285-C2EA38C363FF}"/>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0937066" y="1547265"/>
            <a:ext cx="775006" cy="24111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64" name="Picture 44">
            <a:extLst>
              <a:ext uri="{FF2B5EF4-FFF2-40B4-BE49-F238E27FC236}">
                <a16:creationId xmlns:a16="http://schemas.microsoft.com/office/drawing/2014/main" id="{D477C5C6-B3A1-4B66-A237-86EBFAC17D51}"/>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0937066" y="1311787"/>
            <a:ext cx="1162509" cy="205711"/>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265" name="직선 연결선 264">
            <a:extLst>
              <a:ext uri="{FF2B5EF4-FFF2-40B4-BE49-F238E27FC236}">
                <a16:creationId xmlns:a16="http://schemas.microsoft.com/office/drawing/2014/main" id="{DE164904-E35D-48D4-AA55-F16C4797B9E5}"/>
              </a:ext>
            </a:extLst>
          </xdr:cNvPr>
          <xdr:cNvCxnSpPr>
            <a:cxnSpLocks/>
          </xdr:cNvCxnSpPr>
        </xdr:nvCxnSpPr>
        <xdr:spPr>
          <a:xfrm>
            <a:off x="12267410" y="1409085"/>
            <a:ext cx="433334" cy="0"/>
          </a:xfrm>
          <a:prstGeom prst="line">
            <a:avLst/>
          </a:prstGeom>
          <a:ln>
            <a:prstDash val="sysDot"/>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sp macro="" textlink="">
        <xdr:nvSpPr>
          <xdr:cNvPr id="381" name="TextBox 204">
            <a:extLst>
              <a:ext uri="{FF2B5EF4-FFF2-40B4-BE49-F238E27FC236}">
                <a16:creationId xmlns:a16="http://schemas.microsoft.com/office/drawing/2014/main" id="{645A86DA-21A9-40D7-ABC6-F4D5917E22BD}"/>
              </a:ext>
            </a:extLst>
          </xdr:cNvPr>
          <xdr:cNvSpPr txBox="1"/>
        </xdr:nvSpPr>
        <xdr:spPr>
          <a:xfrm>
            <a:off x="12650188" y="1266700"/>
            <a:ext cx="1235020" cy="256737"/>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050" b="1"/>
              <a:t>Peering</a:t>
            </a:r>
            <a:endParaRPr lang="ko-KR" altLang="en-US" sz="1050" b="1"/>
          </a:p>
        </xdr:txBody>
      </xdr:sp>
    </xdr:grpSp>
    <xdr:clientData/>
  </xdr:twoCellAnchor>
  <xdr:twoCellAnchor editAs="oneCell">
    <xdr:from>
      <xdr:col>4</xdr:col>
      <xdr:colOff>326570</xdr:colOff>
      <xdr:row>7</xdr:row>
      <xdr:rowOff>32658</xdr:rowOff>
    </xdr:from>
    <xdr:to>
      <xdr:col>4</xdr:col>
      <xdr:colOff>631332</xdr:colOff>
      <xdr:row>10</xdr:row>
      <xdr:rowOff>40772</xdr:rowOff>
    </xdr:to>
    <xdr:pic>
      <xdr:nvPicPr>
        <xdr:cNvPr id="387" name="그림 386">
          <a:extLst>
            <a:ext uri="{FF2B5EF4-FFF2-40B4-BE49-F238E27FC236}">
              <a16:creationId xmlns:a16="http://schemas.microsoft.com/office/drawing/2014/main" id="{F85FDB76-02AF-F4D5-D027-FAE8E9015529}"/>
            </a:ext>
          </a:extLst>
        </xdr:cNvPr>
        <xdr:cNvPicPr>
          <a:picLocks noChangeAspect="1"/>
        </xdr:cNvPicPr>
      </xdr:nvPicPr>
      <xdr:blipFill>
        <a:blip xmlns:r="http://schemas.openxmlformats.org/officeDocument/2006/relationships" r:embed="rId26">
          <a:extLst>
            <a:ext uri="{BEBA8EAE-BF5A-486C-A8C5-ECC9F3942E4B}">
              <a14:imgProps xmlns:a14="http://schemas.microsoft.com/office/drawing/2010/main">
                <a14:imgLayer r:embed="rId27">
                  <a14:imgEffect>
                    <a14:backgroundRemoval t="10000" b="90000" l="10000" r="90000"/>
                  </a14:imgEffect>
                </a14:imgLayer>
              </a14:imgProps>
            </a:ext>
          </a:extLst>
        </a:blip>
        <a:stretch>
          <a:fillRect/>
        </a:stretch>
      </xdr:blipFill>
      <xdr:spPr>
        <a:xfrm>
          <a:off x="2982684" y="1197429"/>
          <a:ext cx="304762" cy="400000"/>
        </a:xfrm>
        <a:prstGeom prst="rect">
          <a:avLst/>
        </a:prstGeom>
      </xdr:spPr>
    </xdr:pic>
    <xdr:clientData/>
  </xdr:twoCellAnchor>
  <xdr:twoCellAnchor editAs="oneCell">
    <xdr:from>
      <xdr:col>4</xdr:col>
      <xdr:colOff>348342</xdr:colOff>
      <xdr:row>45</xdr:row>
      <xdr:rowOff>108858</xdr:rowOff>
    </xdr:from>
    <xdr:to>
      <xdr:col>4</xdr:col>
      <xdr:colOff>653104</xdr:colOff>
      <xdr:row>48</xdr:row>
      <xdr:rowOff>116972</xdr:rowOff>
    </xdr:to>
    <xdr:pic>
      <xdr:nvPicPr>
        <xdr:cNvPr id="388" name="그림 387">
          <a:extLst>
            <a:ext uri="{FF2B5EF4-FFF2-40B4-BE49-F238E27FC236}">
              <a16:creationId xmlns:a16="http://schemas.microsoft.com/office/drawing/2014/main" id="{5CB8BA05-7552-4E7B-81CB-868CC97945BD}"/>
            </a:ext>
          </a:extLst>
        </xdr:cNvPr>
        <xdr:cNvPicPr>
          <a:picLocks noChangeAspect="1"/>
        </xdr:cNvPicPr>
      </xdr:nvPicPr>
      <xdr:blipFill>
        <a:blip xmlns:r="http://schemas.openxmlformats.org/officeDocument/2006/relationships" r:embed="rId26">
          <a:extLst>
            <a:ext uri="{BEBA8EAE-BF5A-486C-A8C5-ECC9F3942E4B}">
              <a14:imgProps xmlns:a14="http://schemas.microsoft.com/office/drawing/2010/main">
                <a14:imgLayer r:embed="rId27">
                  <a14:imgEffect>
                    <a14:backgroundRemoval t="10000" b="90000" l="10000" r="90000"/>
                  </a14:imgEffect>
                </a14:imgLayer>
              </a14:imgProps>
            </a:ext>
          </a:extLst>
        </a:blip>
        <a:stretch>
          <a:fillRect/>
        </a:stretch>
      </xdr:blipFill>
      <xdr:spPr>
        <a:xfrm>
          <a:off x="3004456" y="6237515"/>
          <a:ext cx="304762" cy="400000"/>
        </a:xfrm>
        <a:prstGeom prst="rect">
          <a:avLst/>
        </a:prstGeom>
      </xdr:spPr>
    </xdr:pic>
    <xdr:clientData/>
  </xdr:twoCellAnchor>
  <xdr:twoCellAnchor>
    <xdr:from>
      <xdr:col>4</xdr:col>
      <xdr:colOff>582486</xdr:colOff>
      <xdr:row>46</xdr:row>
      <xdr:rowOff>14374</xdr:rowOff>
    </xdr:from>
    <xdr:to>
      <xdr:col>5</xdr:col>
      <xdr:colOff>529906</xdr:colOff>
      <xdr:row>48</xdr:row>
      <xdr:rowOff>10811</xdr:rowOff>
    </xdr:to>
    <xdr:sp macro="" textlink="">
      <xdr:nvSpPr>
        <xdr:cNvPr id="390" name="TextBox 117">
          <a:extLst>
            <a:ext uri="{FF2B5EF4-FFF2-40B4-BE49-F238E27FC236}">
              <a16:creationId xmlns:a16="http://schemas.microsoft.com/office/drawing/2014/main" id="{B3D9DFD7-18FD-4D35-8AFC-360D6CBCA604}"/>
            </a:ext>
          </a:extLst>
        </xdr:cNvPr>
        <xdr:cNvSpPr txBox="1"/>
      </xdr:nvSpPr>
      <xdr:spPr>
        <a:xfrm>
          <a:off x="3238600" y="6273660"/>
          <a:ext cx="611449" cy="257694"/>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400" b="1"/>
            <a:t>DAP</a:t>
          </a:r>
          <a:endParaRPr lang="ko-KR" altLang="en-US" sz="1400" b="1"/>
        </a:p>
      </xdr:txBody>
    </xdr:sp>
    <xdr:clientData/>
  </xdr:twoCellAnchor>
  <xdr:twoCellAnchor>
    <xdr:from>
      <xdr:col>4</xdr:col>
      <xdr:colOff>528057</xdr:colOff>
      <xdr:row>7</xdr:row>
      <xdr:rowOff>68803</xdr:rowOff>
    </xdr:from>
    <xdr:to>
      <xdr:col>5</xdr:col>
      <xdr:colOff>475477</xdr:colOff>
      <xdr:row>9</xdr:row>
      <xdr:rowOff>65239</xdr:rowOff>
    </xdr:to>
    <xdr:sp macro="" textlink="">
      <xdr:nvSpPr>
        <xdr:cNvPr id="391" name="TextBox 117">
          <a:extLst>
            <a:ext uri="{FF2B5EF4-FFF2-40B4-BE49-F238E27FC236}">
              <a16:creationId xmlns:a16="http://schemas.microsoft.com/office/drawing/2014/main" id="{20C1A947-0A19-45F6-A946-B14BD9B7F370}"/>
            </a:ext>
          </a:extLst>
        </xdr:cNvPr>
        <xdr:cNvSpPr txBox="1"/>
      </xdr:nvSpPr>
      <xdr:spPr>
        <a:xfrm>
          <a:off x="3184171" y="1233574"/>
          <a:ext cx="611449" cy="257694"/>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400" b="1"/>
            <a:t>DT</a:t>
          </a:r>
          <a:endParaRPr lang="ko-KR" altLang="en-US" sz="1400" b="1"/>
        </a:p>
      </xdr:txBody>
    </xdr:sp>
    <xdr:clientData/>
  </xdr:twoCellAnchor>
  <xdr:twoCellAnchor>
    <xdr:from>
      <xdr:col>6</xdr:col>
      <xdr:colOff>620486</xdr:colOff>
      <xdr:row>15</xdr:row>
      <xdr:rowOff>21771</xdr:rowOff>
    </xdr:from>
    <xdr:to>
      <xdr:col>6</xdr:col>
      <xdr:colOff>631372</xdr:colOff>
      <xdr:row>34</xdr:row>
      <xdr:rowOff>54428</xdr:rowOff>
    </xdr:to>
    <xdr:cxnSp macro="">
      <xdr:nvCxnSpPr>
        <xdr:cNvPr id="3" name="직선 연결선 2">
          <a:extLst>
            <a:ext uri="{FF2B5EF4-FFF2-40B4-BE49-F238E27FC236}">
              <a16:creationId xmlns:a16="http://schemas.microsoft.com/office/drawing/2014/main" id="{A57F4A77-2FF0-829F-CFFA-E1CA61779077}"/>
            </a:ext>
          </a:extLst>
        </xdr:cNvPr>
        <xdr:cNvCxnSpPr/>
      </xdr:nvCxnSpPr>
      <xdr:spPr>
        <a:xfrm flipH="1">
          <a:off x="4604657" y="2231571"/>
          <a:ext cx="10886" cy="2514600"/>
        </a:xfrm>
        <a:prstGeom prst="line">
          <a:avLst/>
        </a:prstGeom>
        <a:ln w="19050">
          <a:solidFill>
            <a:srgbClr val="FFC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70855</xdr:colOff>
      <xdr:row>15</xdr:row>
      <xdr:rowOff>19791</xdr:rowOff>
    </xdr:from>
    <xdr:to>
      <xdr:col>8</xdr:col>
      <xdr:colOff>10885</xdr:colOff>
      <xdr:row>15</xdr:row>
      <xdr:rowOff>19791</xdr:rowOff>
    </xdr:to>
    <xdr:cxnSp macro="">
      <xdr:nvCxnSpPr>
        <xdr:cNvPr id="145" name="직선 연결선 144">
          <a:extLst>
            <a:ext uri="{FF2B5EF4-FFF2-40B4-BE49-F238E27FC236}">
              <a16:creationId xmlns:a16="http://schemas.microsoft.com/office/drawing/2014/main" id="{9FADF51F-03B3-4C17-B0F8-C0D238A5FC74}"/>
            </a:ext>
          </a:extLst>
        </xdr:cNvPr>
        <xdr:cNvCxnSpPr/>
      </xdr:nvCxnSpPr>
      <xdr:spPr>
        <a:xfrm>
          <a:off x="2062941" y="2229591"/>
          <a:ext cx="3260173" cy="0"/>
        </a:xfrm>
        <a:prstGeom prst="line">
          <a:avLst/>
        </a:prstGeom>
        <a:ln w="19050">
          <a:solidFill>
            <a:srgbClr val="FFC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76201</xdr:colOff>
      <xdr:row>54</xdr:row>
      <xdr:rowOff>108857</xdr:rowOff>
    </xdr:from>
    <xdr:to>
      <xdr:col>8</xdr:col>
      <xdr:colOff>435428</xdr:colOff>
      <xdr:row>54</xdr:row>
      <xdr:rowOff>108857</xdr:rowOff>
    </xdr:to>
    <xdr:cxnSp macro="">
      <xdr:nvCxnSpPr>
        <xdr:cNvPr id="162" name="직선 연결선 161">
          <a:extLst>
            <a:ext uri="{FF2B5EF4-FFF2-40B4-BE49-F238E27FC236}">
              <a16:creationId xmlns:a16="http://schemas.microsoft.com/office/drawing/2014/main" id="{82CB3CF3-B6E5-4540-A6E0-1EFE41CCBEBE}"/>
            </a:ext>
          </a:extLst>
        </xdr:cNvPr>
        <xdr:cNvCxnSpPr/>
      </xdr:nvCxnSpPr>
      <xdr:spPr>
        <a:xfrm>
          <a:off x="2068287" y="7413171"/>
          <a:ext cx="3679370" cy="0"/>
        </a:xfrm>
        <a:prstGeom prst="line">
          <a:avLst/>
        </a:prstGeom>
        <a:ln w="1905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445478</xdr:colOff>
      <xdr:row>54</xdr:row>
      <xdr:rowOff>108857</xdr:rowOff>
    </xdr:from>
    <xdr:to>
      <xdr:col>6</xdr:col>
      <xdr:colOff>446315</xdr:colOff>
      <xdr:row>60</xdr:row>
      <xdr:rowOff>90574</xdr:rowOff>
    </xdr:to>
    <xdr:cxnSp macro="">
      <xdr:nvCxnSpPr>
        <xdr:cNvPr id="164" name="직선 연결선 163">
          <a:extLst>
            <a:ext uri="{FF2B5EF4-FFF2-40B4-BE49-F238E27FC236}">
              <a16:creationId xmlns:a16="http://schemas.microsoft.com/office/drawing/2014/main" id="{EFDC4BF9-83B6-48B8-BEF3-A47ED99CD93B}"/>
            </a:ext>
          </a:extLst>
        </xdr:cNvPr>
        <xdr:cNvCxnSpPr>
          <a:endCxn id="383" idx="0"/>
        </xdr:cNvCxnSpPr>
      </xdr:nvCxnSpPr>
      <xdr:spPr>
        <a:xfrm flipH="1">
          <a:off x="4429649" y="7413171"/>
          <a:ext cx="837" cy="765489"/>
        </a:xfrm>
        <a:prstGeom prst="line">
          <a:avLst/>
        </a:prstGeom>
        <a:ln w="1905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xdr:colOff>
      <xdr:row>22</xdr:row>
      <xdr:rowOff>76200</xdr:rowOff>
    </xdr:from>
    <xdr:to>
      <xdr:col>7</xdr:col>
      <xdr:colOff>87086</xdr:colOff>
      <xdr:row>54</xdr:row>
      <xdr:rowOff>108857</xdr:rowOff>
    </xdr:to>
    <xdr:cxnSp macro="">
      <xdr:nvCxnSpPr>
        <xdr:cNvPr id="182" name="직선 연결선 181">
          <a:extLst>
            <a:ext uri="{FF2B5EF4-FFF2-40B4-BE49-F238E27FC236}">
              <a16:creationId xmlns:a16="http://schemas.microsoft.com/office/drawing/2014/main" id="{D6651635-FB57-45F8-A387-B2DC4DCBE321}"/>
            </a:ext>
          </a:extLst>
        </xdr:cNvPr>
        <xdr:cNvCxnSpPr/>
      </xdr:nvCxnSpPr>
      <xdr:spPr>
        <a:xfrm>
          <a:off x="4724400" y="3200400"/>
          <a:ext cx="10886" cy="4212771"/>
        </a:xfrm>
        <a:prstGeom prst="line">
          <a:avLst/>
        </a:prstGeom>
        <a:ln w="1905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xdr:colOff>
      <xdr:row>22</xdr:row>
      <xdr:rowOff>76200</xdr:rowOff>
    </xdr:from>
    <xdr:to>
      <xdr:col>7</xdr:col>
      <xdr:colOff>653143</xdr:colOff>
      <xdr:row>22</xdr:row>
      <xdr:rowOff>76200</xdr:rowOff>
    </xdr:to>
    <xdr:cxnSp macro="">
      <xdr:nvCxnSpPr>
        <xdr:cNvPr id="266" name="직선 연결선 265">
          <a:extLst>
            <a:ext uri="{FF2B5EF4-FFF2-40B4-BE49-F238E27FC236}">
              <a16:creationId xmlns:a16="http://schemas.microsoft.com/office/drawing/2014/main" id="{60D51A1E-4A60-4B27-8C2A-EBAAE3898863}"/>
            </a:ext>
          </a:extLst>
        </xdr:cNvPr>
        <xdr:cNvCxnSpPr/>
      </xdr:nvCxnSpPr>
      <xdr:spPr>
        <a:xfrm>
          <a:off x="4724400" y="3200400"/>
          <a:ext cx="576943" cy="0"/>
        </a:xfrm>
        <a:prstGeom prst="line">
          <a:avLst/>
        </a:prstGeom>
        <a:ln w="1905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108857</xdr:colOff>
      <xdr:row>36</xdr:row>
      <xdr:rowOff>0</xdr:rowOff>
    </xdr:from>
    <xdr:to>
      <xdr:col>8</xdr:col>
      <xdr:colOff>0</xdr:colOff>
      <xdr:row>36</xdr:row>
      <xdr:rowOff>0</xdr:rowOff>
    </xdr:to>
    <xdr:cxnSp macro="">
      <xdr:nvCxnSpPr>
        <xdr:cNvPr id="296" name="직선 연결선 295">
          <a:extLst>
            <a:ext uri="{FF2B5EF4-FFF2-40B4-BE49-F238E27FC236}">
              <a16:creationId xmlns:a16="http://schemas.microsoft.com/office/drawing/2014/main" id="{C3ED2282-CBF9-4B8B-ADAA-88A0D004B4FC}"/>
            </a:ext>
          </a:extLst>
        </xdr:cNvPr>
        <xdr:cNvCxnSpPr/>
      </xdr:nvCxnSpPr>
      <xdr:spPr>
        <a:xfrm>
          <a:off x="4757057" y="4953000"/>
          <a:ext cx="555172" cy="0"/>
        </a:xfrm>
        <a:prstGeom prst="line">
          <a:avLst/>
        </a:prstGeom>
        <a:ln w="1905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631372</xdr:colOff>
      <xdr:row>34</xdr:row>
      <xdr:rowOff>32657</xdr:rowOff>
    </xdr:from>
    <xdr:to>
      <xdr:col>8</xdr:col>
      <xdr:colOff>21771</xdr:colOff>
      <xdr:row>34</xdr:row>
      <xdr:rowOff>32657</xdr:rowOff>
    </xdr:to>
    <xdr:cxnSp macro="">
      <xdr:nvCxnSpPr>
        <xdr:cNvPr id="297" name="직선 연결선 296">
          <a:extLst>
            <a:ext uri="{FF2B5EF4-FFF2-40B4-BE49-F238E27FC236}">
              <a16:creationId xmlns:a16="http://schemas.microsoft.com/office/drawing/2014/main" id="{24C3F181-D258-4F57-829F-5AC8FE6D2C83}"/>
            </a:ext>
          </a:extLst>
        </xdr:cNvPr>
        <xdr:cNvCxnSpPr/>
      </xdr:nvCxnSpPr>
      <xdr:spPr>
        <a:xfrm>
          <a:off x="4615543" y="4724400"/>
          <a:ext cx="718457" cy="0"/>
        </a:xfrm>
        <a:prstGeom prst="line">
          <a:avLst/>
        </a:prstGeom>
        <a:ln w="19050">
          <a:solidFill>
            <a:srgbClr val="FFC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446314</xdr:colOff>
      <xdr:row>15</xdr:row>
      <xdr:rowOff>10885</xdr:rowOff>
    </xdr:from>
    <xdr:to>
      <xdr:col>4</xdr:col>
      <xdr:colOff>446315</xdr:colOff>
      <xdr:row>19</xdr:row>
      <xdr:rowOff>108857</xdr:rowOff>
    </xdr:to>
    <xdr:cxnSp macro="">
      <xdr:nvCxnSpPr>
        <xdr:cNvPr id="298" name="직선 연결선 297">
          <a:extLst>
            <a:ext uri="{FF2B5EF4-FFF2-40B4-BE49-F238E27FC236}">
              <a16:creationId xmlns:a16="http://schemas.microsoft.com/office/drawing/2014/main" id="{A4586DB8-8840-4B86-BD42-3F101D8CF121}"/>
            </a:ext>
          </a:extLst>
        </xdr:cNvPr>
        <xdr:cNvCxnSpPr/>
      </xdr:nvCxnSpPr>
      <xdr:spPr>
        <a:xfrm flipH="1">
          <a:off x="3102428" y="2220685"/>
          <a:ext cx="1" cy="620486"/>
        </a:xfrm>
        <a:prstGeom prst="line">
          <a:avLst/>
        </a:prstGeom>
        <a:ln w="19050">
          <a:solidFill>
            <a:srgbClr val="FFC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435428</xdr:colOff>
      <xdr:row>19</xdr:row>
      <xdr:rowOff>108857</xdr:rowOff>
    </xdr:from>
    <xdr:to>
      <xdr:col>5</xdr:col>
      <xdr:colOff>119743</xdr:colOff>
      <xdr:row>19</xdr:row>
      <xdr:rowOff>108857</xdr:rowOff>
    </xdr:to>
    <xdr:cxnSp macro="">
      <xdr:nvCxnSpPr>
        <xdr:cNvPr id="299" name="직선 연결선 298">
          <a:extLst>
            <a:ext uri="{FF2B5EF4-FFF2-40B4-BE49-F238E27FC236}">
              <a16:creationId xmlns:a16="http://schemas.microsoft.com/office/drawing/2014/main" id="{469B6296-E49D-4007-A6AB-6674CBD836D2}"/>
            </a:ext>
          </a:extLst>
        </xdr:cNvPr>
        <xdr:cNvCxnSpPr/>
      </xdr:nvCxnSpPr>
      <xdr:spPr>
        <a:xfrm>
          <a:off x="3091542" y="2841171"/>
          <a:ext cx="348344" cy="0"/>
        </a:xfrm>
        <a:prstGeom prst="line">
          <a:avLst/>
        </a:prstGeom>
        <a:ln w="19050">
          <a:solidFill>
            <a:srgbClr val="FFC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457200</xdr:colOff>
      <xdr:row>28</xdr:row>
      <xdr:rowOff>65314</xdr:rowOff>
    </xdr:from>
    <xdr:to>
      <xdr:col>7</xdr:col>
      <xdr:colOff>87086</xdr:colOff>
      <xdr:row>28</xdr:row>
      <xdr:rowOff>65315</xdr:rowOff>
    </xdr:to>
    <xdr:cxnSp macro="">
      <xdr:nvCxnSpPr>
        <xdr:cNvPr id="300" name="직선 연결선 299">
          <a:extLst>
            <a:ext uri="{FF2B5EF4-FFF2-40B4-BE49-F238E27FC236}">
              <a16:creationId xmlns:a16="http://schemas.microsoft.com/office/drawing/2014/main" id="{07666EA8-DE2E-49EA-9F26-FA0245C114E4}"/>
            </a:ext>
          </a:extLst>
        </xdr:cNvPr>
        <xdr:cNvCxnSpPr/>
      </xdr:nvCxnSpPr>
      <xdr:spPr>
        <a:xfrm>
          <a:off x="4441371" y="3973285"/>
          <a:ext cx="293915" cy="1"/>
        </a:xfrm>
        <a:prstGeom prst="line">
          <a:avLst/>
        </a:prstGeom>
        <a:ln w="19050">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26</xdr:row>
      <xdr:rowOff>0</xdr:rowOff>
    </xdr:from>
    <xdr:to>
      <xdr:col>1</xdr:col>
      <xdr:colOff>1657192</xdr:colOff>
      <xdr:row>39</xdr:row>
      <xdr:rowOff>7620</xdr:rowOff>
    </xdr:to>
    <xdr:pic>
      <xdr:nvPicPr>
        <xdr:cNvPr id="2" name="그림 1">
          <a:extLst>
            <a:ext uri="{FF2B5EF4-FFF2-40B4-BE49-F238E27FC236}">
              <a16:creationId xmlns:a16="http://schemas.microsoft.com/office/drawing/2014/main" id="{25A3564C-99B5-4A3E-B111-46847EF3BB82}"/>
            </a:ext>
          </a:extLst>
        </xdr:cNvPr>
        <xdr:cNvPicPr>
          <a:picLocks noChangeAspect="1"/>
        </xdr:cNvPicPr>
      </xdr:nvPicPr>
      <xdr:blipFill>
        <a:blip xmlns:r="http://schemas.openxmlformats.org/officeDocument/2006/relationships" r:embed="rId1"/>
        <a:stretch>
          <a:fillRect/>
        </a:stretch>
      </xdr:blipFill>
      <xdr:spPr>
        <a:xfrm>
          <a:off x="739140" y="7696200"/>
          <a:ext cx="1580992" cy="25831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44608;&#54805;&#52268;/Desktop/&#50937;&#51232;-R-MSP-C001-20210514-DATA%20Assessment%20&#51088;&#47308;%20&#49688;&#51665;%20&#44592;&#48376;%20&#53596;&#54540;&#47551;-v0.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사항 반영 검토"/>
      <sheetName val="0.개요"/>
      <sheetName val="0-1.버전관리"/>
      <sheetName val="0-2.(참고)진행방식"/>
      <sheetName val="1-1.인터뷰(C)"/>
      <sheetName val="1-1.(2) ML 인터뷰(C)"/>
      <sheetName val="1-1.(3) (삭제예정)요구사항 상세정리"/>
      <sheetName val="1-2.서비스제안(C)"/>
      <sheetName val="(참고) ML 서비스 선택"/>
      <sheetName val="1-2.(2) ML 서비스제안(C)"/>
      <sheetName val="1-2-1.서비스 제안 및 담당자"/>
      <sheetName val="1-2-2.DATA 서비스제안 (C)"/>
      <sheetName val="webzen_plan"/>
      <sheetName val="1-3.마이그레이션_마일스톤(C)"/>
      <sheetName val="1-3.마일스톤(C)"/>
      <sheetName val="기존 1-4.자산분석(C)"/>
      <sheetName val="(참고) 데이터 관리"/>
      <sheetName val="(참고)(삭제대기) 데이터 위험"/>
      <sheetName val="1-4.자산분석(C)"/>
      <sheetName val="1-5.위험평가(C)"/>
      <sheetName val="(참고).명명 및 태그 규칙 템플릿"/>
      <sheetName val="1-7.명명 및 태그 규칙 템플릿(C)"/>
      <sheetName val="(참고) Model Score 기준 및 목표"/>
      <sheetName val="(참고1-8) 체크리스트"/>
      <sheetName val="1-8.서비스 유효성 테스트 환경 정의(C)"/>
      <sheetName val="1-9.서비스 유효성 테스트 및 결과"/>
      <sheetName val="1-10.TCO&amp;ROI분석(C)"/>
      <sheetName val="1-11.SLA 분석(C)"/>
      <sheetName val="1-12. 마이그레이션 후 비용(C) - 생략"/>
      <sheetName val="1-12. 변경 관리"/>
      <sheetName val="1-13.보안평가(C)"/>
      <sheetName val="well-architected-review 초안"/>
      <sheetName val="1-13.Well-Architected-평가(1)"/>
      <sheetName val="1-15.프로젝트 평가(C)"/>
      <sheetName val="2-1.인터뷰(S)"/>
      <sheetName val="2-2.인터뷰(C)"/>
      <sheetName val="2-3.인터뷰(A)"/>
      <sheetName val="2-3.마일스톤(C)"/>
      <sheetName val="2-4.클라우드 자산 및 SLA 분석(C)"/>
      <sheetName val="(참고) SLA 체크리스트"/>
      <sheetName val="(참고) .SLA 기준"/>
      <sheetName val="2-5.서비스 제안 및 테스트 환경 정의(C)"/>
      <sheetName val="2-6.서비스제안 테스트체크리스트(C)"/>
      <sheetName val="2-7.Well-Architected 평가(C)"/>
      <sheetName val="2-8.서비스 이전 평가(C)"/>
      <sheetName val="참고)보안평가(C)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N1">
            <v>44319</v>
          </cell>
        </row>
        <row r="2">
          <cell r="N2">
            <v>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persons/person.xml><?xml version="1.0" encoding="utf-8"?>
<personList xmlns="http://schemas.microsoft.com/office/spreadsheetml/2018/threadedcomments" xmlns:x="http://schemas.openxmlformats.org/spreadsheetml/2006/main">
  <person displayName="항서 박" id="{CE214D74-0848-49BC-9628-56E1B89D5F29}" userId="항서 박"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0E60ED-385A-4991-923D-59E6E49ED658}" name="중요_시점3323" displayName="중요_시점3323" ref="C7:M29" totalsRowShown="0" headerRowDxfId="21" dataDxfId="19" headerRowBorderDxfId="20">
  <autoFilter ref="C7:M29" xr:uid="{F4BB58C5-F6AC-4D4E-B9FF-5D4BC9BDF4D2}"/>
  <tableColumns count="11">
    <tableColumn id="7" xr3:uid="{01F465DD-5776-450B-B091-772628D20569}" name="열1" dataDxfId="18"/>
    <tableColumn id="16" xr3:uid="{0C7DCDAD-416B-4D41-BBF7-BF7B5B3AFE29}" name="열4" dataDxfId="17"/>
    <tableColumn id="8" xr3:uid="{143CC025-BBF8-48C1-8437-D8C4AF61741A}" name="세부 작업" dataDxfId="16"/>
    <tableColumn id="2" xr3:uid="{1170EE9A-F2C4-43D7-AFEF-A45F2AE79F31}" name="범주" dataDxfId="15"/>
    <tableColumn id="14" xr3:uid="{1B37C612-8DB5-462D-986B-768A615B438D}" name="수행 그룹" dataDxfId="14"/>
    <tableColumn id="3" xr3:uid="{21EBA358-1FBA-497C-A4DA-7F3279937719}" name="담당자" dataDxfId="13"/>
    <tableColumn id="13" xr3:uid="{409F2F8F-3BC6-4540-9B59-770594EA036B}" name="시작일" dataDxfId="12"/>
    <tableColumn id="12" xr3:uid="{DB8EDF9A-AB14-4A12-97FC-D0135B8A2CAB}" name="완료일" dataDxfId="11"/>
    <tableColumn id="4" xr3:uid="{55404C82-0E63-4C83-8958-E030191F9327}" name="진행 상황" dataDxfId="10"/>
    <tableColumn id="5" xr3:uid="{42A3072E-ACF7-4C96-99E1-30A540919D8A}" name="시작일2" dataDxfId="9" dataCellStyle="날짜"/>
    <tableColumn id="6" xr3:uid="{628EB79C-5B68-4CB1-8092-C10BC17FED24}" name="일 수" dataDxfId="8"/>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정보를 입력합니다. 단계, 작업, 활동 등의 중요 시점 설명을 설명 아래에 있는 열에 입력합니다. 범주 열에서 범주를 선택합니다. 할당 대상 열에서 누군가에게 항목을 지정합니다. 진행률 열에서 진행률을 업데이트하고 데이터 막대가 자동 업데이트되는지 확인합니다. 시작 열에서 시작 날짜를 입력하고 일 수 열에서 일 수를 입력합니다. 셀 J9:BM 34의 Ghantt 데이터가 자동 업데이트됩니다. 작업을 추가하려면 표에 새 행을 추가합니다."/>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DD252F-28CA-4B15-A34F-D79BE12FED60}" name="표3" displayName="표3" ref="B1:F22" totalsRowShown="0" headerRowDxfId="5">
  <autoFilter ref="B1:F22" xr:uid="{25DD252F-28CA-4B15-A34F-D79BE12FED60}"/>
  <tableColumns count="5">
    <tableColumn id="1" xr3:uid="{D9B62A86-E361-48F4-929A-C1A6B59002C8}" name="항   목" dataDxfId="4"/>
    <tableColumn id="2" xr3:uid="{1E1AF6EC-DA1B-4ACF-81B0-0FC118045784}" name="용도" dataDxfId="3"/>
    <tableColumn id="3" xr3:uid="{8CB3C4B9-A232-40DE-BF05-D26BF6A23110}" name="필수 구성" dataDxfId="2"/>
    <tableColumn id="4" xr3:uid="{C4D6F38E-FB2E-4ECA-B569-0AC31AE88959}" name="서비스 목표" dataDxfId="1"/>
    <tableColumn id="5" xr3:uid="{513FC7C2-A2FE-41A2-AAD8-D6970CAEAE04}" name="측정 대상" dataDxfId="0"/>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1-05-07T02:11:08.18" personId="{CE214D74-0848-49BC-9628-56E1B89D5F29}" id="{797BB1C8-2891-4E46-951B-2B790A2AFE93}">
    <text>분류된 자산이 어떤 서비스를 위해 운영되는지 분류합니다.</text>
  </threadedComment>
  <threadedComment ref="C5" dT="2021-05-07T02:11:48.15" personId="{CE214D74-0848-49BC-9628-56E1B89D5F29}" id="{E158DE0A-F791-4E5F-88C4-74FA22C02C21}">
    <text>Azure의 경우, 포털에 접속하여 [모든 리소스] 메뉴를 연 뒤, CSV 파일로 추출 합니다.</text>
  </threadedComment>
  <threadedComment ref="H5" dT="2021-05-07T02:08:09.82" personId="{CE214D74-0848-49BC-9628-56E1B89D5F29}" id="{85907982-671A-4C46-AEDC-64D37587DBB6}">
    <text>해당 서비스에 대해서 고객이 원하는 작동 시간을 기록합니다. 
ex) 웹 서비스의 경우 보통 24시간 운영
ex) WVD의 경우 보통 [근무시간 중]운영</text>
  </threadedComment>
  <threadedComment ref="I5" dT="2021-05-07T02:06:57.01" personId="{CE214D74-0848-49BC-9628-56E1B89D5F29}" id="{D765F403-9B5E-4DA8-A338-AACA3CF3C6A4}">
    <text>AvSet과 LB가 동시에 적용되어 있는지 파악합니다. PaaS 자산의 경우 [O]로 표시합니다.</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C24FE-1AEF-4983-B932-772F2B020F06}">
  <sheetPr>
    <tabColor theme="2" tint="-0.249977111117893"/>
  </sheetPr>
  <dimension ref="A1:BV30"/>
  <sheetViews>
    <sheetView topLeftCell="A9" zoomScale="85" zoomScaleNormal="85" workbookViewId="0">
      <selection activeCell="M19" sqref="E19:M19"/>
    </sheetView>
  </sheetViews>
  <sheetFormatPr baseColWidth="10" defaultColWidth="6.5" defaultRowHeight="17" outlineLevelRow="1"/>
  <cols>
    <col min="1" max="2" width="2.1640625" style="47" customWidth="1"/>
    <col min="3" max="3" width="10" style="47" customWidth="1"/>
    <col min="4" max="4" width="15.5" style="47" bestFit="1" customWidth="1"/>
    <col min="5" max="5" width="39" style="47" customWidth="1"/>
    <col min="6" max="6" width="13.1640625" style="47" customWidth="1"/>
    <col min="7" max="7" width="17.1640625" style="47" hidden="1" customWidth="1"/>
    <col min="8" max="8" width="30" style="47" hidden="1" customWidth="1"/>
    <col min="9" max="9" width="13.1640625" style="47" customWidth="1"/>
    <col min="10" max="10" width="10.6640625" style="47" bestFit="1" customWidth="1"/>
    <col min="11" max="11" width="8.1640625" style="47" customWidth="1"/>
    <col min="12" max="12" width="12.1640625" style="113" bestFit="1" customWidth="1"/>
    <col min="13" max="13" width="11.1640625" style="47" bestFit="1" customWidth="1"/>
    <col min="14" max="14" width="6.5" style="47" bestFit="1" customWidth="1"/>
    <col min="15" max="44" width="3.1640625" style="47" customWidth="1"/>
    <col min="45" max="45" width="3.5" style="47" bestFit="1" customWidth="1"/>
    <col min="46" max="53" width="3.33203125" style="47" bestFit="1" customWidth="1"/>
    <col min="54" max="74" width="3.5" style="47" bestFit="1" customWidth="1"/>
    <col min="75" max="16384" width="6.5" style="47"/>
  </cols>
  <sheetData>
    <row r="1" spans="1:74" s="45" customFormat="1" ht="21" hidden="1" thickBot="1">
      <c r="C1" s="46"/>
      <c r="D1" s="46"/>
      <c r="E1" s="46"/>
      <c r="F1" s="46"/>
      <c r="G1" s="46"/>
      <c r="H1" s="302" t="s">
        <v>0</v>
      </c>
      <c r="I1" s="302"/>
      <c r="J1" s="302"/>
      <c r="K1" s="303"/>
      <c r="L1" s="304">
        <f ca="1">IFERROR(IF(MIN(중요_시점3323[시작일2])=0,TODAY(),MIN(중요_시점3323[시작일2])),TODAY())</f>
        <v>44692</v>
      </c>
      <c r="M1" s="305"/>
      <c r="AP1" s="47"/>
      <c r="AQ1" s="47"/>
    </row>
    <row r="2" spans="1:74" ht="18" hidden="1" thickBot="1">
      <c r="H2" s="302" t="s">
        <v>1</v>
      </c>
      <c r="I2" s="302"/>
      <c r="J2" s="302"/>
      <c r="K2" s="303"/>
      <c r="L2" s="48">
        <v>0</v>
      </c>
    </row>
    <row r="3" spans="1:74" ht="20" customHeight="1" thickBot="1">
      <c r="H3" s="49"/>
      <c r="I3" s="50"/>
      <c r="J3" s="50"/>
      <c r="K3" s="51"/>
      <c r="L3" s="52"/>
      <c r="AP3" s="53"/>
      <c r="AQ3" s="53"/>
    </row>
    <row r="4" spans="1:74" s="54" customFormat="1" ht="34.5" customHeight="1">
      <c r="A4" s="47"/>
      <c r="B4" s="297" t="s">
        <v>2</v>
      </c>
      <c r="C4" s="297"/>
      <c r="D4" s="297"/>
      <c r="E4" s="297"/>
      <c r="F4" s="297"/>
      <c r="G4" s="297"/>
      <c r="H4" s="297"/>
      <c r="I4" s="297"/>
      <c r="J4" s="297"/>
      <c r="K4" s="297"/>
      <c r="L4" s="297"/>
      <c r="M4" s="298"/>
      <c r="N4" s="294">
        <v>2022</v>
      </c>
      <c r="O4" s="295"/>
      <c r="P4" s="295"/>
      <c r="Q4" s="295"/>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c r="AS4" s="295"/>
      <c r="AT4" s="295"/>
      <c r="AU4" s="295"/>
      <c r="AV4" s="295"/>
      <c r="AW4" s="295"/>
      <c r="AX4" s="295"/>
      <c r="AY4" s="295"/>
      <c r="AZ4" s="295"/>
      <c r="BA4" s="295"/>
      <c r="BB4" s="295"/>
      <c r="BC4" s="295"/>
      <c r="BD4" s="295"/>
      <c r="BE4" s="295"/>
      <c r="BF4" s="295"/>
      <c r="BG4" s="295"/>
      <c r="BH4" s="295"/>
      <c r="BI4" s="295"/>
      <c r="BJ4" s="295"/>
      <c r="BK4" s="295"/>
      <c r="BL4" s="295"/>
      <c r="BM4" s="295"/>
      <c r="BN4" s="295"/>
      <c r="BO4" s="295"/>
      <c r="BP4" s="295"/>
      <c r="BQ4" s="295"/>
      <c r="BR4" s="295"/>
      <c r="BS4" s="295"/>
      <c r="BT4" s="295"/>
      <c r="BU4" s="295"/>
      <c r="BV4" s="295"/>
    </row>
    <row r="5" spans="1:74" s="45" customFormat="1" ht="25.25" customHeight="1">
      <c r="A5" s="54"/>
      <c r="B5" s="299"/>
      <c r="C5" s="299"/>
      <c r="D5" s="299"/>
      <c r="E5" s="299"/>
      <c r="F5" s="299"/>
      <c r="G5" s="299"/>
      <c r="H5" s="299"/>
      <c r="I5" s="299"/>
      <c r="J5" s="299"/>
      <c r="K5" s="299"/>
      <c r="L5" s="299"/>
      <c r="M5" s="300"/>
      <c r="N5" s="292" t="str">
        <f>TEXT(N6,"m월")</f>
        <v>5월</v>
      </c>
      <c r="O5" s="293"/>
      <c r="P5" s="293"/>
      <c r="Q5" s="293"/>
      <c r="R5" s="293"/>
      <c r="S5" s="293"/>
      <c r="T5" s="293"/>
      <c r="U5" s="293"/>
      <c r="V5" s="293"/>
      <c r="W5" s="293"/>
      <c r="X5" s="293"/>
      <c r="Y5" s="293"/>
      <c r="Z5" s="293"/>
      <c r="AA5" s="293"/>
      <c r="AB5" s="293"/>
      <c r="AC5" s="293"/>
      <c r="AD5" s="293"/>
      <c r="AE5" s="293"/>
      <c r="AF5" s="293"/>
      <c r="AG5" s="293"/>
      <c r="AH5" s="293"/>
      <c r="AI5" s="293"/>
      <c r="AJ5" s="293"/>
      <c r="AK5" s="293"/>
      <c r="AL5" s="293"/>
      <c r="AM5" s="293"/>
      <c r="AN5" s="293"/>
      <c r="AO5" s="293"/>
      <c r="AP5" s="293"/>
      <c r="AQ5" s="293"/>
      <c r="AR5" s="301"/>
      <c r="AS5" s="292" t="str">
        <f>TEXT(AS6,"m월")</f>
        <v>6월</v>
      </c>
      <c r="AT5" s="293"/>
      <c r="AU5" s="293"/>
      <c r="AV5" s="293"/>
      <c r="AW5" s="293"/>
      <c r="AX5" s="293"/>
      <c r="AY5" s="293"/>
      <c r="AZ5" s="293"/>
      <c r="BA5" s="293"/>
      <c r="BB5" s="293"/>
      <c r="BC5" s="293"/>
      <c r="BD5" s="293"/>
      <c r="BE5" s="293"/>
      <c r="BF5" s="293"/>
      <c r="BG5" s="293"/>
      <c r="BH5" s="293"/>
      <c r="BI5" s="293"/>
      <c r="BJ5" s="293"/>
      <c r="BK5" s="293"/>
      <c r="BL5" s="293"/>
      <c r="BM5" s="293"/>
      <c r="BN5" s="293"/>
      <c r="BO5" s="293"/>
      <c r="BP5" s="293"/>
      <c r="BQ5" s="293"/>
      <c r="BR5" s="293"/>
      <c r="BS5" s="293"/>
      <c r="BT5" s="293"/>
      <c r="BU5" s="293"/>
      <c r="BV5" s="293"/>
    </row>
    <row r="6" spans="1:74" s="45" customFormat="1" ht="16">
      <c r="B6" s="55"/>
      <c r="C6" s="56" t="s">
        <v>3</v>
      </c>
      <c r="D6" s="57" t="s">
        <v>4</v>
      </c>
      <c r="E6" s="125" t="s">
        <v>5</v>
      </c>
      <c r="F6" s="58" t="s">
        <v>6</v>
      </c>
      <c r="G6" s="59" t="s">
        <v>7</v>
      </c>
      <c r="H6" s="60" t="s">
        <v>8</v>
      </c>
      <c r="I6" s="59" t="s">
        <v>9</v>
      </c>
      <c r="J6" s="59" t="s">
        <v>10</v>
      </c>
      <c r="K6" s="59" t="s">
        <v>11</v>
      </c>
      <c r="L6" s="61" t="s">
        <v>12</v>
      </c>
      <c r="M6" s="61" t="s">
        <v>13</v>
      </c>
      <c r="N6" s="62">
        <v>44682</v>
      </c>
      <c r="O6" s="63">
        <f>N6+1</f>
        <v>44683</v>
      </c>
      <c r="P6" s="63">
        <f t="shared" ref="P6:AA6" si="0">O6+1</f>
        <v>44684</v>
      </c>
      <c r="Q6" s="63">
        <f t="shared" si="0"/>
        <v>44685</v>
      </c>
      <c r="R6" s="63">
        <f t="shared" si="0"/>
        <v>44686</v>
      </c>
      <c r="S6" s="63">
        <f t="shared" si="0"/>
        <v>44687</v>
      </c>
      <c r="T6" s="195">
        <f t="shared" si="0"/>
        <v>44688</v>
      </c>
      <c r="U6" s="195">
        <f>T6+1</f>
        <v>44689</v>
      </c>
      <c r="V6" s="63">
        <f>U6+1</f>
        <v>44690</v>
      </c>
      <c r="W6" s="63">
        <f t="shared" si="0"/>
        <v>44691</v>
      </c>
      <c r="X6" s="63">
        <f t="shared" si="0"/>
        <v>44692</v>
      </c>
      <c r="Y6" s="63">
        <f t="shared" si="0"/>
        <v>44693</v>
      </c>
      <c r="Z6" s="63">
        <f t="shared" si="0"/>
        <v>44694</v>
      </c>
      <c r="AA6" s="195">
        <f t="shared" si="0"/>
        <v>44695</v>
      </c>
      <c r="AB6" s="195">
        <f>AA6+1</f>
        <v>44696</v>
      </c>
      <c r="AC6" s="63">
        <f>AB6+1</f>
        <v>44697</v>
      </c>
      <c r="AD6" s="63">
        <f t="shared" ref="AD6:AH6" si="1">AC6+1</f>
        <v>44698</v>
      </c>
      <c r="AE6" s="63">
        <f t="shared" si="1"/>
        <v>44699</v>
      </c>
      <c r="AF6" s="63">
        <f t="shared" si="1"/>
        <v>44700</v>
      </c>
      <c r="AG6" s="63">
        <f t="shared" si="1"/>
        <v>44701</v>
      </c>
      <c r="AH6" s="195">
        <f t="shared" si="1"/>
        <v>44702</v>
      </c>
      <c r="AI6" s="195">
        <f>AH6+1</f>
        <v>44703</v>
      </c>
      <c r="AJ6" s="63">
        <f>AI6+1</f>
        <v>44704</v>
      </c>
      <c r="AK6" s="63">
        <f t="shared" ref="AK6:AO6" si="2">AJ6+1</f>
        <v>44705</v>
      </c>
      <c r="AL6" s="63">
        <f t="shared" si="2"/>
        <v>44706</v>
      </c>
      <c r="AM6" s="63">
        <f t="shared" si="2"/>
        <v>44707</v>
      </c>
      <c r="AN6" s="63">
        <f t="shared" si="2"/>
        <v>44708</v>
      </c>
      <c r="AO6" s="195">
        <f t="shared" si="2"/>
        <v>44709</v>
      </c>
      <c r="AP6" s="195">
        <f>AO6+1</f>
        <v>44710</v>
      </c>
      <c r="AQ6" s="63">
        <f t="shared" ref="AQ6:AR6" si="3">AP6+1</f>
        <v>44711</v>
      </c>
      <c r="AR6" s="63">
        <f t="shared" si="3"/>
        <v>44712</v>
      </c>
      <c r="AS6" s="62">
        <v>44713</v>
      </c>
      <c r="AT6" s="63">
        <f>AS6+1</f>
        <v>44714</v>
      </c>
      <c r="AU6" s="63">
        <f t="shared" ref="AU6" si="4">AT6+1</f>
        <v>44715</v>
      </c>
      <c r="AV6" s="195">
        <f t="shared" ref="AV6" si="5">AU6+1</f>
        <v>44716</v>
      </c>
      <c r="AW6" s="195">
        <f t="shared" ref="AW6" si="6">AV6+1</f>
        <v>44717</v>
      </c>
      <c r="AX6" s="195">
        <f t="shared" ref="AX6" si="7">AW6+1</f>
        <v>44718</v>
      </c>
      <c r="AY6" s="63">
        <f t="shared" ref="AY6" si="8">AX6+1</f>
        <v>44719</v>
      </c>
      <c r="AZ6" s="63">
        <f>AY6+1</f>
        <v>44720</v>
      </c>
      <c r="BA6" s="63">
        <f>AZ6+1</f>
        <v>44721</v>
      </c>
      <c r="BB6" s="63">
        <f t="shared" ref="BB6" si="9">BA6+1</f>
        <v>44722</v>
      </c>
      <c r="BC6" s="195">
        <f t="shared" ref="BC6" si="10">BB6+1</f>
        <v>44723</v>
      </c>
      <c r="BD6" s="195">
        <f t="shared" ref="BD6" si="11">BC6+1</f>
        <v>44724</v>
      </c>
      <c r="BE6" s="63">
        <f t="shared" ref="BE6" si="12">BD6+1</f>
        <v>44725</v>
      </c>
      <c r="BF6" s="63">
        <f t="shared" ref="BF6" si="13">BE6+1</f>
        <v>44726</v>
      </c>
      <c r="BG6" s="63">
        <f>BF6+1</f>
        <v>44727</v>
      </c>
      <c r="BH6" s="63">
        <f>BG6+1</f>
        <v>44728</v>
      </c>
      <c r="BI6" s="63">
        <f t="shared" ref="BI6" si="14">BH6+1</f>
        <v>44729</v>
      </c>
      <c r="BJ6" s="195">
        <f t="shared" ref="BJ6" si="15">BI6+1</f>
        <v>44730</v>
      </c>
      <c r="BK6" s="195">
        <f t="shared" ref="BK6" si="16">BJ6+1</f>
        <v>44731</v>
      </c>
      <c r="BL6" s="63">
        <f t="shared" ref="BL6" si="17">BK6+1</f>
        <v>44732</v>
      </c>
      <c r="BM6" s="63">
        <f t="shared" ref="BM6" si="18">BL6+1</f>
        <v>44733</v>
      </c>
      <c r="BN6" s="63">
        <f>BM6+1</f>
        <v>44734</v>
      </c>
      <c r="BO6" s="63">
        <f>BN6+1</f>
        <v>44735</v>
      </c>
      <c r="BP6" s="63">
        <f t="shared" ref="BP6" si="19">BO6+1</f>
        <v>44736</v>
      </c>
      <c r="BQ6" s="195">
        <f t="shared" ref="BQ6" si="20">BP6+1</f>
        <v>44737</v>
      </c>
      <c r="BR6" s="195">
        <f t="shared" ref="BR6" si="21">BQ6+1</f>
        <v>44738</v>
      </c>
      <c r="BS6" s="63">
        <f t="shared" ref="BS6" si="22">BR6+1</f>
        <v>44739</v>
      </c>
      <c r="BT6" s="63">
        <f t="shared" ref="BT6" si="23">BS6+1</f>
        <v>44740</v>
      </c>
      <c r="BU6" s="63">
        <f>BT6+1</f>
        <v>44741</v>
      </c>
      <c r="BV6" s="63">
        <f t="shared" ref="BV6" si="24">BU6+1</f>
        <v>44742</v>
      </c>
    </row>
    <row r="7" spans="1:74" ht="17.5" hidden="1" customHeight="1">
      <c r="A7" s="45"/>
      <c r="B7" s="55"/>
      <c r="C7" s="56" t="s">
        <v>3</v>
      </c>
      <c r="D7" s="57" t="s">
        <v>4</v>
      </c>
      <c r="E7" s="64" t="s">
        <v>5</v>
      </c>
      <c r="F7" s="58" t="s">
        <v>6</v>
      </c>
      <c r="G7" s="59" t="s">
        <v>7</v>
      </c>
      <c r="H7" s="60" t="s">
        <v>8</v>
      </c>
      <c r="I7" s="59" t="s">
        <v>9</v>
      </c>
      <c r="J7" s="59" t="s">
        <v>10</v>
      </c>
      <c r="K7" s="59" t="s">
        <v>11</v>
      </c>
      <c r="L7" s="61" t="s">
        <v>12</v>
      </c>
      <c r="M7" s="61" t="s">
        <v>13</v>
      </c>
      <c r="N7" s="65" t="str">
        <f t="shared" ref="N7:AR7" si="25">LEFT(TEXT(N6,"aaa"),1)</f>
        <v>일</v>
      </c>
      <c r="O7" s="65" t="str">
        <f t="shared" si="25"/>
        <v>월</v>
      </c>
      <c r="P7" s="65" t="str">
        <f t="shared" si="25"/>
        <v>화</v>
      </c>
      <c r="Q7" s="65" t="str">
        <f t="shared" si="25"/>
        <v>수</v>
      </c>
      <c r="R7" s="65" t="str">
        <f t="shared" si="25"/>
        <v>목</v>
      </c>
      <c r="S7" s="65" t="str">
        <f t="shared" si="25"/>
        <v>금</v>
      </c>
      <c r="T7" s="65" t="str">
        <f t="shared" si="25"/>
        <v>토</v>
      </c>
      <c r="U7" s="65" t="str">
        <f t="shared" si="25"/>
        <v>일</v>
      </c>
      <c r="V7" s="65" t="str">
        <f t="shared" si="25"/>
        <v>월</v>
      </c>
      <c r="W7" s="65" t="str">
        <f t="shared" si="25"/>
        <v>화</v>
      </c>
      <c r="X7" s="65" t="str">
        <f t="shared" si="25"/>
        <v>수</v>
      </c>
      <c r="Y7" s="65" t="str">
        <f t="shared" si="25"/>
        <v>목</v>
      </c>
      <c r="Z7" s="65" t="str">
        <f t="shared" si="25"/>
        <v>금</v>
      </c>
      <c r="AA7" s="65" t="str">
        <f t="shared" si="25"/>
        <v>토</v>
      </c>
      <c r="AB7" s="65" t="str">
        <f t="shared" si="25"/>
        <v>일</v>
      </c>
      <c r="AC7" s="65" t="str">
        <f t="shared" si="25"/>
        <v>월</v>
      </c>
      <c r="AD7" s="65" t="str">
        <f t="shared" si="25"/>
        <v>화</v>
      </c>
      <c r="AE7" s="65" t="str">
        <f t="shared" si="25"/>
        <v>수</v>
      </c>
      <c r="AF7" s="65" t="str">
        <f t="shared" si="25"/>
        <v>목</v>
      </c>
      <c r="AG7" s="65" t="str">
        <f t="shared" si="25"/>
        <v>금</v>
      </c>
      <c r="AH7" s="65" t="str">
        <f t="shared" si="25"/>
        <v>토</v>
      </c>
      <c r="AI7" s="65" t="str">
        <f t="shared" si="25"/>
        <v>일</v>
      </c>
      <c r="AJ7" s="65" t="str">
        <f t="shared" si="25"/>
        <v>월</v>
      </c>
      <c r="AK7" s="65" t="str">
        <f t="shared" si="25"/>
        <v>화</v>
      </c>
      <c r="AL7" s="65" t="str">
        <f t="shared" si="25"/>
        <v>수</v>
      </c>
      <c r="AM7" s="65" t="str">
        <f t="shared" si="25"/>
        <v>목</v>
      </c>
      <c r="AN7" s="65" t="str">
        <f t="shared" si="25"/>
        <v>금</v>
      </c>
      <c r="AO7" s="65" t="str">
        <f t="shared" si="25"/>
        <v>토</v>
      </c>
      <c r="AP7" s="65" t="str">
        <f t="shared" si="25"/>
        <v>일</v>
      </c>
      <c r="AQ7" s="65" t="str">
        <f t="shared" si="25"/>
        <v>월</v>
      </c>
      <c r="AR7" s="65" t="str">
        <f t="shared" si="25"/>
        <v>화</v>
      </c>
      <c r="AS7" s="65" t="str">
        <f t="shared" ref="AS7:BV7" si="26">LEFT(TEXT(AS6,"aaa"),1)</f>
        <v>수</v>
      </c>
      <c r="AT7" s="65" t="str">
        <f t="shared" si="26"/>
        <v>목</v>
      </c>
      <c r="AU7" s="65" t="str">
        <f t="shared" si="26"/>
        <v>금</v>
      </c>
      <c r="AV7" s="65" t="str">
        <f t="shared" si="26"/>
        <v>토</v>
      </c>
      <c r="AW7" s="65" t="str">
        <f t="shared" si="26"/>
        <v>일</v>
      </c>
      <c r="AX7" s="65" t="str">
        <f t="shared" si="26"/>
        <v>월</v>
      </c>
      <c r="AY7" s="65" t="str">
        <f t="shared" si="26"/>
        <v>화</v>
      </c>
      <c r="AZ7" s="65" t="str">
        <f t="shared" si="26"/>
        <v>수</v>
      </c>
      <c r="BA7" s="65" t="str">
        <f t="shared" si="26"/>
        <v>목</v>
      </c>
      <c r="BB7" s="65" t="str">
        <f t="shared" si="26"/>
        <v>금</v>
      </c>
      <c r="BC7" s="65" t="str">
        <f t="shared" si="26"/>
        <v>토</v>
      </c>
      <c r="BD7" s="65" t="str">
        <f t="shared" si="26"/>
        <v>일</v>
      </c>
      <c r="BE7" s="65" t="str">
        <f t="shared" si="26"/>
        <v>월</v>
      </c>
      <c r="BF7" s="65" t="str">
        <f t="shared" si="26"/>
        <v>화</v>
      </c>
      <c r="BG7" s="65" t="str">
        <f t="shared" si="26"/>
        <v>수</v>
      </c>
      <c r="BH7" s="65" t="str">
        <f t="shared" si="26"/>
        <v>목</v>
      </c>
      <c r="BI7" s="65" t="str">
        <f t="shared" si="26"/>
        <v>금</v>
      </c>
      <c r="BJ7" s="65" t="str">
        <f t="shared" si="26"/>
        <v>토</v>
      </c>
      <c r="BK7" s="65" t="str">
        <f t="shared" si="26"/>
        <v>일</v>
      </c>
      <c r="BL7" s="65" t="str">
        <f t="shared" si="26"/>
        <v>월</v>
      </c>
      <c r="BM7" s="65" t="str">
        <f t="shared" si="26"/>
        <v>화</v>
      </c>
      <c r="BN7" s="65" t="str">
        <f t="shared" si="26"/>
        <v>수</v>
      </c>
      <c r="BO7" s="65" t="str">
        <f t="shared" si="26"/>
        <v>목</v>
      </c>
      <c r="BP7" s="65" t="str">
        <f t="shared" si="26"/>
        <v>금</v>
      </c>
      <c r="BQ7" s="65" t="str">
        <f t="shared" si="26"/>
        <v>토</v>
      </c>
      <c r="BR7" s="65" t="str">
        <f t="shared" si="26"/>
        <v>일</v>
      </c>
      <c r="BS7" s="65" t="str">
        <f t="shared" si="26"/>
        <v>월</v>
      </c>
      <c r="BT7" s="65" t="str">
        <f t="shared" si="26"/>
        <v>화</v>
      </c>
      <c r="BU7" s="65" t="str">
        <f t="shared" si="26"/>
        <v>수</v>
      </c>
      <c r="BV7" s="65" t="str">
        <f t="shared" si="26"/>
        <v>목</v>
      </c>
    </row>
    <row r="8" spans="1:74">
      <c r="A8" s="45"/>
      <c r="B8" s="66"/>
      <c r="C8" s="67" t="s">
        <v>14</v>
      </c>
      <c r="D8" s="140"/>
      <c r="E8" s="67"/>
      <c r="F8" s="68"/>
      <c r="G8" s="68"/>
      <c r="H8" s="69"/>
      <c r="I8" s="68"/>
      <c r="J8" s="68"/>
      <c r="K8" s="68"/>
      <c r="L8" s="70"/>
      <c r="M8" s="68"/>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row>
    <row r="9" spans="1:74" s="75" customFormat="1">
      <c r="B9" s="296"/>
      <c r="C9" s="76">
        <v>1</v>
      </c>
      <c r="D9" s="77" t="s">
        <v>15</v>
      </c>
      <c r="E9" s="78"/>
      <c r="F9" s="79" t="s">
        <v>16</v>
      </c>
      <c r="G9" s="79" t="s">
        <v>17</v>
      </c>
      <c r="H9" s="80" t="s">
        <v>18</v>
      </c>
      <c r="I9" s="81">
        <f>중요_시점3323[[#This Row],[시작일2]]</f>
        <v>44692</v>
      </c>
      <c r="J9" s="81">
        <f>(중요_시점3323[[#This Row],[시작일]]+중요_시점3323[[#This Row],[일 수]])-1</f>
        <v>44694</v>
      </c>
      <c r="K9" s="82" t="s">
        <v>19</v>
      </c>
      <c r="L9" s="83">
        <v>44692</v>
      </c>
      <c r="M9" s="84">
        <f>SUM(M10:M12)</f>
        <v>3</v>
      </c>
      <c r="N9" s="85" t="str">
        <f t="shared" ref="N9:S19" si="27">IF(AND($F9="목표",N$6&gt;=$L9,N$6&lt;=$L9+$M9-1),2,IF(AND($F9="중요 시점",N$6&gt;=$L9,N$6&lt;=$L9+$M9-1),1,""))</f>
        <v/>
      </c>
      <c r="O9" s="85" t="str">
        <f t="shared" si="27"/>
        <v/>
      </c>
      <c r="P9" s="85" t="str">
        <f t="shared" si="27"/>
        <v/>
      </c>
      <c r="Q9" s="85" t="str">
        <f t="shared" si="27"/>
        <v/>
      </c>
      <c r="R9" s="85" t="str">
        <f t="shared" si="27"/>
        <v/>
      </c>
      <c r="S9" s="85" t="str">
        <f t="shared" si="27"/>
        <v/>
      </c>
      <c r="T9" s="85" t="str">
        <f t="shared" ref="T9:AI28" si="28">IF(AND($F9="목표",T$6&gt;=$L9,T$6&lt;=$L9+$M9-1),2,IF(AND($F9="중요 시점",T$6&gt;=$L9,T$6&lt;=$L9+$M9-1),1,""))</f>
        <v/>
      </c>
      <c r="U9" s="85" t="str">
        <f t="shared" si="28"/>
        <v/>
      </c>
      <c r="V9" s="85" t="str">
        <f t="shared" si="28"/>
        <v/>
      </c>
      <c r="W9" s="85" t="str">
        <f t="shared" si="28"/>
        <v/>
      </c>
      <c r="X9" s="85" t="str">
        <f t="shared" si="28"/>
        <v/>
      </c>
      <c r="Y9" s="85" t="str">
        <f t="shared" si="28"/>
        <v/>
      </c>
      <c r="Z9" s="85" t="str">
        <f t="shared" si="28"/>
        <v/>
      </c>
      <c r="AA9" s="85" t="str">
        <f t="shared" si="28"/>
        <v/>
      </c>
      <c r="AB9" s="85" t="str">
        <f t="shared" si="28"/>
        <v/>
      </c>
      <c r="AC9" s="85" t="str">
        <f t="shared" si="28"/>
        <v/>
      </c>
      <c r="AD9" s="85" t="str">
        <f t="shared" si="28"/>
        <v/>
      </c>
      <c r="AE9" s="85" t="str">
        <f t="shared" si="28"/>
        <v/>
      </c>
      <c r="AF9" s="85" t="str">
        <f t="shared" si="28"/>
        <v/>
      </c>
      <c r="AG9" s="85" t="str">
        <f t="shared" si="28"/>
        <v/>
      </c>
      <c r="AH9" s="85" t="str">
        <f t="shared" si="28"/>
        <v/>
      </c>
      <c r="AI9" s="85" t="str">
        <f t="shared" si="28"/>
        <v/>
      </c>
      <c r="AJ9" s="85" t="str">
        <f t="shared" ref="AJ9:AY19" si="29">IF(AND($F9="목표",AJ$6&gt;=$L9,AJ$6&lt;=$L9+$M9-1),2,IF(AND($F9="중요 시점",AJ$6&gt;=$L9,AJ$6&lt;=$L9+$M9-1),1,""))</f>
        <v/>
      </c>
      <c r="AK9" s="85" t="str">
        <f t="shared" si="29"/>
        <v/>
      </c>
      <c r="AL9" s="85" t="str">
        <f t="shared" si="29"/>
        <v/>
      </c>
      <c r="AM9" s="85" t="str">
        <f t="shared" si="29"/>
        <v/>
      </c>
      <c r="AN9" s="85" t="str">
        <f t="shared" si="29"/>
        <v/>
      </c>
      <c r="AO9" s="85" t="str">
        <f t="shared" si="29"/>
        <v/>
      </c>
      <c r="AP9" s="85" t="str">
        <f t="shared" si="29"/>
        <v/>
      </c>
      <c r="AQ9" s="85" t="str">
        <f t="shared" si="29"/>
        <v/>
      </c>
      <c r="AR9" s="85" t="str">
        <f t="shared" si="29"/>
        <v/>
      </c>
      <c r="AS9" s="85" t="str">
        <f t="shared" si="29"/>
        <v/>
      </c>
      <c r="AT9" s="85" t="str">
        <f t="shared" si="29"/>
        <v/>
      </c>
      <c r="AU9" s="85" t="str">
        <f t="shared" si="29"/>
        <v/>
      </c>
      <c r="AV9" s="85" t="str">
        <f t="shared" si="29"/>
        <v/>
      </c>
      <c r="AW9" s="85" t="str">
        <f t="shared" si="29"/>
        <v/>
      </c>
      <c r="AX9" s="85" t="str">
        <f t="shared" si="29"/>
        <v/>
      </c>
      <c r="AY9" s="85" t="str">
        <f t="shared" si="29"/>
        <v/>
      </c>
      <c r="AZ9" s="85" t="str">
        <f t="shared" ref="AZ9:BO14" si="30">IF(AND($F9="목표",AZ$6&gt;=$L9,AZ$6&lt;=$L9+$M9-1),2,IF(AND($F9="중요 시점",AZ$6&gt;=$L9,AZ$6&lt;=$L9+$M9-1),1,""))</f>
        <v/>
      </c>
      <c r="BA9" s="85" t="str">
        <f t="shared" si="30"/>
        <v/>
      </c>
      <c r="BB9" s="85" t="str">
        <f t="shared" si="30"/>
        <v/>
      </c>
      <c r="BC9" s="85" t="str">
        <f t="shared" si="30"/>
        <v/>
      </c>
      <c r="BD9" s="85" t="str">
        <f t="shared" si="30"/>
        <v/>
      </c>
      <c r="BE9" s="85" t="str">
        <f t="shared" si="30"/>
        <v/>
      </c>
      <c r="BF9" s="85" t="str">
        <f t="shared" si="30"/>
        <v/>
      </c>
      <c r="BG9" s="85" t="str">
        <f t="shared" si="30"/>
        <v/>
      </c>
      <c r="BH9" s="85" t="str">
        <f t="shared" si="30"/>
        <v/>
      </c>
      <c r="BI9" s="85" t="str">
        <f t="shared" si="30"/>
        <v/>
      </c>
      <c r="BJ9" s="85" t="str">
        <f t="shared" si="30"/>
        <v/>
      </c>
      <c r="BK9" s="85" t="str">
        <f t="shared" si="30"/>
        <v/>
      </c>
      <c r="BL9" s="85" t="str">
        <f t="shared" si="30"/>
        <v/>
      </c>
      <c r="BM9" s="85" t="str">
        <f t="shared" si="30"/>
        <v/>
      </c>
      <c r="BN9" s="85" t="str">
        <f t="shared" si="30"/>
        <v/>
      </c>
      <c r="BO9" s="85" t="str">
        <f t="shared" si="30"/>
        <v/>
      </c>
      <c r="BP9" s="85" t="str">
        <f t="shared" ref="BO9:BV19" si="31">IF(AND($F9="목표",BP$6&gt;=$L9,BP$6&lt;=$L9+$M9-1),2,IF(AND($F9="중요 시점",BP$6&gt;=$L9,BP$6&lt;=$L9+$M9-1),1,""))</f>
        <v/>
      </c>
      <c r="BQ9" s="85" t="str">
        <f t="shared" si="31"/>
        <v/>
      </c>
      <c r="BR9" s="85" t="str">
        <f t="shared" si="31"/>
        <v/>
      </c>
      <c r="BS9" s="85" t="str">
        <f t="shared" si="31"/>
        <v/>
      </c>
      <c r="BT9" s="85" t="str">
        <f t="shared" si="31"/>
        <v/>
      </c>
      <c r="BU9" s="85" t="str">
        <f t="shared" si="31"/>
        <v/>
      </c>
      <c r="BV9" s="85" t="str">
        <f t="shared" si="31"/>
        <v/>
      </c>
    </row>
    <row r="10" spans="1:74" s="75" customFormat="1" outlineLevel="1">
      <c r="B10" s="296"/>
      <c r="C10" s="72">
        <v>1.1000000000000001</v>
      </c>
      <c r="D10" s="73"/>
      <c r="E10" s="73" t="s">
        <v>15</v>
      </c>
      <c r="F10" s="74" t="s">
        <v>20</v>
      </c>
      <c r="G10" s="74" t="s">
        <v>21</v>
      </c>
      <c r="H10" s="74" t="s">
        <v>18</v>
      </c>
      <c r="I10" s="86">
        <f>중요_시점3323[[#This Row],[시작일2]]</f>
        <v>44692</v>
      </c>
      <c r="J10" s="86">
        <f>중요_시점3323[[#This Row],[시작일]]+중요_시점3323[[#This Row],[일 수]]</f>
        <v>44693</v>
      </c>
      <c r="K10" s="82" t="s">
        <v>19</v>
      </c>
      <c r="L10" s="87">
        <f>L9</f>
        <v>44692</v>
      </c>
      <c r="M10" s="88">
        <v>1</v>
      </c>
      <c r="N10" s="48" t="str">
        <f t="shared" si="27"/>
        <v/>
      </c>
      <c r="O10" s="48" t="str">
        <f t="shared" si="27"/>
        <v/>
      </c>
      <c r="P10" s="48" t="str">
        <f t="shared" si="27"/>
        <v/>
      </c>
      <c r="Q10" s="48" t="str">
        <f t="shared" si="27"/>
        <v/>
      </c>
      <c r="R10" s="48" t="str">
        <f t="shared" si="27"/>
        <v/>
      </c>
      <c r="S10" s="48" t="str">
        <f t="shared" si="27"/>
        <v/>
      </c>
      <c r="T10" s="48" t="str">
        <f t="shared" si="28"/>
        <v/>
      </c>
      <c r="U10" s="48" t="str">
        <f t="shared" si="28"/>
        <v/>
      </c>
      <c r="V10" s="48" t="str">
        <f t="shared" si="28"/>
        <v/>
      </c>
      <c r="W10" s="48" t="str">
        <f t="shared" si="28"/>
        <v/>
      </c>
      <c r="X10" s="48" t="str">
        <f t="shared" si="28"/>
        <v/>
      </c>
      <c r="Y10" s="48" t="str">
        <f t="shared" si="28"/>
        <v/>
      </c>
      <c r="Z10" s="48" t="str">
        <f t="shared" si="28"/>
        <v/>
      </c>
      <c r="AA10" s="48" t="str">
        <f t="shared" si="28"/>
        <v/>
      </c>
      <c r="AB10" s="48" t="str">
        <f t="shared" si="28"/>
        <v/>
      </c>
      <c r="AC10" s="48" t="str">
        <f t="shared" si="28"/>
        <v/>
      </c>
      <c r="AD10" s="48" t="str">
        <f t="shared" si="28"/>
        <v/>
      </c>
      <c r="AE10" s="48" t="str">
        <f t="shared" si="28"/>
        <v/>
      </c>
      <c r="AF10" s="48" t="str">
        <f t="shared" si="28"/>
        <v/>
      </c>
      <c r="AG10" s="48" t="str">
        <f t="shared" si="28"/>
        <v/>
      </c>
      <c r="AH10" s="48" t="str">
        <f t="shared" si="28"/>
        <v/>
      </c>
      <c r="AI10" s="48" t="str">
        <f t="shared" si="28"/>
        <v/>
      </c>
      <c r="AJ10" s="48" t="str">
        <f t="shared" si="29"/>
        <v/>
      </c>
      <c r="AK10" s="48" t="str">
        <f t="shared" si="29"/>
        <v/>
      </c>
      <c r="AL10" s="48" t="str">
        <f t="shared" si="29"/>
        <v/>
      </c>
      <c r="AM10" s="48" t="str">
        <f t="shared" si="29"/>
        <v/>
      </c>
      <c r="AN10" s="48" t="str">
        <f t="shared" si="29"/>
        <v/>
      </c>
      <c r="AO10" s="48" t="str">
        <f t="shared" si="29"/>
        <v/>
      </c>
      <c r="AP10" s="48" t="str">
        <f t="shared" si="29"/>
        <v/>
      </c>
      <c r="AQ10" s="48" t="str">
        <f t="shared" si="29"/>
        <v/>
      </c>
      <c r="AR10" s="48" t="str">
        <f t="shared" si="29"/>
        <v/>
      </c>
      <c r="AS10" s="48" t="str">
        <f t="shared" si="29"/>
        <v/>
      </c>
      <c r="AT10" s="48" t="str">
        <f t="shared" si="29"/>
        <v/>
      </c>
      <c r="AU10" s="48" t="str">
        <f t="shared" si="29"/>
        <v/>
      </c>
      <c r="AV10" s="48" t="str">
        <f t="shared" si="29"/>
        <v/>
      </c>
      <c r="AW10" s="48" t="str">
        <f t="shared" si="29"/>
        <v/>
      </c>
      <c r="AX10" s="48" t="str">
        <f t="shared" si="29"/>
        <v/>
      </c>
      <c r="AY10" s="48" t="str">
        <f t="shared" si="29"/>
        <v/>
      </c>
      <c r="AZ10" s="48" t="str">
        <f t="shared" si="30"/>
        <v/>
      </c>
      <c r="BA10" s="48" t="str">
        <f t="shared" si="30"/>
        <v/>
      </c>
      <c r="BB10" s="48" t="str">
        <f t="shared" si="30"/>
        <v/>
      </c>
      <c r="BC10" s="48" t="str">
        <f t="shared" si="30"/>
        <v/>
      </c>
      <c r="BD10" s="48" t="str">
        <f t="shared" si="30"/>
        <v/>
      </c>
      <c r="BE10" s="48" t="str">
        <f t="shared" si="30"/>
        <v/>
      </c>
      <c r="BF10" s="48" t="str">
        <f t="shared" si="30"/>
        <v/>
      </c>
      <c r="BG10" s="48" t="str">
        <f t="shared" si="30"/>
        <v/>
      </c>
      <c r="BH10" s="48" t="str">
        <f t="shared" si="30"/>
        <v/>
      </c>
      <c r="BI10" s="48" t="str">
        <f t="shared" si="30"/>
        <v/>
      </c>
      <c r="BJ10" s="48" t="str">
        <f t="shared" si="30"/>
        <v/>
      </c>
      <c r="BK10" s="48" t="str">
        <f t="shared" si="30"/>
        <v/>
      </c>
      <c r="BL10" s="48" t="str">
        <f t="shared" si="30"/>
        <v/>
      </c>
      <c r="BM10" s="48" t="str">
        <f t="shared" si="30"/>
        <v/>
      </c>
      <c r="BN10" s="48" t="str">
        <f t="shared" si="30"/>
        <v/>
      </c>
      <c r="BO10" s="48" t="str">
        <f t="shared" si="31"/>
        <v/>
      </c>
      <c r="BP10" s="48" t="str">
        <f t="shared" si="31"/>
        <v/>
      </c>
      <c r="BQ10" s="48" t="str">
        <f t="shared" si="31"/>
        <v/>
      </c>
      <c r="BR10" s="48" t="str">
        <f t="shared" si="31"/>
        <v/>
      </c>
      <c r="BS10" s="48" t="str">
        <f t="shared" si="31"/>
        <v/>
      </c>
      <c r="BT10" s="48" t="str">
        <f t="shared" si="31"/>
        <v/>
      </c>
      <c r="BU10" s="48" t="str">
        <f t="shared" si="31"/>
        <v/>
      </c>
      <c r="BV10" s="48" t="str">
        <f t="shared" si="31"/>
        <v/>
      </c>
    </row>
    <row r="11" spans="1:74" s="75" customFormat="1" outlineLevel="1">
      <c r="B11" s="296"/>
      <c r="C11" s="72">
        <v>1.2</v>
      </c>
      <c r="D11" s="73"/>
      <c r="E11" s="73" t="s">
        <v>22</v>
      </c>
      <c r="F11" s="74" t="s">
        <v>20</v>
      </c>
      <c r="G11" s="74" t="s">
        <v>23</v>
      </c>
      <c r="H11" s="74" t="s">
        <v>24</v>
      </c>
      <c r="I11" s="86">
        <f>중요_시점3323[[#This Row],[시작일2]]</f>
        <v>44693</v>
      </c>
      <c r="J11" s="86">
        <f>중요_시점3323[[#This Row],[시작일]]+중요_시점3323[[#This Row],[일 수]]</f>
        <v>44694</v>
      </c>
      <c r="K11" s="82" t="s">
        <v>19</v>
      </c>
      <c r="L11" s="87">
        <f>L10+M10</f>
        <v>44693</v>
      </c>
      <c r="M11" s="88">
        <v>1</v>
      </c>
      <c r="N11" s="48" t="str">
        <f t="shared" si="27"/>
        <v/>
      </c>
      <c r="O11" s="48" t="str">
        <f t="shared" si="27"/>
        <v/>
      </c>
      <c r="P11" s="48" t="str">
        <f t="shared" si="27"/>
        <v/>
      </c>
      <c r="Q11" s="48" t="str">
        <f t="shared" si="27"/>
        <v/>
      </c>
      <c r="R11" s="48" t="str">
        <f t="shared" si="27"/>
        <v/>
      </c>
      <c r="S11" s="48" t="str">
        <f t="shared" si="27"/>
        <v/>
      </c>
      <c r="T11" s="48" t="str">
        <f t="shared" si="28"/>
        <v/>
      </c>
      <c r="U11" s="48" t="str">
        <f t="shared" si="28"/>
        <v/>
      </c>
      <c r="V11" s="48" t="str">
        <f t="shared" si="28"/>
        <v/>
      </c>
      <c r="W11" s="48" t="str">
        <f t="shared" si="28"/>
        <v/>
      </c>
      <c r="X11" s="48" t="str">
        <f t="shared" si="28"/>
        <v/>
      </c>
      <c r="Y11" s="48" t="str">
        <f t="shared" si="28"/>
        <v/>
      </c>
      <c r="Z11" s="48" t="str">
        <f t="shared" si="28"/>
        <v/>
      </c>
      <c r="AA11" s="48" t="str">
        <f t="shared" si="28"/>
        <v/>
      </c>
      <c r="AB11" s="48" t="str">
        <f t="shared" si="28"/>
        <v/>
      </c>
      <c r="AC11" s="48" t="str">
        <f t="shared" si="28"/>
        <v/>
      </c>
      <c r="AD11" s="48" t="str">
        <f t="shared" si="28"/>
        <v/>
      </c>
      <c r="AE11" s="48" t="str">
        <f t="shared" si="28"/>
        <v/>
      </c>
      <c r="AF11" s="48" t="str">
        <f t="shared" si="28"/>
        <v/>
      </c>
      <c r="AG11" s="48" t="str">
        <f t="shared" si="28"/>
        <v/>
      </c>
      <c r="AH11" s="48" t="str">
        <f t="shared" si="28"/>
        <v/>
      </c>
      <c r="AI11" s="48" t="str">
        <f t="shared" si="28"/>
        <v/>
      </c>
      <c r="AJ11" s="48" t="str">
        <f t="shared" si="29"/>
        <v/>
      </c>
      <c r="AK11" s="48" t="str">
        <f t="shared" si="29"/>
        <v/>
      </c>
      <c r="AL11" s="48" t="str">
        <f t="shared" si="29"/>
        <v/>
      </c>
      <c r="AM11" s="48" t="str">
        <f t="shared" si="29"/>
        <v/>
      </c>
      <c r="AN11" s="48" t="str">
        <f t="shared" si="29"/>
        <v/>
      </c>
      <c r="AO11" s="48" t="str">
        <f t="shared" si="29"/>
        <v/>
      </c>
      <c r="AP11" s="48" t="str">
        <f t="shared" si="29"/>
        <v/>
      </c>
      <c r="AQ11" s="48" t="str">
        <f t="shared" si="29"/>
        <v/>
      </c>
      <c r="AR11" s="48" t="str">
        <f t="shared" si="29"/>
        <v/>
      </c>
      <c r="AS11" s="48" t="str">
        <f t="shared" si="29"/>
        <v/>
      </c>
      <c r="AT11" s="48" t="str">
        <f t="shared" si="29"/>
        <v/>
      </c>
      <c r="AU11" s="48" t="str">
        <f t="shared" si="29"/>
        <v/>
      </c>
      <c r="AV11" s="48" t="str">
        <f t="shared" si="29"/>
        <v/>
      </c>
      <c r="AW11" s="48" t="str">
        <f t="shared" si="29"/>
        <v/>
      </c>
      <c r="AX11" s="48" t="str">
        <f t="shared" si="29"/>
        <v/>
      </c>
      <c r="AY11" s="48" t="str">
        <f t="shared" si="29"/>
        <v/>
      </c>
      <c r="AZ11" s="48" t="str">
        <f t="shared" si="30"/>
        <v/>
      </c>
      <c r="BA11" s="48" t="str">
        <f t="shared" si="30"/>
        <v/>
      </c>
      <c r="BB11" s="48" t="str">
        <f t="shared" si="30"/>
        <v/>
      </c>
      <c r="BC11" s="48" t="str">
        <f t="shared" si="30"/>
        <v/>
      </c>
      <c r="BD11" s="48" t="str">
        <f t="shared" si="30"/>
        <v/>
      </c>
      <c r="BE11" s="48" t="str">
        <f t="shared" si="30"/>
        <v/>
      </c>
      <c r="BF11" s="48" t="str">
        <f t="shared" si="30"/>
        <v/>
      </c>
      <c r="BG11" s="48" t="str">
        <f t="shared" si="30"/>
        <v/>
      </c>
      <c r="BH11" s="48" t="str">
        <f t="shared" si="30"/>
        <v/>
      </c>
      <c r="BI11" s="48" t="str">
        <f t="shared" si="30"/>
        <v/>
      </c>
      <c r="BJ11" s="48" t="str">
        <f t="shared" si="30"/>
        <v/>
      </c>
      <c r="BK11" s="48" t="str">
        <f t="shared" si="30"/>
        <v/>
      </c>
      <c r="BL11" s="48" t="str">
        <f t="shared" si="30"/>
        <v/>
      </c>
      <c r="BM11" s="48" t="str">
        <f t="shared" si="30"/>
        <v/>
      </c>
      <c r="BN11" s="48" t="str">
        <f t="shared" si="30"/>
        <v/>
      </c>
      <c r="BO11" s="48" t="str">
        <f t="shared" si="31"/>
        <v/>
      </c>
      <c r="BP11" s="48" t="str">
        <f t="shared" si="31"/>
        <v/>
      </c>
      <c r="BQ11" s="48" t="str">
        <f t="shared" si="31"/>
        <v/>
      </c>
      <c r="BR11" s="48" t="str">
        <f t="shared" si="31"/>
        <v/>
      </c>
      <c r="BS11" s="48" t="str">
        <f t="shared" si="31"/>
        <v/>
      </c>
      <c r="BT11" s="48" t="str">
        <f t="shared" si="31"/>
        <v/>
      </c>
      <c r="BU11" s="48" t="str">
        <f t="shared" si="31"/>
        <v/>
      </c>
      <c r="BV11" s="48" t="str">
        <f t="shared" si="31"/>
        <v/>
      </c>
    </row>
    <row r="12" spans="1:74" s="75" customFormat="1" outlineLevel="1">
      <c r="B12" s="296"/>
      <c r="C12" s="72">
        <v>1.3</v>
      </c>
      <c r="D12" s="73"/>
      <c r="E12" s="73" t="s">
        <v>25</v>
      </c>
      <c r="F12" s="74" t="s">
        <v>20</v>
      </c>
      <c r="G12" s="74" t="s">
        <v>26</v>
      </c>
      <c r="H12" s="74" t="s">
        <v>27</v>
      </c>
      <c r="I12" s="86">
        <f>중요_시점3323[[#This Row],[시작일2]]</f>
        <v>44694</v>
      </c>
      <c r="J12" s="86">
        <f>J9</f>
        <v>44694</v>
      </c>
      <c r="K12" s="82" t="s">
        <v>19</v>
      </c>
      <c r="L12" s="87">
        <f>L11+M11</f>
        <v>44694</v>
      </c>
      <c r="M12" s="88">
        <v>1</v>
      </c>
      <c r="N12" s="48" t="str">
        <f t="shared" si="27"/>
        <v/>
      </c>
      <c r="O12" s="48" t="str">
        <f t="shared" si="27"/>
        <v/>
      </c>
      <c r="P12" s="48" t="str">
        <f t="shared" si="27"/>
        <v/>
      </c>
      <c r="Q12" s="48" t="str">
        <f t="shared" si="27"/>
        <v/>
      </c>
      <c r="R12" s="48" t="str">
        <f t="shared" si="27"/>
        <v/>
      </c>
      <c r="S12" s="48" t="str">
        <f t="shared" si="27"/>
        <v/>
      </c>
      <c r="T12" s="48" t="str">
        <f t="shared" si="28"/>
        <v/>
      </c>
      <c r="U12" s="48" t="str">
        <f t="shared" si="28"/>
        <v/>
      </c>
      <c r="V12" s="48" t="str">
        <f t="shared" si="28"/>
        <v/>
      </c>
      <c r="W12" s="48" t="str">
        <f t="shared" si="28"/>
        <v/>
      </c>
      <c r="X12" s="48" t="str">
        <f t="shared" si="28"/>
        <v/>
      </c>
      <c r="Y12" s="48" t="str">
        <f t="shared" si="28"/>
        <v/>
      </c>
      <c r="Z12" s="48" t="str">
        <f t="shared" si="28"/>
        <v/>
      </c>
      <c r="AA12" s="48" t="str">
        <f t="shared" si="28"/>
        <v/>
      </c>
      <c r="AB12" s="48" t="str">
        <f t="shared" si="28"/>
        <v/>
      </c>
      <c r="AC12" s="48" t="str">
        <f t="shared" si="28"/>
        <v/>
      </c>
      <c r="AD12" s="48" t="str">
        <f t="shared" si="28"/>
        <v/>
      </c>
      <c r="AE12" s="48" t="str">
        <f t="shared" si="28"/>
        <v/>
      </c>
      <c r="AF12" s="48" t="str">
        <f t="shared" si="28"/>
        <v/>
      </c>
      <c r="AG12" s="48" t="str">
        <f t="shared" si="28"/>
        <v/>
      </c>
      <c r="AH12" s="48" t="str">
        <f t="shared" si="28"/>
        <v/>
      </c>
      <c r="AI12" s="48" t="str">
        <f t="shared" si="28"/>
        <v/>
      </c>
      <c r="AJ12" s="48" t="str">
        <f t="shared" si="29"/>
        <v/>
      </c>
      <c r="AK12" s="48" t="str">
        <f t="shared" si="29"/>
        <v/>
      </c>
      <c r="AL12" s="48" t="str">
        <f t="shared" si="29"/>
        <v/>
      </c>
      <c r="AM12" s="48" t="str">
        <f t="shared" si="29"/>
        <v/>
      </c>
      <c r="AN12" s="48" t="str">
        <f t="shared" si="29"/>
        <v/>
      </c>
      <c r="AO12" s="48" t="str">
        <f t="shared" si="29"/>
        <v/>
      </c>
      <c r="AP12" s="48" t="str">
        <f t="shared" si="29"/>
        <v/>
      </c>
      <c r="AQ12" s="48" t="str">
        <f t="shared" si="29"/>
        <v/>
      </c>
      <c r="AR12" s="48" t="str">
        <f t="shared" si="29"/>
        <v/>
      </c>
      <c r="AS12" s="48" t="str">
        <f t="shared" si="29"/>
        <v/>
      </c>
      <c r="AT12" s="48" t="str">
        <f t="shared" si="29"/>
        <v/>
      </c>
      <c r="AU12" s="48" t="str">
        <f t="shared" si="29"/>
        <v/>
      </c>
      <c r="AV12" s="48" t="str">
        <f t="shared" si="29"/>
        <v/>
      </c>
      <c r="AW12" s="48" t="str">
        <f t="shared" ref="AW12:BL14" si="32">IF(AND($F12="목표",AW$6&gt;=$L12,AW$6&lt;=$L12+$M12-1),2,IF(AND($F12="중요 시점",AW$6&gt;=$L12,AW$6&lt;=$L12+$M12-1),1,""))</f>
        <v/>
      </c>
      <c r="AX12" s="48" t="str">
        <f t="shared" si="32"/>
        <v/>
      </c>
      <c r="AY12" s="48" t="str">
        <f t="shared" si="32"/>
        <v/>
      </c>
      <c r="AZ12" s="48" t="str">
        <f t="shared" si="32"/>
        <v/>
      </c>
      <c r="BA12" s="48" t="str">
        <f t="shared" si="32"/>
        <v/>
      </c>
      <c r="BB12" s="48" t="str">
        <f t="shared" si="32"/>
        <v/>
      </c>
      <c r="BC12" s="48" t="str">
        <f t="shared" si="32"/>
        <v/>
      </c>
      <c r="BD12" s="48" t="str">
        <f t="shared" si="32"/>
        <v/>
      </c>
      <c r="BE12" s="48" t="str">
        <f t="shared" si="32"/>
        <v/>
      </c>
      <c r="BF12" s="48" t="str">
        <f t="shared" si="32"/>
        <v/>
      </c>
      <c r="BG12" s="48" t="str">
        <f t="shared" si="32"/>
        <v/>
      </c>
      <c r="BH12" s="48" t="str">
        <f t="shared" si="32"/>
        <v/>
      </c>
      <c r="BI12" s="48" t="str">
        <f t="shared" si="32"/>
        <v/>
      </c>
      <c r="BJ12" s="48" t="str">
        <f t="shared" si="32"/>
        <v/>
      </c>
      <c r="BK12" s="48" t="str">
        <f t="shared" si="32"/>
        <v/>
      </c>
      <c r="BL12" s="48" t="str">
        <f t="shared" si="32"/>
        <v/>
      </c>
      <c r="BM12" s="48" t="str">
        <f t="shared" si="30"/>
        <v/>
      </c>
      <c r="BN12" s="48" t="str">
        <f t="shared" si="30"/>
        <v/>
      </c>
      <c r="BO12" s="48" t="str">
        <f t="shared" si="31"/>
        <v/>
      </c>
      <c r="BP12" s="48" t="str">
        <f t="shared" si="31"/>
        <v/>
      </c>
      <c r="BQ12" s="48" t="str">
        <f t="shared" si="31"/>
        <v/>
      </c>
      <c r="BR12" s="48" t="str">
        <f t="shared" si="31"/>
        <v/>
      </c>
      <c r="BS12" s="48" t="str">
        <f t="shared" si="31"/>
        <v/>
      </c>
      <c r="BT12" s="48" t="str">
        <f t="shared" si="31"/>
        <v/>
      </c>
      <c r="BU12" s="48" t="str">
        <f t="shared" si="31"/>
        <v/>
      </c>
      <c r="BV12" s="48" t="str">
        <f t="shared" si="31"/>
        <v/>
      </c>
    </row>
    <row r="13" spans="1:74" s="75" customFormat="1" outlineLevel="1">
      <c r="B13" s="296"/>
      <c r="C13" s="89">
        <v>2</v>
      </c>
      <c r="D13" s="90" t="s">
        <v>28</v>
      </c>
      <c r="E13" s="91"/>
      <c r="F13" s="80" t="s">
        <v>16</v>
      </c>
      <c r="G13" s="80" t="s">
        <v>26</v>
      </c>
      <c r="H13" s="80" t="s">
        <v>29</v>
      </c>
      <c r="I13" s="92">
        <f>중요_시점3323[[#This Row],[시작일2]]</f>
        <v>44697</v>
      </c>
      <c r="J13" s="92">
        <f>(중요_시점3323[[#This Row],[시작일]]+중요_시점3323[[#This Row],[일 수]])</f>
        <v>44697</v>
      </c>
      <c r="K13" s="82" t="s">
        <v>19</v>
      </c>
      <c r="L13" s="93">
        <f>J12+3</f>
        <v>44697</v>
      </c>
      <c r="M13" s="84">
        <f>SUM(M14:M15)</f>
        <v>0</v>
      </c>
      <c r="N13" s="48" t="str">
        <f t="shared" si="27"/>
        <v/>
      </c>
      <c r="O13" s="48" t="str">
        <f t="shared" si="27"/>
        <v/>
      </c>
      <c r="P13" s="48" t="str">
        <f t="shared" si="27"/>
        <v/>
      </c>
      <c r="Q13" s="48" t="str">
        <f t="shared" si="27"/>
        <v/>
      </c>
      <c r="R13" s="48" t="str">
        <f t="shared" si="27"/>
        <v/>
      </c>
      <c r="S13" s="48" t="str">
        <f t="shared" si="27"/>
        <v/>
      </c>
      <c r="T13" s="48" t="str">
        <f t="shared" si="28"/>
        <v/>
      </c>
      <c r="U13" s="48" t="str">
        <f t="shared" si="28"/>
        <v/>
      </c>
      <c r="V13" s="48" t="str">
        <f t="shared" si="28"/>
        <v/>
      </c>
      <c r="W13" s="48" t="str">
        <f t="shared" si="28"/>
        <v/>
      </c>
      <c r="X13" s="48" t="str">
        <f t="shared" si="28"/>
        <v/>
      </c>
      <c r="Y13" s="48" t="str">
        <f t="shared" si="28"/>
        <v/>
      </c>
      <c r="Z13" s="48" t="str">
        <f t="shared" si="28"/>
        <v/>
      </c>
      <c r="AA13" s="48" t="str">
        <f t="shared" si="28"/>
        <v/>
      </c>
      <c r="AB13" s="48" t="str">
        <f t="shared" si="28"/>
        <v/>
      </c>
      <c r="AC13" s="48" t="str">
        <f t="shared" si="28"/>
        <v/>
      </c>
      <c r="AD13" s="48" t="str">
        <f t="shared" si="28"/>
        <v/>
      </c>
      <c r="AE13" s="48" t="str">
        <f t="shared" si="28"/>
        <v/>
      </c>
      <c r="AF13" s="48" t="str">
        <f t="shared" si="28"/>
        <v/>
      </c>
      <c r="AG13" s="48" t="str">
        <f t="shared" si="28"/>
        <v/>
      </c>
      <c r="AH13" s="48" t="str">
        <f t="shared" si="28"/>
        <v/>
      </c>
      <c r="AI13" s="48" t="str">
        <f t="shared" si="28"/>
        <v/>
      </c>
      <c r="AJ13" s="48" t="str">
        <f t="shared" si="29"/>
        <v/>
      </c>
      <c r="AK13" s="48" t="str">
        <f t="shared" si="29"/>
        <v/>
      </c>
      <c r="AL13" s="48" t="str">
        <f t="shared" si="29"/>
        <v/>
      </c>
      <c r="AM13" s="48" t="str">
        <f t="shared" si="29"/>
        <v/>
      </c>
      <c r="AN13" s="48" t="str">
        <f t="shared" si="29"/>
        <v/>
      </c>
      <c r="AO13" s="48" t="str">
        <f t="shared" si="29"/>
        <v/>
      </c>
      <c r="AP13" s="48" t="str">
        <f t="shared" si="29"/>
        <v/>
      </c>
      <c r="AQ13" s="48" t="str">
        <f t="shared" si="29"/>
        <v/>
      </c>
      <c r="AR13" s="48" t="str">
        <f t="shared" si="29"/>
        <v/>
      </c>
      <c r="AS13" s="48" t="str">
        <f t="shared" ref="AS13:BH19" si="33">IF(AND($F13="목표",AS$6&gt;=$L13,AS$6&lt;=$L13+$M13-1),2,IF(AND($F13="중요 시점",AS$6&gt;=$L13,AS$6&lt;=$L13+$M13-1),1,""))</f>
        <v/>
      </c>
      <c r="AT13" s="48" t="str">
        <f t="shared" si="33"/>
        <v/>
      </c>
      <c r="AU13" s="48" t="str">
        <f t="shared" si="33"/>
        <v/>
      </c>
      <c r="AV13" s="48" t="str">
        <f t="shared" si="33"/>
        <v/>
      </c>
      <c r="AW13" s="48" t="str">
        <f t="shared" si="33"/>
        <v/>
      </c>
      <c r="AX13" s="48" t="str">
        <f t="shared" si="33"/>
        <v/>
      </c>
      <c r="AY13" s="48" t="str">
        <f t="shared" si="32"/>
        <v/>
      </c>
      <c r="AZ13" s="48" t="str">
        <f t="shared" si="32"/>
        <v/>
      </c>
      <c r="BA13" s="48" t="str">
        <f t="shared" si="32"/>
        <v/>
      </c>
      <c r="BB13" s="48" t="str">
        <f t="shared" si="32"/>
        <v/>
      </c>
      <c r="BC13" s="48" t="str">
        <f t="shared" si="32"/>
        <v/>
      </c>
      <c r="BD13" s="48" t="str">
        <f t="shared" si="32"/>
        <v/>
      </c>
      <c r="BE13" s="48" t="str">
        <f t="shared" si="32"/>
        <v/>
      </c>
      <c r="BF13" s="48" t="str">
        <f t="shared" si="32"/>
        <v/>
      </c>
      <c r="BG13" s="48" t="str">
        <f t="shared" si="32"/>
        <v/>
      </c>
      <c r="BH13" s="48" t="str">
        <f t="shared" si="32"/>
        <v/>
      </c>
      <c r="BI13" s="48" t="str">
        <f t="shared" si="32"/>
        <v/>
      </c>
      <c r="BJ13" s="48" t="str">
        <f t="shared" si="32"/>
        <v/>
      </c>
      <c r="BK13" s="48" t="str">
        <f t="shared" si="32"/>
        <v/>
      </c>
      <c r="BL13" s="48" t="str">
        <f t="shared" si="32"/>
        <v/>
      </c>
      <c r="BM13" s="48" t="str">
        <f t="shared" si="30"/>
        <v/>
      </c>
      <c r="BN13" s="48" t="str">
        <f t="shared" si="30"/>
        <v/>
      </c>
      <c r="BO13" s="48" t="str">
        <f t="shared" si="31"/>
        <v/>
      </c>
      <c r="BP13" s="48" t="str">
        <f t="shared" si="31"/>
        <v/>
      </c>
      <c r="BQ13" s="48" t="str">
        <f t="shared" si="31"/>
        <v/>
      </c>
      <c r="BR13" s="48" t="str">
        <f t="shared" si="31"/>
        <v/>
      </c>
      <c r="BS13" s="48" t="str">
        <f t="shared" si="31"/>
        <v/>
      </c>
      <c r="BT13" s="48" t="str">
        <f t="shared" si="31"/>
        <v/>
      </c>
      <c r="BU13" s="48" t="str">
        <f t="shared" si="31"/>
        <v/>
      </c>
      <c r="BV13" s="48" t="str">
        <f t="shared" si="31"/>
        <v/>
      </c>
    </row>
    <row r="14" spans="1:74" s="75" customFormat="1" outlineLevel="1">
      <c r="B14" s="296"/>
      <c r="C14" s="72">
        <v>2.1</v>
      </c>
      <c r="D14" s="73"/>
      <c r="E14" s="94" t="s">
        <v>870</v>
      </c>
      <c r="F14" s="74" t="s">
        <v>20</v>
      </c>
      <c r="G14" s="74" t="s">
        <v>30</v>
      </c>
      <c r="H14" s="74" t="s">
        <v>31</v>
      </c>
      <c r="I14" s="86">
        <f>중요_시점3323[[#This Row],[시작일2]]</f>
        <v>44697</v>
      </c>
      <c r="J14" s="86">
        <f>중요_시점3323[[#This Row],[시작일]]+중요_시점3323[[#This Row],[일 수]]</f>
        <v>44697</v>
      </c>
      <c r="K14" s="82" t="s">
        <v>19</v>
      </c>
      <c r="L14" s="95">
        <f>L13</f>
        <v>44697</v>
      </c>
      <c r="M14" s="88">
        <v>0</v>
      </c>
      <c r="N14" s="48" t="str">
        <f t="shared" si="27"/>
        <v/>
      </c>
      <c r="O14" s="48" t="str">
        <f t="shared" si="27"/>
        <v/>
      </c>
      <c r="P14" s="48" t="str">
        <f t="shared" si="27"/>
        <v/>
      </c>
      <c r="Q14" s="48" t="str">
        <f t="shared" si="27"/>
        <v/>
      </c>
      <c r="R14" s="48" t="str">
        <f t="shared" si="27"/>
        <v/>
      </c>
      <c r="S14" s="48" t="str">
        <f t="shared" si="27"/>
        <v/>
      </c>
      <c r="T14" s="48" t="str">
        <f t="shared" si="28"/>
        <v/>
      </c>
      <c r="U14" s="48" t="str">
        <f t="shared" si="28"/>
        <v/>
      </c>
      <c r="V14" s="48" t="str">
        <f t="shared" si="28"/>
        <v/>
      </c>
      <c r="W14" s="48" t="str">
        <f t="shared" si="28"/>
        <v/>
      </c>
      <c r="X14" s="48" t="str">
        <f t="shared" si="28"/>
        <v/>
      </c>
      <c r="Y14" s="48" t="str">
        <f t="shared" si="28"/>
        <v/>
      </c>
      <c r="Z14" s="48" t="str">
        <f t="shared" si="28"/>
        <v/>
      </c>
      <c r="AA14" s="48" t="str">
        <f t="shared" si="28"/>
        <v/>
      </c>
      <c r="AB14" s="48" t="str">
        <f t="shared" si="28"/>
        <v/>
      </c>
      <c r="AC14" s="48" t="str">
        <f t="shared" si="28"/>
        <v/>
      </c>
      <c r="AD14" s="48" t="str">
        <f t="shared" si="28"/>
        <v/>
      </c>
      <c r="AE14" s="48" t="str">
        <f t="shared" si="28"/>
        <v/>
      </c>
      <c r="AF14" s="48" t="str">
        <f t="shared" si="28"/>
        <v/>
      </c>
      <c r="AG14" s="48" t="str">
        <f t="shared" si="28"/>
        <v/>
      </c>
      <c r="AH14" s="48" t="str">
        <f t="shared" si="28"/>
        <v/>
      </c>
      <c r="AI14" s="48" t="str">
        <f t="shared" si="28"/>
        <v/>
      </c>
      <c r="AJ14" s="48" t="str">
        <f t="shared" si="29"/>
        <v/>
      </c>
      <c r="AK14" s="48" t="str">
        <f t="shared" si="29"/>
        <v/>
      </c>
      <c r="AL14" s="48" t="str">
        <f t="shared" si="29"/>
        <v/>
      </c>
      <c r="AM14" s="48" t="str">
        <f t="shared" si="29"/>
        <v/>
      </c>
      <c r="AN14" s="48" t="str">
        <f t="shared" si="29"/>
        <v/>
      </c>
      <c r="AO14" s="48" t="str">
        <f t="shared" si="29"/>
        <v/>
      </c>
      <c r="AP14" s="48" t="str">
        <f t="shared" si="29"/>
        <v/>
      </c>
      <c r="AQ14" s="48" t="str">
        <f t="shared" si="29"/>
        <v/>
      </c>
      <c r="AR14" s="48" t="str">
        <f t="shared" si="29"/>
        <v/>
      </c>
      <c r="AS14" s="48" t="str">
        <f t="shared" si="33"/>
        <v/>
      </c>
      <c r="AT14" s="48" t="str">
        <f t="shared" si="33"/>
        <v/>
      </c>
      <c r="AU14" s="48" t="str">
        <f t="shared" si="33"/>
        <v/>
      </c>
      <c r="AV14" s="48" t="str">
        <f t="shared" si="33"/>
        <v/>
      </c>
      <c r="AW14" s="48" t="str">
        <f t="shared" si="33"/>
        <v/>
      </c>
      <c r="AX14" s="48" t="str">
        <f t="shared" si="33"/>
        <v/>
      </c>
      <c r="AY14" s="48" t="str">
        <f t="shared" si="32"/>
        <v/>
      </c>
      <c r="AZ14" s="48" t="str">
        <f t="shared" si="32"/>
        <v/>
      </c>
      <c r="BA14" s="48" t="str">
        <f t="shared" si="32"/>
        <v/>
      </c>
      <c r="BB14" s="48" t="str">
        <f t="shared" si="32"/>
        <v/>
      </c>
      <c r="BC14" s="48" t="str">
        <f t="shared" si="32"/>
        <v/>
      </c>
      <c r="BD14" s="48" t="str">
        <f t="shared" si="32"/>
        <v/>
      </c>
      <c r="BE14" s="48" t="str">
        <f t="shared" si="32"/>
        <v/>
      </c>
      <c r="BF14" s="48" t="str">
        <f t="shared" si="32"/>
        <v/>
      </c>
      <c r="BG14" s="48" t="str">
        <f t="shared" si="32"/>
        <v/>
      </c>
      <c r="BH14" s="48" t="str">
        <f t="shared" si="32"/>
        <v/>
      </c>
      <c r="BI14" s="48" t="str">
        <f t="shared" si="32"/>
        <v/>
      </c>
      <c r="BJ14" s="48" t="str">
        <f t="shared" si="32"/>
        <v/>
      </c>
      <c r="BK14" s="48" t="str">
        <f t="shared" si="32"/>
        <v/>
      </c>
      <c r="BL14" s="48" t="str">
        <f t="shared" si="32"/>
        <v/>
      </c>
      <c r="BM14" s="48" t="str">
        <f t="shared" si="30"/>
        <v/>
      </c>
      <c r="BN14" s="48" t="str">
        <f t="shared" si="30"/>
        <v/>
      </c>
      <c r="BO14" s="48" t="str">
        <f t="shared" si="31"/>
        <v/>
      </c>
      <c r="BP14" s="48" t="str">
        <f t="shared" si="31"/>
        <v/>
      </c>
      <c r="BQ14" s="48" t="str">
        <f t="shared" si="31"/>
        <v/>
      </c>
      <c r="BR14" s="48" t="str">
        <f t="shared" si="31"/>
        <v/>
      </c>
      <c r="BS14" s="48" t="str">
        <f t="shared" si="31"/>
        <v/>
      </c>
      <c r="BT14" s="48" t="str">
        <f t="shared" si="31"/>
        <v/>
      </c>
      <c r="BU14" s="48" t="str">
        <f t="shared" si="31"/>
        <v/>
      </c>
      <c r="BV14" s="48" t="str">
        <f t="shared" si="31"/>
        <v/>
      </c>
    </row>
    <row r="15" spans="1:74" s="75" customFormat="1" outlineLevel="1">
      <c r="B15" s="296"/>
      <c r="C15" s="72">
        <v>2.2000000000000002</v>
      </c>
      <c r="D15" s="73"/>
      <c r="E15" s="73" t="s">
        <v>38</v>
      </c>
      <c r="F15" s="74" t="s">
        <v>20</v>
      </c>
      <c r="G15" s="74" t="s">
        <v>17</v>
      </c>
      <c r="H15" s="74" t="s">
        <v>18</v>
      </c>
      <c r="I15" s="86">
        <f>중요_시점3323[[#This Row],[시작일2]]</f>
        <v>44697</v>
      </c>
      <c r="J15" s="86">
        <f>중요_시점3323[[#This Row],[시작일]]+중요_시점3323[[#This Row],[일 수]]</f>
        <v>44697</v>
      </c>
      <c r="K15" s="82" t="s">
        <v>19</v>
      </c>
      <c r="L15" s="95">
        <f t="shared" ref="L15:L26" si="34">J14</f>
        <v>44697</v>
      </c>
      <c r="M15" s="96">
        <v>0</v>
      </c>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row>
    <row r="16" spans="1:74" s="102" customFormat="1" outlineLevel="1">
      <c r="A16" s="124"/>
      <c r="B16" s="296"/>
      <c r="C16" s="97">
        <v>3</v>
      </c>
      <c r="D16" s="98" t="s">
        <v>32</v>
      </c>
      <c r="E16" s="99"/>
      <c r="F16" s="100" t="s">
        <v>33</v>
      </c>
      <c r="G16" s="100" t="s">
        <v>17</v>
      </c>
      <c r="H16" s="100" t="s">
        <v>18</v>
      </c>
      <c r="I16" s="92">
        <f>중요_시점3323[[#This Row],[시작일2]]</f>
        <v>44697</v>
      </c>
      <c r="J16" s="92">
        <f>중요_시점3323[[#This Row],[시작일]]+중요_시점3323[[#This Row],[일 수]]</f>
        <v>44702</v>
      </c>
      <c r="K16" s="82" t="s">
        <v>19</v>
      </c>
      <c r="L16" s="93">
        <f t="shared" si="34"/>
        <v>44697</v>
      </c>
      <c r="M16" s="101">
        <f>SUM(M17:M19)</f>
        <v>5</v>
      </c>
      <c r="N16" s="123" t="str">
        <f t="shared" si="27"/>
        <v/>
      </c>
      <c r="O16" s="123" t="str">
        <f t="shared" si="27"/>
        <v/>
      </c>
      <c r="P16" s="123" t="str">
        <f t="shared" si="27"/>
        <v/>
      </c>
      <c r="Q16" s="123" t="str">
        <f t="shared" si="27"/>
        <v/>
      </c>
      <c r="R16" s="123" t="str">
        <f t="shared" si="27"/>
        <v/>
      </c>
      <c r="S16" s="123" t="str">
        <f t="shared" si="27"/>
        <v/>
      </c>
      <c r="T16" s="123" t="str">
        <f t="shared" si="28"/>
        <v/>
      </c>
      <c r="U16" s="123" t="str">
        <f t="shared" si="28"/>
        <v/>
      </c>
      <c r="V16" s="123" t="str">
        <f t="shared" si="28"/>
        <v/>
      </c>
      <c r="W16" s="123" t="str">
        <f t="shared" si="28"/>
        <v/>
      </c>
      <c r="X16" s="123" t="str">
        <f t="shared" si="28"/>
        <v/>
      </c>
      <c r="Y16" s="123" t="str">
        <f t="shared" si="28"/>
        <v/>
      </c>
      <c r="Z16" s="123" t="str">
        <f t="shared" si="28"/>
        <v/>
      </c>
      <c r="AA16" s="123" t="str">
        <f t="shared" si="28"/>
        <v/>
      </c>
      <c r="AB16" s="123" t="str">
        <f t="shared" si="28"/>
        <v/>
      </c>
      <c r="AC16" s="123" t="str">
        <f t="shared" si="28"/>
        <v/>
      </c>
      <c r="AD16" s="123" t="str">
        <f t="shared" si="28"/>
        <v/>
      </c>
      <c r="AE16" s="123" t="str">
        <f t="shared" si="28"/>
        <v/>
      </c>
      <c r="AF16" s="123" t="str">
        <f t="shared" si="28"/>
        <v/>
      </c>
      <c r="AG16" s="123" t="str">
        <f t="shared" si="28"/>
        <v/>
      </c>
      <c r="AH16" s="123" t="str">
        <f t="shared" si="28"/>
        <v/>
      </c>
      <c r="AI16" s="123" t="str">
        <f t="shared" si="28"/>
        <v/>
      </c>
      <c r="AJ16" s="123" t="str">
        <f t="shared" si="29"/>
        <v/>
      </c>
      <c r="AK16" s="123" t="str">
        <f t="shared" si="29"/>
        <v/>
      </c>
      <c r="AL16" s="123" t="str">
        <f t="shared" si="29"/>
        <v/>
      </c>
      <c r="AM16" s="123" t="str">
        <f t="shared" si="29"/>
        <v/>
      </c>
      <c r="AN16" s="123" t="str">
        <f t="shared" si="29"/>
        <v/>
      </c>
      <c r="AO16" s="123" t="str">
        <f t="shared" si="29"/>
        <v/>
      </c>
      <c r="AP16" s="123" t="str">
        <f t="shared" si="29"/>
        <v/>
      </c>
      <c r="AQ16" s="123" t="str">
        <f t="shared" si="29"/>
        <v/>
      </c>
      <c r="AR16" s="123" t="str">
        <f t="shared" si="29"/>
        <v/>
      </c>
      <c r="AS16" s="123" t="str">
        <f t="shared" si="33"/>
        <v/>
      </c>
      <c r="AT16" s="123" t="str">
        <f t="shared" si="33"/>
        <v/>
      </c>
      <c r="AU16" s="123" t="str">
        <f t="shared" si="33"/>
        <v/>
      </c>
      <c r="AV16" s="123" t="str">
        <f t="shared" si="33"/>
        <v/>
      </c>
      <c r="AW16" s="123" t="str">
        <f t="shared" si="33"/>
        <v/>
      </c>
      <c r="AX16" s="123" t="str">
        <f t="shared" si="33"/>
        <v/>
      </c>
      <c r="AY16" s="123" t="str">
        <f t="shared" si="33"/>
        <v/>
      </c>
      <c r="AZ16" s="123" t="str">
        <f t="shared" si="33"/>
        <v/>
      </c>
      <c r="BA16" s="123" t="str">
        <f t="shared" si="33"/>
        <v/>
      </c>
      <c r="BB16" s="123" t="str">
        <f t="shared" si="33"/>
        <v/>
      </c>
      <c r="BC16" s="123" t="str">
        <f t="shared" si="33"/>
        <v/>
      </c>
      <c r="BD16" s="123" t="str">
        <f t="shared" si="33"/>
        <v/>
      </c>
      <c r="BE16" s="123" t="str">
        <f t="shared" si="33"/>
        <v/>
      </c>
      <c r="BF16" s="123" t="str">
        <f t="shared" si="33"/>
        <v/>
      </c>
      <c r="BG16" s="123" t="str">
        <f t="shared" si="33"/>
        <v/>
      </c>
      <c r="BH16" s="123" t="str">
        <f t="shared" si="33"/>
        <v/>
      </c>
      <c r="BI16" s="123" t="str">
        <f t="shared" ref="BI16:BV28" si="35">IF(AND($F16="목표",BI$6&gt;=$L16,BI$6&lt;=$L16+$M16-1),2,IF(AND($F16="중요 시점",BI$6&gt;=$L16,BI$6&lt;=$L16+$M16-1),1,""))</f>
        <v/>
      </c>
      <c r="BJ16" s="123" t="str">
        <f t="shared" si="35"/>
        <v/>
      </c>
      <c r="BK16" s="123" t="str">
        <f t="shared" si="35"/>
        <v/>
      </c>
      <c r="BL16" s="123" t="str">
        <f t="shared" si="35"/>
        <v/>
      </c>
      <c r="BM16" s="123" t="str">
        <f t="shared" si="35"/>
        <v/>
      </c>
      <c r="BN16" s="123" t="str">
        <f t="shared" si="35"/>
        <v/>
      </c>
      <c r="BO16" s="123" t="str">
        <f t="shared" si="31"/>
        <v/>
      </c>
      <c r="BP16" s="123" t="str">
        <f t="shared" si="31"/>
        <v/>
      </c>
      <c r="BQ16" s="123" t="str">
        <f t="shared" si="31"/>
        <v/>
      </c>
      <c r="BR16" s="123" t="str">
        <f t="shared" si="31"/>
        <v/>
      </c>
      <c r="BS16" s="123" t="str">
        <f t="shared" si="31"/>
        <v/>
      </c>
      <c r="BT16" s="123" t="str">
        <f t="shared" si="31"/>
        <v/>
      </c>
      <c r="BU16" s="123" t="str">
        <f t="shared" si="31"/>
        <v/>
      </c>
      <c r="BV16" s="123" t="str">
        <f t="shared" si="31"/>
        <v/>
      </c>
    </row>
    <row r="17" spans="1:74" s="75" customFormat="1" outlineLevel="1">
      <c r="B17" s="296"/>
      <c r="C17" s="72">
        <v>3.1</v>
      </c>
      <c r="D17" s="73"/>
      <c r="E17" s="73" t="s">
        <v>871</v>
      </c>
      <c r="F17" s="74" t="s">
        <v>20</v>
      </c>
      <c r="G17" s="74" t="s">
        <v>17</v>
      </c>
      <c r="H17" s="74" t="s">
        <v>18</v>
      </c>
      <c r="I17" s="86">
        <f>중요_시점3323[[#This Row],[시작일2]]</f>
        <v>44697</v>
      </c>
      <c r="J17" s="86">
        <f>중요_시점3323[[#This Row],[시작일]]+중요_시점3323[[#This Row],[일 수]]</f>
        <v>44698</v>
      </c>
      <c r="K17" s="82" t="s">
        <v>19</v>
      </c>
      <c r="L17" s="95">
        <f>L16</f>
        <v>44697</v>
      </c>
      <c r="M17" s="96">
        <v>1</v>
      </c>
      <c r="N17" s="48" t="str">
        <f t="shared" si="27"/>
        <v/>
      </c>
      <c r="O17" s="48" t="str">
        <f t="shared" si="27"/>
        <v/>
      </c>
      <c r="P17" s="48" t="str">
        <f t="shared" si="27"/>
        <v/>
      </c>
      <c r="Q17" s="48" t="str">
        <f t="shared" si="27"/>
        <v/>
      </c>
      <c r="R17" s="48" t="str">
        <f t="shared" si="27"/>
        <v/>
      </c>
      <c r="S17" s="48" t="str">
        <f t="shared" si="27"/>
        <v/>
      </c>
      <c r="T17" s="48" t="str">
        <f t="shared" si="28"/>
        <v/>
      </c>
      <c r="U17" s="48" t="str">
        <f t="shared" si="28"/>
        <v/>
      </c>
      <c r="V17" s="48" t="str">
        <f t="shared" si="28"/>
        <v/>
      </c>
      <c r="W17" s="48" t="str">
        <f t="shared" si="28"/>
        <v/>
      </c>
      <c r="X17" s="48" t="str">
        <f t="shared" si="28"/>
        <v/>
      </c>
      <c r="Y17" s="48" t="str">
        <f t="shared" si="28"/>
        <v/>
      </c>
      <c r="Z17" s="48" t="str">
        <f t="shared" si="28"/>
        <v/>
      </c>
      <c r="AA17" s="48" t="str">
        <f t="shared" si="28"/>
        <v/>
      </c>
      <c r="AB17" s="48" t="str">
        <f t="shared" si="28"/>
        <v/>
      </c>
      <c r="AC17" s="48" t="str">
        <f t="shared" si="28"/>
        <v/>
      </c>
      <c r="AD17" s="48" t="str">
        <f t="shared" si="28"/>
        <v/>
      </c>
      <c r="AE17" s="48" t="str">
        <f t="shared" si="28"/>
        <v/>
      </c>
      <c r="AF17" s="48" t="str">
        <f t="shared" si="28"/>
        <v/>
      </c>
      <c r="AG17" s="48" t="str">
        <f t="shared" si="28"/>
        <v/>
      </c>
      <c r="AH17" s="48" t="str">
        <f t="shared" si="28"/>
        <v/>
      </c>
      <c r="AI17" s="48" t="str">
        <f t="shared" si="28"/>
        <v/>
      </c>
      <c r="AJ17" s="48" t="str">
        <f t="shared" si="29"/>
        <v/>
      </c>
      <c r="AK17" s="48" t="str">
        <f t="shared" si="29"/>
        <v/>
      </c>
      <c r="AL17" s="48" t="str">
        <f t="shared" si="29"/>
        <v/>
      </c>
      <c r="AM17" s="48" t="str">
        <f t="shared" si="29"/>
        <v/>
      </c>
      <c r="AN17" s="48" t="str">
        <f t="shared" si="29"/>
        <v/>
      </c>
      <c r="AO17" s="48" t="str">
        <f t="shared" si="29"/>
        <v/>
      </c>
      <c r="AP17" s="48" t="str">
        <f t="shared" si="29"/>
        <v/>
      </c>
      <c r="AQ17" s="48" t="str">
        <f t="shared" si="29"/>
        <v/>
      </c>
      <c r="AR17" s="48" t="str">
        <f t="shared" si="29"/>
        <v/>
      </c>
      <c r="AS17" s="48" t="str">
        <f t="shared" si="33"/>
        <v/>
      </c>
      <c r="AT17" s="48" t="str">
        <f t="shared" si="33"/>
        <v/>
      </c>
      <c r="AU17" s="48" t="str">
        <f t="shared" si="33"/>
        <v/>
      </c>
      <c r="AV17" s="48" t="str">
        <f t="shared" si="33"/>
        <v/>
      </c>
      <c r="AW17" s="48" t="str">
        <f t="shared" si="33"/>
        <v/>
      </c>
      <c r="AX17" s="48" t="str">
        <f t="shared" si="33"/>
        <v/>
      </c>
      <c r="AY17" s="48" t="str">
        <f t="shared" si="33"/>
        <v/>
      </c>
      <c r="AZ17" s="48" t="str">
        <f t="shared" si="33"/>
        <v/>
      </c>
      <c r="BA17" s="48" t="str">
        <f t="shared" si="33"/>
        <v/>
      </c>
      <c r="BB17" s="48" t="str">
        <f t="shared" si="33"/>
        <v/>
      </c>
      <c r="BC17" s="48" t="str">
        <f t="shared" si="33"/>
        <v/>
      </c>
      <c r="BD17" s="48" t="str">
        <f t="shared" si="33"/>
        <v/>
      </c>
      <c r="BE17" s="48" t="str">
        <f t="shared" si="33"/>
        <v/>
      </c>
      <c r="BF17" s="48" t="str">
        <f t="shared" si="33"/>
        <v/>
      </c>
      <c r="BG17" s="48" t="str">
        <f t="shared" si="33"/>
        <v/>
      </c>
      <c r="BH17" s="48" t="str">
        <f t="shared" si="33"/>
        <v/>
      </c>
      <c r="BI17" s="48" t="str">
        <f t="shared" si="35"/>
        <v/>
      </c>
      <c r="BJ17" s="48" t="str">
        <f t="shared" si="35"/>
        <v/>
      </c>
      <c r="BK17" s="48" t="str">
        <f t="shared" si="35"/>
        <v/>
      </c>
      <c r="BL17" s="48" t="str">
        <f t="shared" si="35"/>
        <v/>
      </c>
      <c r="BM17" s="48" t="str">
        <f t="shared" si="35"/>
        <v/>
      </c>
      <c r="BN17" s="48" t="str">
        <f t="shared" si="35"/>
        <v/>
      </c>
      <c r="BO17" s="48" t="str">
        <f t="shared" si="31"/>
        <v/>
      </c>
      <c r="BP17" s="48" t="str">
        <f t="shared" si="31"/>
        <v/>
      </c>
      <c r="BQ17" s="48" t="str">
        <f t="shared" si="31"/>
        <v/>
      </c>
      <c r="BR17" s="48" t="str">
        <f t="shared" si="31"/>
        <v/>
      </c>
      <c r="BS17" s="48" t="str">
        <f t="shared" si="31"/>
        <v/>
      </c>
      <c r="BT17" s="48" t="str">
        <f t="shared" si="31"/>
        <v/>
      </c>
      <c r="BU17" s="48" t="str">
        <f t="shared" si="31"/>
        <v/>
      </c>
      <c r="BV17" s="48" t="str">
        <f t="shared" si="31"/>
        <v/>
      </c>
    </row>
    <row r="18" spans="1:74" s="75" customFormat="1" outlineLevel="1">
      <c r="B18" s="296"/>
      <c r="C18" s="72">
        <v>3.2</v>
      </c>
      <c r="D18" s="73"/>
      <c r="E18" s="73" t="s">
        <v>869</v>
      </c>
      <c r="F18" s="74" t="s">
        <v>20</v>
      </c>
      <c r="G18" s="74" t="s">
        <v>17</v>
      </c>
      <c r="H18" s="74" t="s">
        <v>18</v>
      </c>
      <c r="I18" s="86">
        <f>중요_시점3323[[#This Row],[시작일2]]</f>
        <v>44698</v>
      </c>
      <c r="J18" s="86">
        <f>중요_시점3323[[#This Row],[시작일]]+중요_시점3323[[#This Row],[일 수]]</f>
        <v>44699</v>
      </c>
      <c r="K18" s="82" t="s">
        <v>19</v>
      </c>
      <c r="L18" s="95">
        <f t="shared" si="34"/>
        <v>44698</v>
      </c>
      <c r="M18" s="96">
        <v>1</v>
      </c>
      <c r="N18" s="48" t="str">
        <f t="shared" si="27"/>
        <v/>
      </c>
      <c r="O18" s="48" t="str">
        <f t="shared" si="27"/>
        <v/>
      </c>
      <c r="P18" s="48" t="str">
        <f t="shared" si="27"/>
        <v/>
      </c>
      <c r="Q18" s="48" t="str">
        <f t="shared" si="27"/>
        <v/>
      </c>
      <c r="R18" s="48" t="str">
        <f t="shared" si="27"/>
        <v/>
      </c>
      <c r="S18" s="48" t="str">
        <f t="shared" si="27"/>
        <v/>
      </c>
      <c r="T18" s="48" t="str">
        <f t="shared" si="28"/>
        <v/>
      </c>
      <c r="U18" s="48" t="str">
        <f t="shared" si="28"/>
        <v/>
      </c>
      <c r="V18" s="48" t="str">
        <f t="shared" si="28"/>
        <v/>
      </c>
      <c r="W18" s="48" t="str">
        <f t="shared" si="28"/>
        <v/>
      </c>
      <c r="X18" s="48" t="str">
        <f t="shared" si="28"/>
        <v/>
      </c>
      <c r="Y18" s="48" t="str">
        <f t="shared" si="28"/>
        <v/>
      </c>
      <c r="Z18" s="48" t="str">
        <f t="shared" si="28"/>
        <v/>
      </c>
      <c r="AA18" s="48" t="str">
        <f t="shared" si="28"/>
        <v/>
      </c>
      <c r="AB18" s="48" t="str">
        <f t="shared" si="28"/>
        <v/>
      </c>
      <c r="AC18" s="48" t="str">
        <f t="shared" si="28"/>
        <v/>
      </c>
      <c r="AD18" s="48" t="str">
        <f t="shared" si="28"/>
        <v/>
      </c>
      <c r="AE18" s="48" t="str">
        <f t="shared" si="28"/>
        <v/>
      </c>
      <c r="AF18" s="48" t="str">
        <f t="shared" si="28"/>
        <v/>
      </c>
      <c r="AG18" s="48" t="str">
        <f t="shared" si="28"/>
        <v/>
      </c>
      <c r="AH18" s="48" t="str">
        <f t="shared" si="28"/>
        <v/>
      </c>
      <c r="AI18" s="48" t="str">
        <f t="shared" si="28"/>
        <v/>
      </c>
      <c r="AJ18" s="48" t="str">
        <f t="shared" si="29"/>
        <v/>
      </c>
      <c r="AK18" s="48" t="str">
        <f t="shared" si="29"/>
        <v/>
      </c>
      <c r="AL18" s="48" t="str">
        <f t="shared" si="29"/>
        <v/>
      </c>
      <c r="AM18" s="48" t="str">
        <f t="shared" si="29"/>
        <v/>
      </c>
      <c r="AN18" s="48" t="str">
        <f t="shared" si="29"/>
        <v/>
      </c>
      <c r="AO18" s="48" t="str">
        <f t="shared" si="29"/>
        <v/>
      </c>
      <c r="AP18" s="48" t="str">
        <f t="shared" si="29"/>
        <v/>
      </c>
      <c r="AQ18" s="48" t="str">
        <f t="shared" si="29"/>
        <v/>
      </c>
      <c r="AR18" s="48" t="str">
        <f t="shared" si="29"/>
        <v/>
      </c>
      <c r="AS18" s="48" t="str">
        <f t="shared" si="33"/>
        <v/>
      </c>
      <c r="AT18" s="48" t="str">
        <f t="shared" si="33"/>
        <v/>
      </c>
      <c r="AU18" s="48" t="str">
        <f t="shared" si="33"/>
        <v/>
      </c>
      <c r="AV18" s="48" t="str">
        <f t="shared" si="33"/>
        <v/>
      </c>
      <c r="AW18" s="48" t="str">
        <f t="shared" si="33"/>
        <v/>
      </c>
      <c r="AX18" s="48" t="str">
        <f t="shared" si="33"/>
        <v/>
      </c>
      <c r="AY18" s="48" t="str">
        <f t="shared" si="33"/>
        <v/>
      </c>
      <c r="AZ18" s="48" t="str">
        <f t="shared" si="33"/>
        <v/>
      </c>
      <c r="BA18" s="48" t="str">
        <f t="shared" si="33"/>
        <v/>
      </c>
      <c r="BB18" s="48" t="str">
        <f t="shared" si="33"/>
        <v/>
      </c>
      <c r="BC18" s="48" t="str">
        <f t="shared" si="33"/>
        <v/>
      </c>
      <c r="BD18" s="48" t="str">
        <f t="shared" si="33"/>
        <v/>
      </c>
      <c r="BE18" s="48" t="str">
        <f t="shared" si="33"/>
        <v/>
      </c>
      <c r="BF18" s="48" t="str">
        <f t="shared" si="33"/>
        <v/>
      </c>
      <c r="BG18" s="48" t="str">
        <f t="shared" si="33"/>
        <v/>
      </c>
      <c r="BH18" s="48" t="str">
        <f t="shared" si="33"/>
        <v/>
      </c>
      <c r="BI18" s="48" t="str">
        <f t="shared" si="35"/>
        <v/>
      </c>
      <c r="BJ18" s="48" t="str">
        <f t="shared" si="35"/>
        <v/>
      </c>
      <c r="BK18" s="48" t="str">
        <f t="shared" si="35"/>
        <v/>
      </c>
      <c r="BL18" s="48" t="str">
        <f t="shared" si="35"/>
        <v/>
      </c>
      <c r="BM18" s="48" t="str">
        <f t="shared" si="35"/>
        <v/>
      </c>
      <c r="BN18" s="48" t="str">
        <f t="shared" si="35"/>
        <v/>
      </c>
      <c r="BO18" s="48" t="str">
        <f t="shared" si="31"/>
        <v/>
      </c>
      <c r="BP18" s="48" t="str">
        <f t="shared" si="31"/>
        <v/>
      </c>
      <c r="BQ18" s="48" t="str">
        <f t="shared" si="31"/>
        <v/>
      </c>
      <c r="BR18" s="48" t="str">
        <f t="shared" si="31"/>
        <v/>
      </c>
      <c r="BS18" s="48" t="str">
        <f t="shared" si="31"/>
        <v/>
      </c>
      <c r="BT18" s="48" t="str">
        <f t="shared" si="31"/>
        <v/>
      </c>
      <c r="BU18" s="48" t="str">
        <f t="shared" si="31"/>
        <v/>
      </c>
      <c r="BV18" s="48" t="str">
        <f t="shared" si="31"/>
        <v/>
      </c>
    </row>
    <row r="19" spans="1:74" s="75" customFormat="1" outlineLevel="1">
      <c r="B19" s="296"/>
      <c r="C19" s="72">
        <v>3.3</v>
      </c>
      <c r="D19" s="73"/>
      <c r="E19" s="73" t="s">
        <v>872</v>
      </c>
      <c r="F19" s="74" t="s">
        <v>20</v>
      </c>
      <c r="G19" s="74" t="s">
        <v>17</v>
      </c>
      <c r="H19" s="74" t="s">
        <v>18</v>
      </c>
      <c r="I19" s="86">
        <f>중요_시점3323[[#This Row],[시작일2]]</f>
        <v>44699</v>
      </c>
      <c r="J19" s="86">
        <f>중요_시점3323[[#This Row],[시작일]]+중요_시점3323[[#This Row],[일 수]]</f>
        <v>44702</v>
      </c>
      <c r="K19" s="82" t="s">
        <v>19</v>
      </c>
      <c r="L19" s="95">
        <f t="shared" si="34"/>
        <v>44699</v>
      </c>
      <c r="M19" s="96">
        <v>3</v>
      </c>
      <c r="N19" s="48" t="str">
        <f t="shared" si="27"/>
        <v/>
      </c>
      <c r="O19" s="48" t="str">
        <f t="shared" si="27"/>
        <v/>
      </c>
      <c r="P19" s="48" t="str">
        <f t="shared" si="27"/>
        <v/>
      </c>
      <c r="Q19" s="48" t="str">
        <f t="shared" si="27"/>
        <v/>
      </c>
      <c r="R19" s="48" t="str">
        <f t="shared" si="27"/>
        <v/>
      </c>
      <c r="S19" s="48" t="str">
        <f t="shared" si="27"/>
        <v/>
      </c>
      <c r="T19" s="48" t="str">
        <f t="shared" si="28"/>
        <v/>
      </c>
      <c r="U19" s="48" t="str">
        <f t="shared" si="28"/>
        <v/>
      </c>
      <c r="V19" s="48" t="str">
        <f t="shared" si="28"/>
        <v/>
      </c>
      <c r="W19" s="48" t="str">
        <f t="shared" si="28"/>
        <v/>
      </c>
      <c r="X19" s="48" t="str">
        <f t="shared" si="28"/>
        <v/>
      </c>
      <c r="Y19" s="48" t="str">
        <f t="shared" si="28"/>
        <v/>
      </c>
      <c r="Z19" s="48" t="str">
        <f t="shared" si="28"/>
        <v/>
      </c>
      <c r="AA19" s="48" t="str">
        <f t="shared" si="28"/>
        <v/>
      </c>
      <c r="AB19" s="48" t="str">
        <f t="shared" si="28"/>
        <v/>
      </c>
      <c r="AC19" s="48" t="str">
        <f t="shared" si="28"/>
        <v/>
      </c>
      <c r="AD19" s="48" t="str">
        <f t="shared" si="28"/>
        <v/>
      </c>
      <c r="AE19" s="48" t="str">
        <f t="shared" si="28"/>
        <v/>
      </c>
      <c r="AF19" s="48" t="str">
        <f t="shared" si="28"/>
        <v/>
      </c>
      <c r="AG19" s="48" t="str">
        <f t="shared" si="28"/>
        <v/>
      </c>
      <c r="AH19" s="48" t="str">
        <f t="shared" si="28"/>
        <v/>
      </c>
      <c r="AI19" s="48" t="str">
        <f t="shared" si="28"/>
        <v/>
      </c>
      <c r="AJ19" s="48" t="str">
        <f t="shared" si="29"/>
        <v/>
      </c>
      <c r="AK19" s="48" t="str">
        <f t="shared" si="29"/>
        <v/>
      </c>
      <c r="AL19" s="48" t="str">
        <f t="shared" si="29"/>
        <v/>
      </c>
      <c r="AM19" s="48" t="str">
        <f t="shared" si="29"/>
        <v/>
      </c>
      <c r="AN19" s="48" t="str">
        <f t="shared" si="29"/>
        <v/>
      </c>
      <c r="AO19" s="48" t="str">
        <f t="shared" si="29"/>
        <v/>
      </c>
      <c r="AP19" s="48" t="str">
        <f t="shared" si="29"/>
        <v/>
      </c>
      <c r="AQ19" s="48" t="str">
        <f t="shared" si="29"/>
        <v/>
      </c>
      <c r="AR19" s="48" t="str">
        <f t="shared" si="29"/>
        <v/>
      </c>
      <c r="AS19" s="48" t="str">
        <f t="shared" si="33"/>
        <v/>
      </c>
      <c r="AT19" s="48" t="str">
        <f t="shared" si="33"/>
        <v/>
      </c>
      <c r="AU19" s="48" t="str">
        <f t="shared" si="33"/>
        <v/>
      </c>
      <c r="AV19" s="48" t="str">
        <f t="shared" si="33"/>
        <v/>
      </c>
      <c r="AW19" s="48" t="str">
        <f t="shared" si="33"/>
        <v/>
      </c>
      <c r="AX19" s="48" t="str">
        <f t="shared" si="33"/>
        <v/>
      </c>
      <c r="AY19" s="48" t="str">
        <f t="shared" si="33"/>
        <v/>
      </c>
      <c r="AZ19" s="48" t="str">
        <f t="shared" si="33"/>
        <v/>
      </c>
      <c r="BA19" s="48" t="str">
        <f t="shared" si="33"/>
        <v/>
      </c>
      <c r="BB19" s="48" t="str">
        <f t="shared" si="33"/>
        <v/>
      </c>
      <c r="BC19" s="48" t="str">
        <f t="shared" si="33"/>
        <v/>
      </c>
      <c r="BD19" s="48" t="str">
        <f t="shared" si="33"/>
        <v/>
      </c>
      <c r="BE19" s="48" t="str">
        <f t="shared" si="33"/>
        <v/>
      </c>
      <c r="BF19" s="48" t="str">
        <f t="shared" si="33"/>
        <v/>
      </c>
      <c r="BG19" s="48" t="str">
        <f t="shared" si="33"/>
        <v/>
      </c>
      <c r="BH19" s="48" t="str">
        <f t="shared" si="33"/>
        <v/>
      </c>
      <c r="BI19" s="48" t="str">
        <f t="shared" si="35"/>
        <v/>
      </c>
      <c r="BJ19" s="48" t="str">
        <f t="shared" si="35"/>
        <v/>
      </c>
      <c r="BK19" s="48" t="str">
        <f t="shared" si="35"/>
        <v/>
      </c>
      <c r="BL19" s="48" t="str">
        <f t="shared" si="35"/>
        <v/>
      </c>
      <c r="BM19" s="48" t="str">
        <f t="shared" si="35"/>
        <v/>
      </c>
      <c r="BN19" s="48" t="str">
        <f t="shared" si="35"/>
        <v/>
      </c>
      <c r="BO19" s="48" t="str">
        <f t="shared" si="31"/>
        <v/>
      </c>
      <c r="BP19" s="48" t="str">
        <f t="shared" si="31"/>
        <v/>
      </c>
      <c r="BQ19" s="48" t="str">
        <f t="shared" si="31"/>
        <v/>
      </c>
      <c r="BR19" s="48" t="str">
        <f t="shared" si="31"/>
        <v/>
      </c>
      <c r="BS19" s="48" t="str">
        <f t="shared" si="31"/>
        <v/>
      </c>
      <c r="BT19" s="48" t="str">
        <f t="shared" si="31"/>
        <v/>
      </c>
      <c r="BU19" s="48" t="str">
        <f t="shared" si="31"/>
        <v/>
      </c>
      <c r="BV19" s="48" t="str">
        <f t="shared" si="31"/>
        <v/>
      </c>
    </row>
    <row r="20" spans="1:74" s="75" customFormat="1" outlineLevel="1">
      <c r="B20" s="296"/>
      <c r="C20" s="97">
        <v>4</v>
      </c>
      <c r="D20" s="98" t="s">
        <v>39</v>
      </c>
      <c r="E20" s="99"/>
      <c r="F20" s="100" t="s">
        <v>16</v>
      </c>
      <c r="G20" s="80"/>
      <c r="H20" s="80"/>
      <c r="I20" s="92">
        <f>중요_시점3323[[#This Row],[시작일2]]</f>
        <v>44704</v>
      </c>
      <c r="J20" s="92">
        <f>중요_시점3323[[#This Row],[시작일]]+중요_시점3323[[#This Row],[일 수]]</f>
        <v>44707</v>
      </c>
      <c r="K20" s="82" t="s">
        <v>19</v>
      </c>
      <c r="L20" s="93">
        <f>J19+2</f>
        <v>44704</v>
      </c>
      <c r="M20" s="101">
        <f>SUM(M21:M23)</f>
        <v>3</v>
      </c>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row>
    <row r="21" spans="1:74" s="75" customFormat="1" outlineLevel="1">
      <c r="B21" s="296"/>
      <c r="C21" s="72">
        <v>4.0999999999999996</v>
      </c>
      <c r="D21" s="73"/>
      <c r="E21" s="73" t="s">
        <v>40</v>
      </c>
      <c r="F21" s="74" t="s">
        <v>20</v>
      </c>
      <c r="G21" s="74"/>
      <c r="H21" s="74"/>
      <c r="I21" s="86">
        <f>중요_시점3323[[#This Row],[시작일2]]</f>
        <v>44704</v>
      </c>
      <c r="J21" s="86">
        <f>중요_시점3323[[#This Row],[시작일]]+중요_시점3323[[#This Row],[일 수]]</f>
        <v>44705</v>
      </c>
      <c r="K21" s="82" t="s">
        <v>19</v>
      </c>
      <c r="L21" s="95">
        <f>L20</f>
        <v>44704</v>
      </c>
      <c r="M21" s="103">
        <v>1</v>
      </c>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row>
    <row r="22" spans="1:74" s="75" customFormat="1" outlineLevel="1">
      <c r="B22" s="296"/>
      <c r="C22" s="72">
        <v>4.2</v>
      </c>
      <c r="D22" s="73"/>
      <c r="E22" s="73" t="s">
        <v>41</v>
      </c>
      <c r="F22" s="74" t="s">
        <v>20</v>
      </c>
      <c r="G22" s="74"/>
      <c r="H22" s="74"/>
      <c r="I22" s="86">
        <f>중요_시점3323[[#This Row],[시작일2]]</f>
        <v>44705</v>
      </c>
      <c r="J22" s="86">
        <f>중요_시점3323[[#This Row],[시작일]]+중요_시점3323[[#This Row],[일 수]]</f>
        <v>44706</v>
      </c>
      <c r="K22" s="82" t="s">
        <v>19</v>
      </c>
      <c r="L22" s="95">
        <f t="shared" si="34"/>
        <v>44705</v>
      </c>
      <c r="M22" s="103">
        <v>1</v>
      </c>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row>
    <row r="23" spans="1:74" s="75" customFormat="1" outlineLevel="1">
      <c r="B23" s="296"/>
      <c r="C23" s="72">
        <v>4.3</v>
      </c>
      <c r="D23" s="73"/>
      <c r="E23" s="73" t="s">
        <v>42</v>
      </c>
      <c r="F23" s="74" t="s">
        <v>20</v>
      </c>
      <c r="G23" s="74"/>
      <c r="H23" s="74"/>
      <c r="I23" s="86">
        <f>중요_시점3323[[#This Row],[시작일2]]</f>
        <v>44706</v>
      </c>
      <c r="J23" s="86">
        <f>중요_시점3323[[#This Row],[시작일]]+중요_시점3323[[#This Row],[일 수]]</f>
        <v>44707</v>
      </c>
      <c r="K23" s="82" t="s">
        <v>19</v>
      </c>
      <c r="L23" s="95">
        <f t="shared" si="34"/>
        <v>44706</v>
      </c>
      <c r="M23" s="103">
        <v>1</v>
      </c>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row>
    <row r="24" spans="1:74" s="102" customFormat="1" outlineLevel="1">
      <c r="A24" s="124"/>
      <c r="B24" s="296"/>
      <c r="C24" s="97">
        <v>5</v>
      </c>
      <c r="D24" s="98" t="s">
        <v>43</v>
      </c>
      <c r="E24" s="99"/>
      <c r="F24" s="100" t="s">
        <v>16</v>
      </c>
      <c r="G24" s="100" t="s">
        <v>17</v>
      </c>
      <c r="H24" s="100" t="s">
        <v>18</v>
      </c>
      <c r="I24" s="92">
        <f>중요_시점3323[[#This Row],[시작일2]]</f>
        <v>44707</v>
      </c>
      <c r="J24" s="92">
        <f>중요_시점3323[[#This Row],[시작일]]+중요_시점3323[[#This Row],[일 수]]</f>
        <v>44709</v>
      </c>
      <c r="K24" s="82" t="s">
        <v>19</v>
      </c>
      <c r="L24" s="93">
        <f t="shared" si="34"/>
        <v>44707</v>
      </c>
      <c r="M24" s="101">
        <f>SUM(M25:M26)</f>
        <v>2</v>
      </c>
      <c r="N24" s="123" t="str">
        <f t="shared" ref="N24:S28" si="36">IF(AND($F24="목표",N$6&gt;=$L24,N$6&lt;=$L24+$M24-1),2,IF(AND($F24="중요 시점",N$6&gt;=$L24,N$6&lt;=$L24+$M24-1),1,""))</f>
        <v/>
      </c>
      <c r="O24" s="123" t="str">
        <f t="shared" si="36"/>
        <v/>
      </c>
      <c r="P24" s="123" t="str">
        <f t="shared" si="36"/>
        <v/>
      </c>
      <c r="Q24" s="123" t="str">
        <f t="shared" si="36"/>
        <v/>
      </c>
      <c r="R24" s="123" t="str">
        <f t="shared" si="36"/>
        <v/>
      </c>
      <c r="S24" s="123" t="str">
        <f t="shared" si="36"/>
        <v/>
      </c>
      <c r="T24" s="123" t="str">
        <f t="shared" ref="T24:AG28" si="37">IF(AND($F24="목표",T$6&gt;=$L24,T$6&lt;=$L24+$M24-1),2,IF(AND($F24="중요 시점",T$6&gt;=$L24,T$6&lt;=$L24+$M24-1),1,""))</f>
        <v/>
      </c>
      <c r="U24" s="123" t="str">
        <f t="shared" si="37"/>
        <v/>
      </c>
      <c r="V24" s="123" t="str">
        <f t="shared" si="37"/>
        <v/>
      </c>
      <c r="W24" s="123" t="str">
        <f t="shared" si="37"/>
        <v/>
      </c>
      <c r="X24" s="123" t="str">
        <f t="shared" si="37"/>
        <v/>
      </c>
      <c r="Y24" s="123" t="str">
        <f t="shared" si="37"/>
        <v/>
      </c>
      <c r="Z24" s="123" t="str">
        <f t="shared" si="37"/>
        <v/>
      </c>
      <c r="AA24" s="123" t="str">
        <f t="shared" si="37"/>
        <v/>
      </c>
      <c r="AB24" s="123" t="str">
        <f t="shared" si="37"/>
        <v/>
      </c>
      <c r="AC24" s="123" t="str">
        <f t="shared" si="37"/>
        <v/>
      </c>
      <c r="AD24" s="123" t="str">
        <f t="shared" si="37"/>
        <v/>
      </c>
      <c r="AE24" s="123" t="str">
        <f t="shared" si="37"/>
        <v/>
      </c>
      <c r="AF24" s="123" t="str">
        <f t="shared" si="37"/>
        <v/>
      </c>
      <c r="AG24" s="123" t="str">
        <f t="shared" si="37"/>
        <v/>
      </c>
      <c r="AH24" s="123" t="str">
        <f t="shared" si="28"/>
        <v/>
      </c>
      <c r="AI24" s="123" t="str">
        <f t="shared" si="28"/>
        <v/>
      </c>
      <c r="AJ24" s="123" t="str">
        <f t="shared" ref="AJ24:AY28" si="38">IF(AND($F24="목표",AJ$6&gt;=$L24,AJ$6&lt;=$L24+$M24-1),2,IF(AND($F24="중요 시점",AJ$6&gt;=$L24,AJ$6&lt;=$L24+$M24-1),1,""))</f>
        <v/>
      </c>
      <c r="AK24" s="123" t="str">
        <f t="shared" si="38"/>
        <v/>
      </c>
      <c r="AL24" s="123" t="str">
        <f t="shared" si="38"/>
        <v/>
      </c>
      <c r="AM24" s="123" t="str">
        <f t="shared" si="38"/>
        <v/>
      </c>
      <c r="AN24" s="123" t="str">
        <f t="shared" si="38"/>
        <v/>
      </c>
      <c r="AO24" s="123" t="str">
        <f t="shared" si="38"/>
        <v/>
      </c>
      <c r="AP24" s="123" t="str">
        <f t="shared" si="38"/>
        <v/>
      </c>
      <c r="AQ24" s="123" t="str">
        <f t="shared" si="38"/>
        <v/>
      </c>
      <c r="AR24" s="123" t="str">
        <f t="shared" si="38"/>
        <v/>
      </c>
      <c r="AS24" s="123" t="str">
        <f t="shared" si="38"/>
        <v/>
      </c>
      <c r="AT24" s="123" t="str">
        <f t="shared" si="38"/>
        <v/>
      </c>
      <c r="AU24" s="123" t="str">
        <f t="shared" si="38"/>
        <v/>
      </c>
      <c r="AV24" s="123" t="str">
        <f t="shared" si="38"/>
        <v/>
      </c>
      <c r="AW24" s="123" t="str">
        <f t="shared" si="38"/>
        <v/>
      </c>
      <c r="AX24" s="123" t="str">
        <f t="shared" si="38"/>
        <v/>
      </c>
      <c r="AY24" s="123" t="str">
        <f t="shared" si="38"/>
        <v/>
      </c>
      <c r="AZ24" s="123" t="str">
        <f t="shared" ref="AY24:BL28" si="39">IF(AND($F24="목표",AZ$6&gt;=$L24,AZ$6&lt;=$L24+$M24-1),2,IF(AND($F24="중요 시점",AZ$6&gt;=$L24,AZ$6&lt;=$L24+$M24-1),1,""))</f>
        <v/>
      </c>
      <c r="BA24" s="123" t="str">
        <f t="shared" si="39"/>
        <v/>
      </c>
      <c r="BB24" s="123" t="str">
        <f t="shared" si="39"/>
        <v/>
      </c>
      <c r="BC24" s="123" t="str">
        <f t="shared" si="39"/>
        <v/>
      </c>
      <c r="BD24" s="123" t="str">
        <f t="shared" si="39"/>
        <v/>
      </c>
      <c r="BE24" s="123" t="str">
        <f t="shared" si="39"/>
        <v/>
      </c>
      <c r="BF24" s="123" t="str">
        <f t="shared" si="39"/>
        <v/>
      </c>
      <c r="BG24" s="123" t="str">
        <f t="shared" si="39"/>
        <v/>
      </c>
      <c r="BH24" s="123" t="str">
        <f t="shared" si="39"/>
        <v/>
      </c>
      <c r="BI24" s="123" t="str">
        <f t="shared" si="39"/>
        <v/>
      </c>
      <c r="BJ24" s="123" t="str">
        <f t="shared" si="39"/>
        <v/>
      </c>
      <c r="BK24" s="123" t="str">
        <f t="shared" si="39"/>
        <v/>
      </c>
      <c r="BL24" s="123" t="str">
        <f t="shared" si="39"/>
        <v/>
      </c>
      <c r="BM24" s="123" t="str">
        <f t="shared" si="35"/>
        <v/>
      </c>
      <c r="BN24" s="123" t="str">
        <f t="shared" si="35"/>
        <v/>
      </c>
      <c r="BO24" s="123" t="str">
        <f t="shared" si="35"/>
        <v/>
      </c>
      <c r="BP24" s="123" t="str">
        <f t="shared" si="35"/>
        <v/>
      </c>
      <c r="BQ24" s="123" t="str">
        <f t="shared" si="35"/>
        <v/>
      </c>
      <c r="BR24" s="123" t="str">
        <f t="shared" si="35"/>
        <v/>
      </c>
      <c r="BS24" s="123" t="str">
        <f t="shared" si="35"/>
        <v/>
      </c>
      <c r="BT24" s="123" t="str">
        <f t="shared" si="35"/>
        <v/>
      </c>
      <c r="BU24" s="123" t="str">
        <f t="shared" si="35"/>
        <v/>
      </c>
      <c r="BV24" s="123" t="str">
        <f t="shared" si="35"/>
        <v/>
      </c>
    </row>
    <row r="25" spans="1:74" s="75" customFormat="1" outlineLevel="1">
      <c r="B25" s="296"/>
      <c r="C25" s="72">
        <v>5.0999999999999996</v>
      </c>
      <c r="D25" s="73"/>
      <c r="E25" s="73" t="s">
        <v>34</v>
      </c>
      <c r="F25" s="74" t="s">
        <v>20</v>
      </c>
      <c r="G25" s="74" t="s">
        <v>17</v>
      </c>
      <c r="H25" s="74" t="s">
        <v>18</v>
      </c>
      <c r="I25" s="86">
        <f>중요_시점3323[[#This Row],[시작일2]]</f>
        <v>44707</v>
      </c>
      <c r="J25" s="86">
        <f>중요_시점3323[[#This Row],[시작일]]+중요_시점3323[[#This Row],[일 수]]</f>
        <v>44708</v>
      </c>
      <c r="K25" s="82" t="s">
        <v>19</v>
      </c>
      <c r="L25" s="95">
        <f>L24</f>
        <v>44707</v>
      </c>
      <c r="M25" s="104">
        <v>1</v>
      </c>
      <c r="N25" s="48" t="str">
        <f t="shared" si="36"/>
        <v/>
      </c>
      <c r="O25" s="48" t="str">
        <f t="shared" si="36"/>
        <v/>
      </c>
      <c r="P25" s="48" t="str">
        <f t="shared" si="36"/>
        <v/>
      </c>
      <c r="Q25" s="48" t="str">
        <f t="shared" si="36"/>
        <v/>
      </c>
      <c r="R25" s="48" t="str">
        <f t="shared" si="36"/>
        <v/>
      </c>
      <c r="S25" s="48" t="str">
        <f t="shared" si="36"/>
        <v/>
      </c>
      <c r="T25" s="48" t="str">
        <f t="shared" si="37"/>
        <v/>
      </c>
      <c r="U25" s="48" t="str">
        <f t="shared" si="37"/>
        <v/>
      </c>
      <c r="V25" s="48" t="str">
        <f t="shared" si="37"/>
        <v/>
      </c>
      <c r="W25" s="48" t="str">
        <f t="shared" si="37"/>
        <v/>
      </c>
      <c r="X25" s="48" t="str">
        <f t="shared" si="37"/>
        <v/>
      </c>
      <c r="Y25" s="48" t="str">
        <f t="shared" si="37"/>
        <v/>
      </c>
      <c r="Z25" s="48" t="str">
        <f t="shared" si="37"/>
        <v/>
      </c>
      <c r="AA25" s="48" t="str">
        <f t="shared" si="37"/>
        <v/>
      </c>
      <c r="AB25" s="48" t="str">
        <f t="shared" si="37"/>
        <v/>
      </c>
      <c r="AC25" s="48" t="str">
        <f t="shared" si="37"/>
        <v/>
      </c>
      <c r="AD25" s="48" t="str">
        <f t="shared" si="37"/>
        <v/>
      </c>
      <c r="AE25" s="48" t="str">
        <f t="shared" si="37"/>
        <v/>
      </c>
      <c r="AF25" s="48" t="str">
        <f t="shared" si="37"/>
        <v/>
      </c>
      <c r="AG25" s="48" t="str">
        <f t="shared" si="37"/>
        <v/>
      </c>
      <c r="AH25" s="48" t="str">
        <f t="shared" si="28"/>
        <v/>
      </c>
      <c r="AI25" s="48" t="str">
        <f t="shared" si="28"/>
        <v/>
      </c>
      <c r="AJ25" s="48" t="str">
        <f t="shared" si="38"/>
        <v/>
      </c>
      <c r="AK25" s="48" t="str">
        <f t="shared" si="38"/>
        <v/>
      </c>
      <c r="AL25" s="48" t="str">
        <f t="shared" si="38"/>
        <v/>
      </c>
      <c r="AM25" s="48" t="str">
        <f t="shared" si="38"/>
        <v/>
      </c>
      <c r="AN25" s="48" t="str">
        <f t="shared" si="38"/>
        <v/>
      </c>
      <c r="AO25" s="48" t="str">
        <f t="shared" si="38"/>
        <v/>
      </c>
      <c r="AP25" s="48" t="str">
        <f t="shared" si="38"/>
        <v/>
      </c>
      <c r="AQ25" s="48" t="str">
        <f t="shared" si="38"/>
        <v/>
      </c>
      <c r="AR25" s="48" t="str">
        <f t="shared" si="38"/>
        <v/>
      </c>
      <c r="AS25" s="48" t="str">
        <f t="shared" si="38"/>
        <v/>
      </c>
      <c r="AT25" s="48" t="str">
        <f t="shared" si="38"/>
        <v/>
      </c>
      <c r="AU25" s="48" t="str">
        <f t="shared" si="38"/>
        <v/>
      </c>
      <c r="AV25" s="48" t="str">
        <f t="shared" si="38"/>
        <v/>
      </c>
      <c r="AW25" s="48" t="str">
        <f t="shared" si="38"/>
        <v/>
      </c>
      <c r="AX25" s="48" t="str">
        <f t="shared" si="38"/>
        <v/>
      </c>
      <c r="AY25" s="48" t="str">
        <f t="shared" si="39"/>
        <v/>
      </c>
      <c r="AZ25" s="48" t="str">
        <f t="shared" si="39"/>
        <v/>
      </c>
      <c r="BA25" s="48" t="str">
        <f t="shared" si="39"/>
        <v/>
      </c>
      <c r="BB25" s="48" t="str">
        <f t="shared" si="39"/>
        <v/>
      </c>
      <c r="BC25" s="48" t="str">
        <f t="shared" si="39"/>
        <v/>
      </c>
      <c r="BD25" s="48" t="str">
        <f t="shared" si="39"/>
        <v/>
      </c>
      <c r="BE25" s="48" t="str">
        <f t="shared" si="39"/>
        <v/>
      </c>
      <c r="BF25" s="48" t="str">
        <f t="shared" si="39"/>
        <v/>
      </c>
      <c r="BG25" s="48" t="str">
        <f t="shared" si="39"/>
        <v/>
      </c>
      <c r="BH25" s="48" t="str">
        <f t="shared" si="39"/>
        <v/>
      </c>
      <c r="BI25" s="48" t="str">
        <f t="shared" si="39"/>
        <v/>
      </c>
      <c r="BJ25" s="48" t="str">
        <f t="shared" si="39"/>
        <v/>
      </c>
      <c r="BK25" s="48" t="str">
        <f t="shared" si="39"/>
        <v/>
      </c>
      <c r="BL25" s="48" t="str">
        <f t="shared" si="39"/>
        <v/>
      </c>
      <c r="BM25" s="48" t="str">
        <f t="shared" si="35"/>
        <v/>
      </c>
      <c r="BN25" s="48" t="str">
        <f t="shared" si="35"/>
        <v/>
      </c>
      <c r="BO25" s="48" t="str">
        <f t="shared" si="35"/>
        <v/>
      </c>
      <c r="BP25" s="48" t="str">
        <f t="shared" si="35"/>
        <v/>
      </c>
      <c r="BQ25" s="48" t="str">
        <f t="shared" si="35"/>
        <v/>
      </c>
      <c r="BR25" s="48" t="str">
        <f t="shared" si="35"/>
        <v/>
      </c>
      <c r="BS25" s="48" t="str">
        <f t="shared" si="35"/>
        <v/>
      </c>
      <c r="BT25" s="48" t="str">
        <f t="shared" si="35"/>
        <v/>
      </c>
      <c r="BU25" s="48" t="str">
        <f t="shared" si="35"/>
        <v/>
      </c>
      <c r="BV25" s="48" t="str">
        <f t="shared" si="35"/>
        <v/>
      </c>
    </row>
    <row r="26" spans="1:74" s="75" customFormat="1" outlineLevel="1">
      <c r="B26" s="296"/>
      <c r="C26" s="72">
        <v>5.2</v>
      </c>
      <c r="D26" s="73"/>
      <c r="E26" s="73" t="s">
        <v>35</v>
      </c>
      <c r="F26" s="74" t="s">
        <v>20</v>
      </c>
      <c r="G26" s="74" t="s">
        <v>17</v>
      </c>
      <c r="H26" s="74" t="s">
        <v>18</v>
      </c>
      <c r="I26" s="86">
        <f>중요_시점3323[[#This Row],[시작일2]]</f>
        <v>44708</v>
      </c>
      <c r="J26" s="86">
        <f>중요_시점3323[[#This Row],[시작일]]+중요_시점3323[[#This Row],[일 수]]</f>
        <v>44709</v>
      </c>
      <c r="K26" s="82" t="s">
        <v>19</v>
      </c>
      <c r="L26" s="95">
        <f t="shared" si="34"/>
        <v>44708</v>
      </c>
      <c r="M26" s="104">
        <v>1</v>
      </c>
      <c r="N26" s="48" t="str">
        <f t="shared" si="36"/>
        <v/>
      </c>
      <c r="O26" s="48" t="str">
        <f t="shared" si="36"/>
        <v/>
      </c>
      <c r="P26" s="48" t="str">
        <f t="shared" si="36"/>
        <v/>
      </c>
      <c r="Q26" s="48" t="str">
        <f t="shared" si="36"/>
        <v/>
      </c>
      <c r="R26" s="48" t="str">
        <f t="shared" si="36"/>
        <v/>
      </c>
      <c r="S26" s="48" t="str">
        <f t="shared" si="36"/>
        <v/>
      </c>
      <c r="T26" s="48" t="str">
        <f t="shared" si="37"/>
        <v/>
      </c>
      <c r="U26" s="48" t="str">
        <f t="shared" si="37"/>
        <v/>
      </c>
      <c r="V26" s="48" t="str">
        <f t="shared" si="37"/>
        <v/>
      </c>
      <c r="W26" s="48" t="str">
        <f t="shared" si="37"/>
        <v/>
      </c>
      <c r="X26" s="48" t="str">
        <f t="shared" si="37"/>
        <v/>
      </c>
      <c r="Y26" s="48" t="str">
        <f t="shared" si="37"/>
        <v/>
      </c>
      <c r="Z26" s="48" t="str">
        <f t="shared" si="37"/>
        <v/>
      </c>
      <c r="AA26" s="48" t="str">
        <f t="shared" si="37"/>
        <v/>
      </c>
      <c r="AB26" s="48" t="str">
        <f t="shared" si="37"/>
        <v/>
      </c>
      <c r="AC26" s="48" t="str">
        <f t="shared" si="37"/>
        <v/>
      </c>
      <c r="AD26" s="48" t="str">
        <f t="shared" si="37"/>
        <v/>
      </c>
      <c r="AE26" s="48" t="str">
        <f t="shared" si="37"/>
        <v/>
      </c>
      <c r="AF26" s="48" t="str">
        <f t="shared" si="37"/>
        <v/>
      </c>
      <c r="AG26" s="48" t="str">
        <f t="shared" si="37"/>
        <v/>
      </c>
      <c r="AH26" s="48" t="str">
        <f t="shared" si="28"/>
        <v/>
      </c>
      <c r="AI26" s="48" t="str">
        <f t="shared" si="28"/>
        <v/>
      </c>
      <c r="AJ26" s="48" t="str">
        <f t="shared" si="38"/>
        <v/>
      </c>
      <c r="AK26" s="48" t="str">
        <f t="shared" si="38"/>
        <v/>
      </c>
      <c r="AL26" s="48" t="str">
        <f t="shared" si="38"/>
        <v/>
      </c>
      <c r="AM26" s="48" t="str">
        <f t="shared" si="38"/>
        <v/>
      </c>
      <c r="AN26" s="48" t="str">
        <f t="shared" si="38"/>
        <v/>
      </c>
      <c r="AO26" s="48" t="str">
        <f t="shared" si="38"/>
        <v/>
      </c>
      <c r="AP26" s="48" t="str">
        <f t="shared" si="38"/>
        <v/>
      </c>
      <c r="AQ26" s="48" t="str">
        <f t="shared" si="38"/>
        <v/>
      </c>
      <c r="AR26" s="48" t="str">
        <f t="shared" si="38"/>
        <v/>
      </c>
      <c r="AS26" s="48" t="str">
        <f t="shared" si="38"/>
        <v/>
      </c>
      <c r="AT26" s="48" t="str">
        <f t="shared" si="38"/>
        <v/>
      </c>
      <c r="AU26" s="48" t="str">
        <f t="shared" si="38"/>
        <v/>
      </c>
      <c r="AV26" s="48" t="str">
        <f t="shared" si="38"/>
        <v/>
      </c>
      <c r="AW26" s="48" t="str">
        <f t="shared" si="38"/>
        <v/>
      </c>
      <c r="AX26" s="48" t="str">
        <f t="shared" si="38"/>
        <v/>
      </c>
      <c r="AY26" s="48" t="str">
        <f t="shared" si="39"/>
        <v/>
      </c>
      <c r="AZ26" s="48" t="str">
        <f t="shared" si="39"/>
        <v/>
      </c>
      <c r="BA26" s="48" t="str">
        <f t="shared" si="39"/>
        <v/>
      </c>
      <c r="BB26" s="48" t="str">
        <f t="shared" si="39"/>
        <v/>
      </c>
      <c r="BC26" s="48" t="str">
        <f t="shared" si="39"/>
        <v/>
      </c>
      <c r="BD26" s="48" t="str">
        <f t="shared" si="39"/>
        <v/>
      </c>
      <c r="BE26" s="48" t="str">
        <f t="shared" si="39"/>
        <v/>
      </c>
      <c r="BF26" s="48" t="str">
        <f t="shared" si="39"/>
        <v/>
      </c>
      <c r="BG26" s="48" t="str">
        <f t="shared" si="39"/>
        <v/>
      </c>
      <c r="BH26" s="48" t="str">
        <f t="shared" si="39"/>
        <v/>
      </c>
      <c r="BI26" s="48" t="str">
        <f t="shared" si="39"/>
        <v/>
      </c>
      <c r="BJ26" s="48" t="str">
        <f t="shared" si="39"/>
        <v/>
      </c>
      <c r="BK26" s="48" t="str">
        <f t="shared" si="39"/>
        <v/>
      </c>
      <c r="BL26" s="48" t="str">
        <f t="shared" si="39"/>
        <v/>
      </c>
      <c r="BM26" s="48" t="str">
        <f t="shared" si="35"/>
        <v/>
      </c>
      <c r="BN26" s="48" t="str">
        <f t="shared" si="35"/>
        <v/>
      </c>
      <c r="BO26" s="48" t="str">
        <f t="shared" si="35"/>
        <v/>
      </c>
      <c r="BP26" s="48" t="str">
        <f t="shared" si="35"/>
        <v/>
      </c>
      <c r="BQ26" s="48" t="str">
        <f t="shared" si="35"/>
        <v/>
      </c>
      <c r="BR26" s="48" t="str">
        <f t="shared" si="35"/>
        <v/>
      </c>
      <c r="BS26" s="48" t="str">
        <f t="shared" si="35"/>
        <v/>
      </c>
      <c r="BT26" s="48" t="str">
        <f t="shared" si="35"/>
        <v/>
      </c>
      <c r="BU26" s="48" t="str">
        <f t="shared" si="35"/>
        <v/>
      </c>
      <c r="BV26" s="48" t="str">
        <f t="shared" si="35"/>
        <v/>
      </c>
    </row>
    <row r="27" spans="1:74" s="102" customFormat="1" outlineLevel="1">
      <c r="A27" s="124"/>
      <c r="B27" s="296"/>
      <c r="C27" s="97">
        <v>6</v>
      </c>
      <c r="D27" s="98" t="s">
        <v>36</v>
      </c>
      <c r="E27" s="99"/>
      <c r="F27" s="100" t="s">
        <v>16</v>
      </c>
      <c r="G27" s="100" t="s">
        <v>17</v>
      </c>
      <c r="H27" s="100" t="s">
        <v>18</v>
      </c>
      <c r="I27" s="92">
        <f>중요_시점3323[[#This Row],[시작일2]]</f>
        <v>44711</v>
      </c>
      <c r="J27" s="92">
        <f>중요_시점3323[[#This Row],[시작일]]+중요_시점3323[[#This Row],[일 수]]</f>
        <v>44723</v>
      </c>
      <c r="K27" s="82" t="s">
        <v>19</v>
      </c>
      <c r="L27" s="93">
        <f>J26+2</f>
        <v>44711</v>
      </c>
      <c r="M27" s="105">
        <v>12</v>
      </c>
      <c r="N27" s="123" t="str">
        <f t="shared" si="36"/>
        <v/>
      </c>
      <c r="O27" s="123" t="str">
        <f t="shared" si="36"/>
        <v/>
      </c>
      <c r="P27" s="123" t="str">
        <f t="shared" si="36"/>
        <v/>
      </c>
      <c r="Q27" s="123" t="str">
        <f t="shared" si="36"/>
        <v/>
      </c>
      <c r="R27" s="123" t="str">
        <f t="shared" si="36"/>
        <v/>
      </c>
      <c r="S27" s="123" t="str">
        <f t="shared" si="36"/>
        <v/>
      </c>
      <c r="T27" s="123" t="str">
        <f t="shared" si="37"/>
        <v/>
      </c>
      <c r="U27" s="123" t="str">
        <f t="shared" si="37"/>
        <v/>
      </c>
      <c r="V27" s="123" t="str">
        <f t="shared" si="37"/>
        <v/>
      </c>
      <c r="W27" s="123" t="str">
        <f t="shared" si="37"/>
        <v/>
      </c>
      <c r="X27" s="123" t="str">
        <f t="shared" si="37"/>
        <v/>
      </c>
      <c r="Y27" s="123" t="str">
        <f t="shared" si="37"/>
        <v/>
      </c>
      <c r="Z27" s="123" t="str">
        <f t="shared" si="37"/>
        <v/>
      </c>
      <c r="AA27" s="123" t="str">
        <f t="shared" si="37"/>
        <v/>
      </c>
      <c r="AB27" s="123" t="str">
        <f t="shared" si="37"/>
        <v/>
      </c>
      <c r="AC27" s="123" t="str">
        <f t="shared" si="37"/>
        <v/>
      </c>
      <c r="AD27" s="123" t="str">
        <f t="shared" si="37"/>
        <v/>
      </c>
      <c r="AE27" s="123" t="str">
        <f t="shared" si="37"/>
        <v/>
      </c>
      <c r="AF27" s="123" t="str">
        <f t="shared" si="37"/>
        <v/>
      </c>
      <c r="AG27" s="123" t="str">
        <f t="shared" si="37"/>
        <v/>
      </c>
      <c r="AH27" s="123" t="str">
        <f t="shared" si="28"/>
        <v/>
      </c>
      <c r="AI27" s="123" t="str">
        <f t="shared" si="28"/>
        <v/>
      </c>
      <c r="AJ27" s="123" t="str">
        <f t="shared" si="38"/>
        <v/>
      </c>
      <c r="AK27" s="123" t="str">
        <f t="shared" si="38"/>
        <v/>
      </c>
      <c r="AL27" s="123" t="str">
        <f t="shared" si="38"/>
        <v/>
      </c>
      <c r="AM27" s="123" t="str">
        <f t="shared" si="38"/>
        <v/>
      </c>
      <c r="AN27" s="123" t="str">
        <f t="shared" si="38"/>
        <v/>
      </c>
      <c r="AO27" s="123" t="str">
        <f t="shared" si="38"/>
        <v/>
      </c>
      <c r="AP27" s="123" t="str">
        <f t="shared" si="38"/>
        <v/>
      </c>
      <c r="AQ27" s="123" t="str">
        <f t="shared" si="38"/>
        <v/>
      </c>
      <c r="AR27" s="123" t="str">
        <f t="shared" si="38"/>
        <v/>
      </c>
      <c r="AS27" s="123" t="str">
        <f t="shared" si="38"/>
        <v/>
      </c>
      <c r="AT27" s="123" t="str">
        <f t="shared" si="38"/>
        <v/>
      </c>
      <c r="AU27" s="123" t="str">
        <f t="shared" si="38"/>
        <v/>
      </c>
      <c r="AV27" s="123" t="str">
        <f t="shared" si="38"/>
        <v/>
      </c>
      <c r="AW27" s="123" t="str">
        <f t="shared" si="38"/>
        <v/>
      </c>
      <c r="AX27" s="123" t="str">
        <f t="shared" si="38"/>
        <v/>
      </c>
      <c r="AY27" s="123" t="str">
        <f t="shared" si="39"/>
        <v/>
      </c>
      <c r="AZ27" s="123" t="str">
        <f t="shared" si="39"/>
        <v/>
      </c>
      <c r="BA27" s="123" t="str">
        <f t="shared" si="39"/>
        <v/>
      </c>
      <c r="BB27" s="123" t="str">
        <f t="shared" si="39"/>
        <v/>
      </c>
      <c r="BC27" s="123" t="str">
        <f t="shared" si="39"/>
        <v/>
      </c>
      <c r="BD27" s="123" t="str">
        <f t="shared" si="39"/>
        <v/>
      </c>
      <c r="BE27" s="123" t="str">
        <f t="shared" si="39"/>
        <v/>
      </c>
      <c r="BF27" s="123" t="str">
        <f t="shared" si="39"/>
        <v/>
      </c>
      <c r="BG27" s="123" t="str">
        <f t="shared" si="39"/>
        <v/>
      </c>
      <c r="BH27" s="123" t="str">
        <f t="shared" si="39"/>
        <v/>
      </c>
      <c r="BI27" s="123" t="str">
        <f t="shared" si="39"/>
        <v/>
      </c>
      <c r="BJ27" s="123" t="str">
        <f t="shared" si="39"/>
        <v/>
      </c>
      <c r="BK27" s="123" t="str">
        <f t="shared" si="39"/>
        <v/>
      </c>
      <c r="BL27" s="123" t="str">
        <f t="shared" si="39"/>
        <v/>
      </c>
      <c r="BM27" s="123" t="str">
        <f t="shared" si="35"/>
        <v/>
      </c>
      <c r="BN27" s="123" t="str">
        <f t="shared" si="35"/>
        <v/>
      </c>
      <c r="BO27" s="123" t="str">
        <f t="shared" si="35"/>
        <v/>
      </c>
      <c r="BP27" s="123" t="str">
        <f t="shared" si="35"/>
        <v/>
      </c>
      <c r="BQ27" s="123" t="str">
        <f t="shared" si="35"/>
        <v/>
      </c>
      <c r="BR27" s="123" t="str">
        <f t="shared" si="35"/>
        <v/>
      </c>
      <c r="BS27" s="123" t="str">
        <f t="shared" si="35"/>
        <v/>
      </c>
      <c r="BT27" s="123" t="str">
        <f t="shared" si="35"/>
        <v/>
      </c>
      <c r="BU27" s="123" t="str">
        <f t="shared" si="35"/>
        <v/>
      </c>
      <c r="BV27" s="123" t="str">
        <f t="shared" si="35"/>
        <v/>
      </c>
    </row>
    <row r="28" spans="1:74" s="75" customFormat="1" outlineLevel="1">
      <c r="B28" s="296"/>
      <c r="C28" s="72">
        <v>6.1</v>
      </c>
      <c r="D28" s="73"/>
      <c r="E28" s="73" t="s">
        <v>44</v>
      </c>
      <c r="F28" s="74" t="s">
        <v>20</v>
      </c>
      <c r="G28" s="74" t="s">
        <v>17</v>
      </c>
      <c r="H28" s="74" t="s">
        <v>18</v>
      </c>
      <c r="I28" s="86">
        <f>중요_시점3323[[#This Row],[시작일2]]</f>
        <v>44711</v>
      </c>
      <c r="J28" s="86">
        <f>중요_시점3323[[#This Row],[시작일]]+중요_시점3323[[#This Row],[일 수]]</f>
        <v>44716</v>
      </c>
      <c r="K28" s="82" t="s">
        <v>19</v>
      </c>
      <c r="L28" s="95">
        <f>L27</f>
        <v>44711</v>
      </c>
      <c r="M28" s="104">
        <v>5</v>
      </c>
      <c r="N28" s="48" t="str">
        <f t="shared" si="36"/>
        <v/>
      </c>
      <c r="O28" s="48" t="str">
        <f t="shared" si="36"/>
        <v/>
      </c>
      <c r="P28" s="48" t="str">
        <f t="shared" si="36"/>
        <v/>
      </c>
      <c r="Q28" s="48" t="str">
        <f t="shared" si="36"/>
        <v/>
      </c>
      <c r="R28" s="48" t="str">
        <f t="shared" si="36"/>
        <v/>
      </c>
      <c r="S28" s="48" t="str">
        <f t="shared" si="36"/>
        <v/>
      </c>
      <c r="T28" s="48" t="str">
        <f t="shared" si="37"/>
        <v/>
      </c>
      <c r="U28" s="48" t="str">
        <f t="shared" si="37"/>
        <v/>
      </c>
      <c r="V28" s="48" t="str">
        <f t="shared" si="37"/>
        <v/>
      </c>
      <c r="W28" s="48" t="str">
        <f t="shared" si="37"/>
        <v/>
      </c>
      <c r="X28" s="48" t="str">
        <f t="shared" si="37"/>
        <v/>
      </c>
      <c r="Y28" s="48" t="str">
        <f t="shared" si="37"/>
        <v/>
      </c>
      <c r="Z28" s="48" t="str">
        <f t="shared" si="37"/>
        <v/>
      </c>
      <c r="AA28" s="48" t="str">
        <f t="shared" si="37"/>
        <v/>
      </c>
      <c r="AB28" s="48" t="str">
        <f t="shared" si="37"/>
        <v/>
      </c>
      <c r="AC28" s="48" t="str">
        <f t="shared" si="37"/>
        <v/>
      </c>
      <c r="AD28" s="48" t="str">
        <f t="shared" si="37"/>
        <v/>
      </c>
      <c r="AE28" s="48" t="str">
        <f t="shared" si="37"/>
        <v/>
      </c>
      <c r="AF28" s="48" t="str">
        <f t="shared" si="37"/>
        <v/>
      </c>
      <c r="AG28" s="48" t="str">
        <f t="shared" si="37"/>
        <v/>
      </c>
      <c r="AH28" s="48" t="str">
        <f t="shared" si="28"/>
        <v/>
      </c>
      <c r="AI28" s="48" t="str">
        <f t="shared" si="28"/>
        <v/>
      </c>
      <c r="AJ28" s="48" t="str">
        <f t="shared" si="38"/>
        <v/>
      </c>
      <c r="AK28" s="48" t="str">
        <f t="shared" si="38"/>
        <v/>
      </c>
      <c r="AL28" s="48" t="str">
        <f t="shared" si="38"/>
        <v/>
      </c>
      <c r="AM28" s="48" t="str">
        <f t="shared" si="38"/>
        <v/>
      </c>
      <c r="AN28" s="48" t="str">
        <f t="shared" si="38"/>
        <v/>
      </c>
      <c r="AO28" s="48" t="str">
        <f t="shared" si="38"/>
        <v/>
      </c>
      <c r="AP28" s="48" t="str">
        <f t="shared" si="38"/>
        <v/>
      </c>
      <c r="AQ28" s="48" t="str">
        <f t="shared" si="38"/>
        <v/>
      </c>
      <c r="AR28" s="48" t="str">
        <f t="shared" si="38"/>
        <v/>
      </c>
      <c r="AS28" s="48" t="str">
        <f t="shared" si="38"/>
        <v/>
      </c>
      <c r="AT28" s="48" t="str">
        <f t="shared" si="38"/>
        <v/>
      </c>
      <c r="AU28" s="48" t="str">
        <f t="shared" si="38"/>
        <v/>
      </c>
      <c r="AV28" s="48" t="str">
        <f t="shared" si="38"/>
        <v/>
      </c>
      <c r="AW28" s="48" t="str">
        <f t="shared" si="38"/>
        <v/>
      </c>
      <c r="AX28" s="48" t="str">
        <f t="shared" si="38"/>
        <v/>
      </c>
      <c r="AY28" s="48" t="str">
        <f t="shared" si="39"/>
        <v/>
      </c>
      <c r="AZ28" s="48" t="str">
        <f t="shared" si="39"/>
        <v/>
      </c>
      <c r="BA28" s="48" t="str">
        <f t="shared" si="39"/>
        <v/>
      </c>
      <c r="BB28" s="48" t="str">
        <f t="shared" si="39"/>
        <v/>
      </c>
      <c r="BC28" s="48" t="str">
        <f t="shared" si="39"/>
        <v/>
      </c>
      <c r="BD28" s="48" t="str">
        <f t="shared" si="39"/>
        <v/>
      </c>
      <c r="BE28" s="48" t="str">
        <f t="shared" si="39"/>
        <v/>
      </c>
      <c r="BF28" s="48" t="str">
        <f t="shared" si="39"/>
        <v/>
      </c>
      <c r="BG28" s="48" t="str">
        <f t="shared" si="39"/>
        <v/>
      </c>
      <c r="BH28" s="48" t="str">
        <f t="shared" si="39"/>
        <v/>
      </c>
      <c r="BI28" s="48" t="str">
        <f t="shared" si="39"/>
        <v/>
      </c>
      <c r="BJ28" s="48" t="str">
        <f t="shared" si="39"/>
        <v/>
      </c>
      <c r="BK28" s="48" t="str">
        <f t="shared" si="39"/>
        <v/>
      </c>
      <c r="BL28" s="48" t="str">
        <f t="shared" si="39"/>
        <v/>
      </c>
      <c r="BM28" s="48" t="str">
        <f t="shared" si="35"/>
        <v/>
      </c>
      <c r="BN28" s="48" t="str">
        <f t="shared" si="35"/>
        <v/>
      </c>
      <c r="BO28" s="48" t="str">
        <f t="shared" si="35"/>
        <v/>
      </c>
      <c r="BP28" s="48" t="str">
        <f t="shared" si="35"/>
        <v/>
      </c>
      <c r="BQ28" s="48" t="str">
        <f t="shared" si="35"/>
        <v/>
      </c>
      <c r="BR28" s="48" t="str">
        <f t="shared" si="35"/>
        <v/>
      </c>
      <c r="BS28" s="48" t="str">
        <f t="shared" si="35"/>
        <v/>
      </c>
      <c r="BT28" s="48" t="str">
        <f t="shared" si="35"/>
        <v/>
      </c>
      <c r="BU28" s="48" t="str">
        <f t="shared" si="35"/>
        <v/>
      </c>
      <c r="BV28" s="48" t="str">
        <f t="shared" si="35"/>
        <v/>
      </c>
    </row>
    <row r="29" spans="1:74" s="75" customFormat="1" outlineLevel="1">
      <c r="B29" s="296"/>
      <c r="C29" s="72">
        <v>6.2</v>
      </c>
      <c r="D29" s="73"/>
      <c r="E29" s="73" t="s">
        <v>37</v>
      </c>
      <c r="F29" s="74" t="s">
        <v>20</v>
      </c>
      <c r="G29" s="74"/>
      <c r="H29" s="74"/>
      <c r="I29" s="86">
        <f>중요_시점3323[[#This Row],[시작일2]]</f>
        <v>44719</v>
      </c>
      <c r="J29" s="86">
        <f>중요_시점3323[[#This Row],[시작일]]+중요_시점3323[[#This Row],[일 수]]</f>
        <v>44723</v>
      </c>
      <c r="K29" s="82" t="s">
        <v>19</v>
      </c>
      <c r="L29" s="95">
        <f>J28+3</f>
        <v>44719</v>
      </c>
      <c r="M29" s="106">
        <v>4</v>
      </c>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row>
    <row r="30" spans="1:74" s="75" customFormat="1">
      <c r="B30" s="141"/>
      <c r="C30" s="107"/>
      <c r="D30" s="108"/>
      <c r="E30" s="109"/>
      <c r="F30" s="110"/>
      <c r="G30" s="110"/>
      <c r="H30" s="110"/>
      <c r="I30" s="110"/>
      <c r="J30" s="110"/>
      <c r="K30" s="110"/>
      <c r="L30" s="111"/>
      <c r="M30" s="110"/>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row>
  </sheetData>
  <mergeCells count="8">
    <mergeCell ref="H1:K1"/>
    <mergeCell ref="L1:M1"/>
    <mergeCell ref="H2:K2"/>
    <mergeCell ref="AS5:BV5"/>
    <mergeCell ref="N4:BV4"/>
    <mergeCell ref="B9:B29"/>
    <mergeCell ref="B4:M5"/>
    <mergeCell ref="N5:AR5"/>
  </mergeCells>
  <phoneticPr fontId="4" type="noConversion"/>
  <conditionalFormatting sqref="K8:K14 K22:K29 K16:K20">
    <cfRule type="dataBar" priority="63">
      <dataBar>
        <cfvo type="num" val="0"/>
        <cfvo type="num" val="1"/>
        <color theme="0" tint="-0.249977111117893"/>
      </dataBar>
      <extLst>
        <ext xmlns:x14="http://schemas.microsoft.com/office/spreadsheetml/2009/9/main" uri="{B025F937-C7B1-47D3-B67F-A62EFF666E3E}">
          <x14:id>{3E5BC6AD-1558-4505-B937-DAB601981D21}</x14:id>
        </ext>
      </extLst>
    </cfRule>
  </conditionalFormatting>
  <conditionalFormatting sqref="AO6 AO8:AO30">
    <cfRule type="expression" dxfId="64" priority="65">
      <formula>AND(TODAY()&gt;=AO$6,TODAY()&lt;AP$5)</formula>
    </cfRule>
  </conditionalFormatting>
  <conditionalFormatting sqref="N6:AF30 AP6:AQ6 AP8:AQ30 AI7:AQ7 AI8:AN30 AI6:AN6 BU8:BU30 BN7:BU7 BE6:BU6">
    <cfRule type="expression" dxfId="63" priority="66">
      <formula>AND(TODAY()&gt;=N$6,TODAY()&lt;O$6)</formula>
    </cfRule>
  </conditionalFormatting>
  <conditionalFormatting sqref="N9:AF29 AI9:AR29 BN9:BV29">
    <cfRule type="expression" dxfId="62" priority="67" stopIfTrue="1">
      <formula>AND($F9="진행 중",N$6&gt;=$L9,N$6&lt;=$L9+$M9-1)</formula>
    </cfRule>
    <cfRule type="expression" dxfId="61" priority="68" stopIfTrue="1">
      <formula>AND($F9="목표 기간",N$6&gt;=$L9,N$6&lt;=$L9+$M9-1)</formula>
    </cfRule>
    <cfRule type="expression" dxfId="60" priority="69" stopIfTrue="1">
      <formula>AND($F9="예정 기간",N$6&gt;=$L9,N$6&lt;=$L9+$M9-1)</formula>
    </cfRule>
    <cfRule type="expression" dxfId="59" priority="70" stopIfTrue="1">
      <formula>AND($F9="완료",N$6&gt;=$L9,N$6&lt;=$L9+$M9-1)</formula>
    </cfRule>
    <cfRule type="expression" dxfId="58" priority="71" stopIfTrue="1">
      <formula>AND(LEN($F9)=0,N$6&gt;=$L9,N$6&lt;=$L9+$M9-1)</formula>
    </cfRule>
  </conditionalFormatting>
  <conditionalFormatting sqref="K6">
    <cfRule type="dataBar" priority="60">
      <dataBar>
        <cfvo type="num" val="0"/>
        <cfvo type="num" val="1"/>
        <color theme="0" tint="-0.249977111117893"/>
      </dataBar>
      <extLst>
        <ext xmlns:x14="http://schemas.microsoft.com/office/spreadsheetml/2009/9/main" uri="{B025F937-C7B1-47D3-B67F-A62EFF666E3E}">
          <x14:id>{D5E55EDF-B48D-44DB-B128-8CF39E98B13B}</x14:id>
        </ext>
      </extLst>
    </cfRule>
  </conditionalFormatting>
  <conditionalFormatting sqref="K7">
    <cfRule type="dataBar" priority="59">
      <dataBar>
        <cfvo type="num" val="0"/>
        <cfvo type="num" val="1"/>
        <color theme="0" tint="-0.249977111117893"/>
      </dataBar>
      <extLst>
        <ext xmlns:x14="http://schemas.microsoft.com/office/spreadsheetml/2009/9/main" uri="{B025F937-C7B1-47D3-B67F-A62EFF666E3E}">
          <x14:id>{60EB3B09-2C07-4EC5-BB8D-524E351CB9B6}</x14:id>
        </ext>
      </extLst>
    </cfRule>
  </conditionalFormatting>
  <conditionalFormatting sqref="K21">
    <cfRule type="dataBar" priority="57">
      <dataBar>
        <cfvo type="num" val="0"/>
        <cfvo type="num" val="1"/>
        <color theme="0" tint="-0.249977111117893"/>
      </dataBar>
      <extLst>
        <ext xmlns:x14="http://schemas.microsoft.com/office/spreadsheetml/2009/9/main" uri="{B025F937-C7B1-47D3-B67F-A62EFF666E3E}">
          <x14:id>{8856D672-D443-4ADE-81D2-632AB790E508}</x14:id>
        </ext>
      </extLst>
    </cfRule>
  </conditionalFormatting>
  <conditionalFormatting sqref="K15">
    <cfRule type="dataBar" priority="56">
      <dataBar>
        <cfvo type="num" val="0"/>
        <cfvo type="num" val="1"/>
        <color theme="0" tint="-0.249977111117893"/>
      </dataBar>
      <extLst>
        <ext xmlns:x14="http://schemas.microsoft.com/office/spreadsheetml/2009/9/main" uri="{B025F937-C7B1-47D3-B67F-A62EFF666E3E}">
          <x14:id>{9F7C5013-7DB3-4E47-8260-ACB4A20E74B6}</x14:id>
        </ext>
      </extLst>
    </cfRule>
  </conditionalFormatting>
  <conditionalFormatting sqref="AR6:AR30 BV6:BV30">
    <cfRule type="expression" dxfId="57" priority="291">
      <formula>AND(TODAY()&gt;=AR$6,TODAY()&lt;#REF!)</formula>
    </cfRule>
  </conditionalFormatting>
  <conditionalFormatting sqref="N5">
    <cfRule type="expression" dxfId="56" priority="318">
      <formula>N$6&lt;=EOMONTH(#REF!,0)</formula>
    </cfRule>
  </conditionalFormatting>
  <conditionalFormatting sqref="N5">
    <cfRule type="expression" dxfId="55" priority="319">
      <formula>AND(N$6&lt;=EOMONTH(#REF!,1),N$6&gt;EOMONTH(#REF!,0))</formula>
    </cfRule>
  </conditionalFormatting>
  <conditionalFormatting sqref="AH6:AH30">
    <cfRule type="expression" dxfId="54" priority="40">
      <formula>AND(TODAY()&gt;=AH$6,TODAY()&lt;AI$6)</formula>
    </cfRule>
  </conditionalFormatting>
  <conditionalFormatting sqref="AH9:AH29">
    <cfRule type="expression" dxfId="53" priority="41" stopIfTrue="1">
      <formula>AND($F9="진행 중",AH$6&gt;=$L9,AH$6&lt;=$L9+$M9-1)</formula>
    </cfRule>
    <cfRule type="expression" dxfId="52" priority="42" stopIfTrue="1">
      <formula>AND($F9="목표 기간",AH$6&gt;=$L9,AH$6&lt;=$L9+$M9-1)</formula>
    </cfRule>
    <cfRule type="expression" dxfId="51" priority="43" stopIfTrue="1">
      <formula>AND($F9="예정 기간",AH$6&gt;=$L9,AH$6&lt;=$L9+$M9-1)</formula>
    </cfRule>
    <cfRule type="expression" dxfId="50" priority="44" stopIfTrue="1">
      <formula>AND($F9="완료",AH$6&gt;=$L9,AH$6&lt;=$L9+$M9-1)</formula>
    </cfRule>
    <cfRule type="expression" dxfId="49" priority="45" stopIfTrue="1">
      <formula>AND(LEN($F9)=0,AH$6&gt;=$L9,AH$6&lt;=$L9+$M9-1)</formula>
    </cfRule>
  </conditionalFormatting>
  <conditionalFormatting sqref="AG6:AG30">
    <cfRule type="expression" dxfId="48" priority="32">
      <formula>AND(TODAY()&gt;=AG$6,TODAY()&lt;AH$6)</formula>
    </cfRule>
  </conditionalFormatting>
  <conditionalFormatting sqref="AG9:AG29">
    <cfRule type="expression" dxfId="47" priority="33" stopIfTrue="1">
      <formula>AND($F9="진행 중",AG$6&gt;=$L9,AG$6&lt;=$L9+$M9-1)</formula>
    </cfRule>
    <cfRule type="expression" dxfId="46" priority="34" stopIfTrue="1">
      <formula>AND($F9="목표 기간",AG$6&gt;=$L9,AG$6&lt;=$L9+$M9-1)</formula>
    </cfRule>
    <cfRule type="expression" dxfId="45" priority="35" stopIfTrue="1">
      <formula>AND($F9="예정 기간",AG$6&gt;=$L9,AG$6&lt;=$L9+$M9-1)</formula>
    </cfRule>
    <cfRule type="expression" dxfId="44" priority="36" stopIfTrue="1">
      <formula>AND($F9="완료",AG$6&gt;=$L9,AG$6&lt;=$L9+$M9-1)</formula>
    </cfRule>
    <cfRule type="expression" dxfId="43" priority="37" stopIfTrue="1">
      <formula>AND(LEN($F9)=0,AG$6&gt;=$L9,AG$6&lt;=$L9+$M9-1)</formula>
    </cfRule>
  </conditionalFormatting>
  <conditionalFormatting sqref="BT8:BT30">
    <cfRule type="expression" dxfId="42" priority="18">
      <formula>AND(TODAY()&gt;=BT$6,TODAY()&lt;BU$5)</formula>
    </cfRule>
  </conditionalFormatting>
  <conditionalFormatting sqref="BN8:BS30 AS7:BK30 AS6:BD6">
    <cfRule type="expression" dxfId="41" priority="19">
      <formula>AND(TODAY()&gt;=AS$6,TODAY()&lt;AT$6)</formula>
    </cfRule>
  </conditionalFormatting>
  <conditionalFormatting sqref="AS9:BK29">
    <cfRule type="expression" dxfId="40" priority="20" stopIfTrue="1">
      <formula>AND($F9="진행 중",AS$6&gt;=$L9,AS$6&lt;=$L9+$M9-1)</formula>
    </cfRule>
    <cfRule type="expression" dxfId="39" priority="21" stopIfTrue="1">
      <formula>AND($F9="목표 기간",AS$6&gt;=$L9,AS$6&lt;=$L9+$M9-1)</formula>
    </cfRule>
    <cfRule type="expression" dxfId="38" priority="22" stopIfTrue="1">
      <formula>AND($F9="예정 기간",AS$6&gt;=$L9,AS$6&lt;=$L9+$M9-1)</formula>
    </cfRule>
    <cfRule type="expression" dxfId="37" priority="23" stopIfTrue="1">
      <formula>AND($F9="완료",AS$6&gt;=$L9,AS$6&lt;=$L9+$M9-1)</formula>
    </cfRule>
    <cfRule type="expression" dxfId="36" priority="24" stopIfTrue="1">
      <formula>AND(LEN($F9)=0,AS$6&gt;=$L9,AS$6&lt;=$L9+$M9-1)</formula>
    </cfRule>
  </conditionalFormatting>
  <conditionalFormatting sqref="AS5">
    <cfRule type="expression" dxfId="35" priority="28">
      <formula>AS$6&lt;=EOMONTH(#REF!,0)</formula>
    </cfRule>
  </conditionalFormatting>
  <conditionalFormatting sqref="AS5">
    <cfRule type="expression" dxfId="34" priority="29">
      <formula>AND(AS$6&lt;=EOMONTH(#REF!,1),AS$6&gt;EOMONTH(#REF!,0))</formula>
    </cfRule>
  </conditionalFormatting>
  <conditionalFormatting sqref="BM7:BM30">
    <cfRule type="expression" dxfId="33" priority="10">
      <formula>AND(TODAY()&gt;=BM$6,TODAY()&lt;BN$6)</formula>
    </cfRule>
  </conditionalFormatting>
  <conditionalFormatting sqref="BM9:BM29">
    <cfRule type="expression" dxfId="32" priority="11" stopIfTrue="1">
      <formula>AND($F9="진행 중",BM$6&gt;=$L9,BM$6&lt;=$L9+$M9-1)</formula>
    </cfRule>
    <cfRule type="expression" dxfId="31" priority="12" stopIfTrue="1">
      <formula>AND($F9="목표 기간",BM$6&gt;=$L9,BM$6&lt;=$L9+$M9-1)</formula>
    </cfRule>
    <cfRule type="expression" dxfId="30" priority="13" stopIfTrue="1">
      <formula>AND($F9="예정 기간",BM$6&gt;=$L9,BM$6&lt;=$L9+$M9-1)</formula>
    </cfRule>
    <cfRule type="expression" dxfId="29" priority="14" stopIfTrue="1">
      <formula>AND($F9="완료",BM$6&gt;=$L9,BM$6&lt;=$L9+$M9-1)</formula>
    </cfRule>
    <cfRule type="expression" dxfId="28" priority="15" stopIfTrue="1">
      <formula>AND(LEN($F9)=0,BM$6&gt;=$L9,BM$6&lt;=$L9+$M9-1)</formula>
    </cfRule>
  </conditionalFormatting>
  <conditionalFormatting sqref="BL7:BL30">
    <cfRule type="expression" dxfId="27" priority="2">
      <formula>AND(TODAY()&gt;=BL$6,TODAY()&lt;BM$6)</formula>
    </cfRule>
  </conditionalFormatting>
  <conditionalFormatting sqref="BL9:BL29">
    <cfRule type="expression" dxfId="26" priority="3" stopIfTrue="1">
      <formula>AND($F9="진행 중",BL$6&gt;=$L9,BL$6&lt;=$L9+$M9-1)</formula>
    </cfRule>
    <cfRule type="expression" dxfId="25" priority="4" stopIfTrue="1">
      <formula>AND($F9="목표 기간",BL$6&gt;=$L9,BL$6&lt;=$L9+$M9-1)</formula>
    </cfRule>
    <cfRule type="expression" dxfId="24" priority="5" stopIfTrue="1">
      <formula>AND($F9="예정 기간",BL$6&gt;=$L9,BL$6&lt;=$L9+$M9-1)</formula>
    </cfRule>
    <cfRule type="expression" dxfId="23" priority="6" stopIfTrue="1">
      <formula>AND($F9="완료",BL$6&gt;=$L9,BL$6&lt;=$L9+$M9-1)</formula>
    </cfRule>
    <cfRule type="expression" dxfId="22" priority="7" stopIfTrue="1">
      <formula>AND(LEN($F9)=0,BL$6&gt;=$L9,BL$6&lt;=$L9+$M9-1)</formula>
    </cfRule>
  </conditionalFormatting>
  <dataValidations count="5">
    <dataValidation type="list" allowBlank="1" showInputMessage="1" showErrorMessage="1" sqref="G9" xr:uid="{FC1FFA25-D3E8-46D0-A75A-706A04A5772E}">
      <formula1>"　,고객사, MS, Cloocus, 고객사&amp;MS, 고객사&amp;Cloocus, MS&amp;Cloocus, 고객사&amp;MS&amp;Cloocus"</formula1>
    </dataValidation>
    <dataValidation type="whole" operator="greaterThanOrEqual" allowBlank="1" showInputMessage="1" promptTitle="스크롤 증가값" prompt="이 숫자를 변경하면 Gantt 차트 보기가 스크롤됩니다." sqref="L2:L3" xr:uid="{3DB449E5-A599-4CDB-9B7C-BD2014FC9939}">
      <formula1>0</formula1>
    </dataValidation>
    <dataValidation type="list" allowBlank="1" showInputMessage="1" showErrorMessage="1" sqref="F9:F29" xr:uid="{04C1E3AB-D045-43FD-BDEB-6DD905086FF2}">
      <formula1>"목표 기간, 예정 기간, 진행 중, 완료"</formula1>
    </dataValidation>
    <dataValidation type="list" allowBlank="1" showInputMessage="1" showErrorMessage="1" sqref="G10:G29" xr:uid="{7EF859FD-8ECB-413B-AFCC-929481A08F98}">
      <formula1>"고객사, MS, Cloocus, 고객사&amp;MS, 고객사&amp;Cloocus, MS&amp;Cloocus, 고객사&amp;MS&amp;Cloocus"</formula1>
    </dataValidation>
    <dataValidation type="list" allowBlank="1" showInputMessage="1" showErrorMessage="1" sqref="H9:H29" xr:uid="{739C6E8A-6F8B-4058-B352-D223D7D51409}">
      <formula1>"　,고객사(실무담당자), 고객사(IT담당자), MS(실무담당자), Cloocus(영업 1인&amp;DP담당자 1인&amp;DS담당자 2인), Cloocus(DP담당자 1인&amp;DS담당자 2인),Cloocus(DP담당자 1인),Cloocus(DS담당자 2인),고객사&amp;MS(실무담당자),고객사&amp;Cloocus(실무담당자),MS&amp;Cloocus(실무담당자),고객사&amp;MS&amp;Cloocus(실무담당자)"</formula1>
    </dataValidation>
  </dataValidations>
  <pageMargins left="0.7" right="0.7" top="0.75" bottom="0.75" header="0.3" footer="0.3"/>
  <pageSetup paperSize="9" orientation="portrait" horizontalDpi="200" verticalDpi="200" r:id="rId1"/>
  <ignoredErrors>
    <ignoredError sqref="L17 L25 L28" formula="1"/>
    <ignoredError sqref="M24" formulaRange="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5BC6AD-1558-4505-B937-DAB601981D21}">
            <x14:dataBar minLength="0" maxLength="100" gradient="0">
              <x14:cfvo type="num">
                <xm:f>0</xm:f>
              </x14:cfvo>
              <x14:cfvo type="num">
                <xm:f>1</xm:f>
              </x14:cfvo>
              <x14:negativeFillColor rgb="FFFF0000"/>
              <x14:axisColor rgb="FF000000"/>
            </x14:dataBar>
          </x14:cfRule>
          <xm:sqref>K8:K14 K22:K29 K16:K20</xm:sqref>
        </x14:conditionalFormatting>
        <x14:conditionalFormatting xmlns:xm="http://schemas.microsoft.com/office/excel/2006/main">
          <x14:cfRule type="dataBar" id="{D5E55EDF-B48D-44DB-B128-8CF39E98B13B}">
            <x14:dataBar minLength="0" maxLength="100" gradient="0">
              <x14:cfvo type="num">
                <xm:f>0</xm:f>
              </x14:cfvo>
              <x14:cfvo type="num">
                <xm:f>1</xm:f>
              </x14:cfvo>
              <x14:negativeFillColor rgb="FFFF0000"/>
              <x14:axisColor rgb="FF000000"/>
            </x14:dataBar>
          </x14:cfRule>
          <xm:sqref>K6</xm:sqref>
        </x14:conditionalFormatting>
        <x14:conditionalFormatting xmlns:xm="http://schemas.microsoft.com/office/excel/2006/main">
          <x14:cfRule type="dataBar" id="{60EB3B09-2C07-4EC5-BB8D-524E351CB9B6}">
            <x14:dataBar minLength="0" maxLength="100" gradient="0">
              <x14:cfvo type="num">
                <xm:f>0</xm:f>
              </x14:cfvo>
              <x14:cfvo type="num">
                <xm:f>1</xm:f>
              </x14:cfvo>
              <x14:negativeFillColor rgb="FFFF0000"/>
              <x14:axisColor rgb="FF000000"/>
            </x14:dataBar>
          </x14:cfRule>
          <xm:sqref>K7</xm:sqref>
        </x14:conditionalFormatting>
        <x14:conditionalFormatting xmlns:xm="http://schemas.microsoft.com/office/excel/2006/main">
          <x14:cfRule type="dataBar" id="{8856D672-D443-4ADE-81D2-632AB790E508}">
            <x14:dataBar minLength="0" maxLength="100" gradient="0">
              <x14:cfvo type="num">
                <xm:f>0</xm:f>
              </x14:cfvo>
              <x14:cfvo type="num">
                <xm:f>1</xm:f>
              </x14:cfvo>
              <x14:negativeFillColor rgb="FFFF0000"/>
              <x14:axisColor rgb="FF000000"/>
            </x14:dataBar>
          </x14:cfRule>
          <xm:sqref>K21</xm:sqref>
        </x14:conditionalFormatting>
        <x14:conditionalFormatting xmlns:xm="http://schemas.microsoft.com/office/excel/2006/main">
          <x14:cfRule type="dataBar" id="{9F7C5013-7DB3-4E47-8260-ACB4A20E74B6}">
            <x14:dataBar minLength="0" maxLength="100" gradient="0">
              <x14:cfvo type="num">
                <xm:f>0</xm:f>
              </x14:cfvo>
              <x14:cfvo type="num">
                <xm:f>1</xm:f>
              </x14:cfvo>
              <x14:negativeFillColor rgb="FFFF0000"/>
              <x14:axisColor rgb="FF000000"/>
            </x14:dataBar>
          </x14:cfRule>
          <xm:sqref>K15</xm:sqref>
        </x14:conditionalFormatting>
        <x14:conditionalFormatting xmlns:xm="http://schemas.microsoft.com/office/excel/2006/main">
          <x14:cfRule type="iconSet" priority="316" id="{B2EE3B54-B604-4E45-8DC7-5506A9B46C59}">
            <x14:iconSet iconSet="3Stars" showValue="0" custom="1">
              <x14:cfvo type="percent">
                <xm:f>0</xm:f>
              </x14:cfvo>
              <x14:cfvo type="num">
                <xm:f>1</xm:f>
              </x14:cfvo>
              <x14:cfvo type="num">
                <xm:f>2</xm:f>
              </x14:cfvo>
              <x14:cfIcon iconSet="NoIcons" iconId="0"/>
              <x14:cfIcon iconSet="3Flags" iconId="1"/>
              <x14:cfIcon iconSet="3Signs" iconId="0"/>
            </x14:iconSet>
          </x14:cfRule>
          <xm:sqref>AP30:AR30</xm:sqref>
        </x14:conditionalFormatting>
        <x14:conditionalFormatting xmlns:xm="http://schemas.microsoft.com/office/excel/2006/main">
          <x14:cfRule type="iconSet" priority="317" id="{7774DFEE-F81B-431E-AFE0-D728D3A31A38}">
            <x14:iconSet iconSet="3Stars" showValue="0" custom="1">
              <x14:cfvo type="percent">
                <xm:f>0</xm:f>
              </x14:cfvo>
              <x14:cfvo type="num">
                <xm:f>1</xm:f>
              </x14:cfvo>
              <x14:cfvo type="num">
                <xm:f>2</xm:f>
              </x14:cfvo>
              <x14:cfIcon iconSet="NoIcons" iconId="0"/>
              <x14:cfIcon iconSet="3Flags" iconId="1"/>
              <x14:cfIcon iconSet="3Signs" iconId="0"/>
            </x14:iconSet>
          </x14:cfRule>
          <xm:sqref>AP9:AR29</xm:sqref>
        </x14:conditionalFormatting>
        <x14:conditionalFormatting xmlns:xm="http://schemas.microsoft.com/office/excel/2006/main">
          <x14:cfRule type="iconSet" priority="325" id="{CEFA6335-4DB2-4528-9F43-BAA32F86EAED}">
            <x14:iconSet iconSet="3Stars" showValue="0" custom="1">
              <x14:cfvo type="percent">
                <xm:f>0</xm:f>
              </x14:cfvo>
              <x14:cfvo type="num">
                <xm:f>1</xm:f>
              </x14:cfvo>
              <x14:cfvo type="num">
                <xm:f>2</xm:f>
              </x14:cfvo>
              <x14:cfIcon iconSet="NoIcons" iconId="0"/>
              <x14:cfIcon iconSet="3Flags" iconId="1"/>
              <x14:cfIcon iconSet="3Signs" iconId="0"/>
            </x14:iconSet>
          </x14:cfRule>
          <xm:sqref>N30:AF30 AI30:AO30</xm:sqref>
        </x14:conditionalFormatting>
        <x14:conditionalFormatting xmlns:xm="http://schemas.microsoft.com/office/excel/2006/main">
          <x14:cfRule type="iconSet" priority="326" id="{107CA5AB-5E21-467A-BAD5-B985E623B308}">
            <x14:iconSet iconSet="3Stars" showValue="0" custom="1">
              <x14:cfvo type="percent">
                <xm:f>0</xm:f>
              </x14:cfvo>
              <x14:cfvo type="num">
                <xm:f>1</xm:f>
              </x14:cfvo>
              <x14:cfvo type="num">
                <xm:f>2</xm:f>
              </x14:cfvo>
              <x14:cfIcon iconSet="NoIcons" iconId="0"/>
              <x14:cfIcon iconSet="3Flags" iconId="1"/>
              <x14:cfIcon iconSet="3Signs" iconId="0"/>
            </x14:iconSet>
          </x14:cfRule>
          <xm:sqref>N9:AF29 AI9:AO29</xm:sqref>
        </x14:conditionalFormatting>
        <x14:conditionalFormatting xmlns:xm="http://schemas.microsoft.com/office/excel/2006/main">
          <x14:cfRule type="iconSet" priority="46" id="{E9888848-FF7E-4255-912E-9C180D8C3A57}">
            <x14:iconSet iconSet="3Stars" showValue="0" custom="1">
              <x14:cfvo type="percent">
                <xm:f>0</xm:f>
              </x14:cfvo>
              <x14:cfvo type="num">
                <xm:f>1</xm:f>
              </x14:cfvo>
              <x14:cfvo type="num">
                <xm:f>2</xm:f>
              </x14:cfvo>
              <x14:cfIcon iconSet="NoIcons" iconId="0"/>
              <x14:cfIcon iconSet="3Flags" iconId="1"/>
              <x14:cfIcon iconSet="3Signs" iconId="0"/>
            </x14:iconSet>
          </x14:cfRule>
          <xm:sqref>AH30</xm:sqref>
        </x14:conditionalFormatting>
        <x14:conditionalFormatting xmlns:xm="http://schemas.microsoft.com/office/excel/2006/main">
          <x14:cfRule type="iconSet" priority="47" id="{9E7B4A3A-C41D-45E1-A295-6CDE4ABCB768}">
            <x14:iconSet iconSet="3Stars" showValue="0" custom="1">
              <x14:cfvo type="percent">
                <xm:f>0</xm:f>
              </x14:cfvo>
              <x14:cfvo type="num">
                <xm:f>1</xm:f>
              </x14:cfvo>
              <x14:cfvo type="num">
                <xm:f>2</xm:f>
              </x14:cfvo>
              <x14:cfIcon iconSet="NoIcons" iconId="0"/>
              <x14:cfIcon iconSet="3Flags" iconId="1"/>
              <x14:cfIcon iconSet="3Signs" iconId="0"/>
            </x14:iconSet>
          </x14:cfRule>
          <xm:sqref>AH9:AH29</xm:sqref>
        </x14:conditionalFormatting>
        <x14:conditionalFormatting xmlns:xm="http://schemas.microsoft.com/office/excel/2006/main">
          <x14:cfRule type="iconSet" priority="38" id="{769E2F6D-2B82-41E0-8AFD-D7CF7801C878}">
            <x14:iconSet iconSet="3Stars" showValue="0" custom="1">
              <x14:cfvo type="percent">
                <xm:f>0</xm:f>
              </x14:cfvo>
              <x14:cfvo type="num">
                <xm:f>1</xm:f>
              </x14:cfvo>
              <x14:cfvo type="num">
                <xm:f>2</xm:f>
              </x14:cfvo>
              <x14:cfIcon iconSet="NoIcons" iconId="0"/>
              <x14:cfIcon iconSet="3Flags" iconId="1"/>
              <x14:cfIcon iconSet="3Signs" iconId="0"/>
            </x14:iconSet>
          </x14:cfRule>
          <xm:sqref>AG30</xm:sqref>
        </x14:conditionalFormatting>
        <x14:conditionalFormatting xmlns:xm="http://schemas.microsoft.com/office/excel/2006/main">
          <x14:cfRule type="iconSet" priority="39" id="{A5222EAC-01BA-419C-86C4-298817D19C82}">
            <x14:iconSet iconSet="3Stars" showValue="0" custom="1">
              <x14:cfvo type="percent">
                <xm:f>0</xm:f>
              </x14:cfvo>
              <x14:cfvo type="num">
                <xm:f>1</xm:f>
              </x14:cfvo>
              <x14:cfvo type="num">
                <xm:f>2</xm:f>
              </x14:cfvo>
              <x14:cfIcon iconSet="NoIcons" iconId="0"/>
              <x14:cfIcon iconSet="3Flags" iconId="1"/>
              <x14:cfIcon iconSet="3Signs" iconId="0"/>
            </x14:iconSet>
          </x14:cfRule>
          <xm:sqref>AG9:AG29</xm:sqref>
        </x14:conditionalFormatting>
        <x14:conditionalFormatting xmlns:xm="http://schemas.microsoft.com/office/excel/2006/main">
          <x14:cfRule type="iconSet" priority="30" id="{D8748B31-337F-4B61-B581-7D5E061E0A5B}">
            <x14:iconSet iconSet="3Stars" showValue="0" custom="1">
              <x14:cfvo type="percent">
                <xm:f>0</xm:f>
              </x14:cfvo>
              <x14:cfvo type="num">
                <xm:f>1</xm:f>
              </x14:cfvo>
              <x14:cfvo type="num">
                <xm:f>2</xm:f>
              </x14:cfvo>
              <x14:cfIcon iconSet="NoIcons" iconId="0"/>
              <x14:cfIcon iconSet="3Flags" iconId="1"/>
              <x14:cfIcon iconSet="3Signs" iconId="0"/>
            </x14:iconSet>
          </x14:cfRule>
          <xm:sqref>AS30:BK30 BN30:BT30</xm:sqref>
        </x14:conditionalFormatting>
        <x14:conditionalFormatting xmlns:xm="http://schemas.microsoft.com/office/excel/2006/main">
          <x14:cfRule type="iconSet" priority="31" id="{700CB49E-776E-4CAD-938D-64765AFCEC0B}">
            <x14:iconSet iconSet="3Stars" showValue="0" custom="1">
              <x14:cfvo type="percent">
                <xm:f>0</xm:f>
              </x14:cfvo>
              <x14:cfvo type="num">
                <xm:f>1</xm:f>
              </x14:cfvo>
              <x14:cfvo type="num">
                <xm:f>2</xm:f>
              </x14:cfvo>
              <x14:cfIcon iconSet="NoIcons" iconId="0"/>
              <x14:cfIcon iconSet="3Flags" iconId="1"/>
              <x14:cfIcon iconSet="3Signs" iconId="0"/>
            </x14:iconSet>
          </x14:cfRule>
          <xm:sqref>AS9:BK29 BN9:BT29</xm:sqref>
        </x14:conditionalFormatting>
        <x14:conditionalFormatting xmlns:xm="http://schemas.microsoft.com/office/excel/2006/main">
          <x14:cfRule type="iconSet" priority="16" id="{6702E8BD-61FF-4920-A508-D9B861806500}">
            <x14:iconSet iconSet="3Stars" showValue="0" custom="1">
              <x14:cfvo type="percent">
                <xm:f>0</xm:f>
              </x14:cfvo>
              <x14:cfvo type="num">
                <xm:f>1</xm:f>
              </x14:cfvo>
              <x14:cfvo type="num">
                <xm:f>2</xm:f>
              </x14:cfvo>
              <x14:cfIcon iconSet="NoIcons" iconId="0"/>
              <x14:cfIcon iconSet="3Flags" iconId="1"/>
              <x14:cfIcon iconSet="3Signs" iconId="0"/>
            </x14:iconSet>
          </x14:cfRule>
          <xm:sqref>BM30</xm:sqref>
        </x14:conditionalFormatting>
        <x14:conditionalFormatting xmlns:xm="http://schemas.microsoft.com/office/excel/2006/main">
          <x14:cfRule type="iconSet" priority="17" id="{B7445718-351B-4196-AA19-5AAFE4E8E21E}">
            <x14:iconSet iconSet="3Stars" showValue="0" custom="1">
              <x14:cfvo type="percent">
                <xm:f>0</xm:f>
              </x14:cfvo>
              <x14:cfvo type="num">
                <xm:f>1</xm:f>
              </x14:cfvo>
              <x14:cfvo type="num">
                <xm:f>2</xm:f>
              </x14:cfvo>
              <x14:cfIcon iconSet="NoIcons" iconId="0"/>
              <x14:cfIcon iconSet="3Flags" iconId="1"/>
              <x14:cfIcon iconSet="3Signs" iconId="0"/>
            </x14:iconSet>
          </x14:cfRule>
          <xm:sqref>BM9:BM29</xm:sqref>
        </x14:conditionalFormatting>
        <x14:conditionalFormatting xmlns:xm="http://schemas.microsoft.com/office/excel/2006/main">
          <x14:cfRule type="iconSet" priority="8" id="{5E63B29D-8E8D-433D-8617-805CBE1D7914}">
            <x14:iconSet iconSet="3Stars" showValue="0" custom="1">
              <x14:cfvo type="percent">
                <xm:f>0</xm:f>
              </x14:cfvo>
              <x14:cfvo type="num">
                <xm:f>1</xm:f>
              </x14:cfvo>
              <x14:cfvo type="num">
                <xm:f>2</xm:f>
              </x14:cfvo>
              <x14:cfIcon iconSet="NoIcons" iconId="0"/>
              <x14:cfIcon iconSet="3Flags" iconId="1"/>
              <x14:cfIcon iconSet="3Signs" iconId="0"/>
            </x14:iconSet>
          </x14:cfRule>
          <xm:sqref>BL30</xm:sqref>
        </x14:conditionalFormatting>
        <x14:conditionalFormatting xmlns:xm="http://schemas.microsoft.com/office/excel/2006/main">
          <x14:cfRule type="iconSet" priority="9" id="{2BEB4961-14FE-42F0-85BF-2D8FCAEB022C}">
            <x14:iconSet iconSet="3Stars" showValue="0" custom="1">
              <x14:cfvo type="percent">
                <xm:f>0</xm:f>
              </x14:cfvo>
              <x14:cfvo type="num">
                <xm:f>1</xm:f>
              </x14:cfvo>
              <x14:cfvo type="num">
                <xm:f>2</xm:f>
              </x14:cfvo>
              <x14:cfIcon iconSet="NoIcons" iconId="0"/>
              <x14:cfIcon iconSet="3Flags" iconId="1"/>
              <x14:cfIcon iconSet="3Signs" iconId="0"/>
            </x14:iconSet>
          </x14:cfRule>
          <xm:sqref>BL9:BL29</xm:sqref>
        </x14:conditionalFormatting>
        <x14:conditionalFormatting xmlns:xm="http://schemas.microsoft.com/office/excel/2006/main">
          <x14:cfRule type="iconSet" priority="336" id="{44E2EB49-6159-4BED-AB43-81B9A548B4B4}">
            <x14:iconSet iconSet="3Stars" showValue="0" custom="1">
              <x14:cfvo type="percent">
                <xm:f>0</xm:f>
              </x14:cfvo>
              <x14:cfvo type="num">
                <xm:f>1</xm:f>
              </x14:cfvo>
              <x14:cfvo type="num">
                <xm:f>2</xm:f>
              </x14:cfvo>
              <x14:cfIcon iconSet="NoIcons" iconId="0"/>
              <x14:cfIcon iconSet="3Flags" iconId="1"/>
              <x14:cfIcon iconSet="3Signs" iconId="0"/>
            </x14:iconSet>
          </x14:cfRule>
          <xm:sqref>BU30:BV30</xm:sqref>
        </x14:conditionalFormatting>
        <x14:conditionalFormatting xmlns:xm="http://schemas.microsoft.com/office/excel/2006/main">
          <x14:cfRule type="iconSet" priority="337" id="{C015892A-192A-4BAF-9B73-B16EB6AE6480}">
            <x14:iconSet iconSet="3Stars" showValue="0" custom="1">
              <x14:cfvo type="percent">
                <xm:f>0</xm:f>
              </x14:cfvo>
              <x14:cfvo type="num">
                <xm:f>1</xm:f>
              </x14:cfvo>
              <x14:cfvo type="num">
                <xm:f>2</xm:f>
              </x14:cfvo>
              <x14:cfIcon iconSet="NoIcons" iconId="0"/>
              <x14:cfIcon iconSet="3Flags" iconId="1"/>
              <x14:cfIcon iconSet="3Signs" iconId="0"/>
            </x14:iconSet>
          </x14:cfRule>
          <xm:sqref>BU9:BV29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4A823-A44C-49B2-8977-4EE43786D8C5}">
  <sheetPr>
    <tabColor rgb="FF00B050"/>
  </sheetPr>
  <dimension ref="B1:P176"/>
  <sheetViews>
    <sheetView topLeftCell="B1" zoomScale="70" zoomScaleNormal="70" workbookViewId="0">
      <pane ySplit="1" topLeftCell="A98" activePane="bottomLeft" state="frozen"/>
      <selection activeCell="J9" sqref="J9"/>
      <selection pane="bottomLeft" activeCell="F103" sqref="F103"/>
    </sheetView>
  </sheetViews>
  <sheetFormatPr baseColWidth="10" defaultColWidth="6.5" defaultRowHeight="17"/>
  <cols>
    <col min="1" max="1" width="6.5" style="5"/>
    <col min="2" max="2" width="15.1640625" style="5" bestFit="1" customWidth="1"/>
    <col min="3" max="3" width="27.5" style="5" bestFit="1" customWidth="1"/>
    <col min="4" max="4" width="58.6640625" style="5" customWidth="1"/>
    <col min="5" max="6" width="9" style="30" bestFit="1" customWidth="1"/>
    <col min="7" max="7" width="18" style="5" customWidth="1"/>
    <col min="8" max="8" width="19.6640625" style="5" customWidth="1"/>
    <col min="9" max="9" width="64.1640625" style="5" bestFit="1" customWidth="1"/>
    <col min="10" max="10" width="53.1640625" style="5" customWidth="1"/>
    <col min="11" max="11" width="8.1640625" style="5" bestFit="1" customWidth="1"/>
    <col min="12" max="12" width="61.6640625" style="5" hidden="1" customWidth="1"/>
    <col min="13" max="13" width="42.6640625" style="5" customWidth="1"/>
    <col min="14" max="14" width="6.5" style="5"/>
    <col min="15" max="15" width="9.1640625" style="5" bestFit="1" customWidth="1"/>
    <col min="16" max="16" width="49.1640625" style="5" customWidth="1"/>
    <col min="17" max="16384" width="6.5" style="5"/>
  </cols>
  <sheetData>
    <row r="1" spans="2:16">
      <c r="I1" s="143" t="s">
        <v>875</v>
      </c>
    </row>
    <row r="2" spans="2:16" s="144" customFormat="1" ht="35" customHeight="1" thickBot="1">
      <c r="B2" s="145" t="s">
        <v>464</v>
      </c>
      <c r="C2" s="145" t="s">
        <v>465</v>
      </c>
      <c r="D2" s="145" t="s">
        <v>466</v>
      </c>
      <c r="E2" s="355" t="s">
        <v>876</v>
      </c>
      <c r="F2" s="355"/>
      <c r="G2" s="146" t="s">
        <v>877</v>
      </c>
      <c r="H2" s="145" t="s">
        <v>878</v>
      </c>
      <c r="I2" s="145" t="s">
        <v>467</v>
      </c>
      <c r="J2" s="145" t="s">
        <v>468</v>
      </c>
      <c r="K2" s="145" t="s">
        <v>879</v>
      </c>
      <c r="L2" s="147" t="s">
        <v>880</v>
      </c>
      <c r="M2" s="146" t="s">
        <v>881</v>
      </c>
    </row>
    <row r="3" spans="2:16" ht="49" thickBot="1">
      <c r="B3" s="348" t="s">
        <v>470</v>
      </c>
      <c r="C3" s="345" t="s">
        <v>471</v>
      </c>
      <c r="D3" s="348" t="s">
        <v>472</v>
      </c>
      <c r="E3" s="1" t="s">
        <v>473</v>
      </c>
      <c r="F3" s="1">
        <v>0.995</v>
      </c>
      <c r="G3" s="148"/>
      <c r="H3" s="149" t="s">
        <v>882</v>
      </c>
      <c r="I3" s="2" t="s">
        <v>883</v>
      </c>
      <c r="J3" s="3" t="s">
        <v>474</v>
      </c>
      <c r="K3" s="4"/>
      <c r="L3" s="150" t="s">
        <v>884</v>
      </c>
      <c r="M3" s="151" t="s">
        <v>885</v>
      </c>
      <c r="O3" s="353" t="s">
        <v>469</v>
      </c>
      <c r="P3" s="353"/>
    </row>
    <row r="4" spans="2:16" ht="44" customHeight="1">
      <c r="B4" s="348"/>
      <c r="C4" s="345"/>
      <c r="D4" s="348"/>
      <c r="E4" s="1" t="s">
        <v>476</v>
      </c>
      <c r="F4" s="152">
        <v>0.95</v>
      </c>
      <c r="G4" s="148"/>
      <c r="H4" s="149" t="s">
        <v>882</v>
      </c>
      <c r="I4" s="2"/>
      <c r="J4" s="3" t="s">
        <v>886</v>
      </c>
      <c r="K4" s="4"/>
      <c r="L4" s="150"/>
      <c r="M4" s="151" t="s">
        <v>887</v>
      </c>
      <c r="O4" s="25" t="s">
        <v>473</v>
      </c>
      <c r="P4" s="26" t="s">
        <v>475</v>
      </c>
    </row>
    <row r="5" spans="2:16" ht="54">
      <c r="B5" s="348"/>
      <c r="C5" s="345"/>
      <c r="D5" s="348"/>
      <c r="E5" s="1" t="s">
        <v>888</v>
      </c>
      <c r="F5" s="30" t="s">
        <v>882</v>
      </c>
      <c r="G5" s="148"/>
      <c r="H5" s="149" t="s">
        <v>882</v>
      </c>
      <c r="J5" s="6" t="s">
        <v>481</v>
      </c>
      <c r="K5" s="4"/>
      <c r="L5" s="150"/>
      <c r="M5" s="148" t="s">
        <v>889</v>
      </c>
      <c r="O5" s="153" t="s">
        <v>476</v>
      </c>
      <c r="P5" s="154" t="s">
        <v>477</v>
      </c>
    </row>
    <row r="6" spans="2:16" ht="109" thickBot="1">
      <c r="B6" s="348"/>
      <c r="C6" s="345"/>
      <c r="D6" s="348" t="s">
        <v>478</v>
      </c>
      <c r="E6" s="1" t="s">
        <v>473</v>
      </c>
      <c r="F6" s="1">
        <v>0.99950000000000006</v>
      </c>
      <c r="G6" s="148"/>
      <c r="H6" s="149" t="s">
        <v>882</v>
      </c>
      <c r="I6" s="2" t="s">
        <v>479</v>
      </c>
      <c r="J6" s="3" t="s">
        <v>480</v>
      </c>
      <c r="K6" s="4"/>
      <c r="L6" s="150"/>
      <c r="M6" s="148" t="s">
        <v>890</v>
      </c>
      <c r="O6" s="27" t="s">
        <v>888</v>
      </c>
      <c r="P6" s="28" t="s">
        <v>891</v>
      </c>
    </row>
    <row r="7" spans="2:16" ht="72">
      <c r="B7" s="348"/>
      <c r="C7" s="345"/>
      <c r="D7" s="348"/>
      <c r="E7" s="1" t="s">
        <v>476</v>
      </c>
      <c r="F7" s="1"/>
      <c r="G7" s="148"/>
      <c r="H7" s="2"/>
      <c r="I7" s="2"/>
      <c r="J7" s="3"/>
      <c r="K7" s="4"/>
      <c r="L7" s="150"/>
      <c r="M7" s="148" t="s">
        <v>892</v>
      </c>
    </row>
    <row r="8" spans="2:16" ht="54">
      <c r="B8" s="348"/>
      <c r="C8" s="345"/>
      <c r="D8" s="348"/>
      <c r="E8" s="1" t="s">
        <v>888</v>
      </c>
      <c r="F8" s="149" t="s">
        <v>882</v>
      </c>
      <c r="G8" s="148"/>
      <c r="H8" s="149" t="s">
        <v>882</v>
      </c>
      <c r="I8" s="2" t="s">
        <v>479</v>
      </c>
      <c r="J8" s="6" t="s">
        <v>481</v>
      </c>
      <c r="K8" s="4"/>
      <c r="L8" s="150"/>
      <c r="M8" s="148" t="s">
        <v>889</v>
      </c>
    </row>
    <row r="9" spans="2:16" ht="72">
      <c r="B9" s="348"/>
      <c r="C9" s="345" t="s">
        <v>482</v>
      </c>
      <c r="D9" s="348" t="s">
        <v>483</v>
      </c>
      <c r="E9" s="1" t="s">
        <v>473</v>
      </c>
      <c r="F9" s="1">
        <v>0.995</v>
      </c>
      <c r="G9" s="148"/>
      <c r="H9" s="149" t="s">
        <v>882</v>
      </c>
      <c r="I9" s="2" t="s">
        <v>484</v>
      </c>
      <c r="J9" s="3" t="s">
        <v>485</v>
      </c>
      <c r="K9" s="4"/>
      <c r="L9" s="150"/>
      <c r="M9" s="148" t="s">
        <v>893</v>
      </c>
    </row>
    <row r="10" spans="2:16" ht="54">
      <c r="B10" s="348"/>
      <c r="C10" s="345"/>
      <c r="D10" s="348"/>
      <c r="E10" s="1" t="s">
        <v>476</v>
      </c>
      <c r="F10" s="152">
        <v>0.95</v>
      </c>
      <c r="G10" s="148"/>
      <c r="H10" s="149" t="s">
        <v>882</v>
      </c>
      <c r="I10" s="2"/>
      <c r="J10" s="3" t="s">
        <v>886</v>
      </c>
      <c r="K10" s="4"/>
      <c r="L10" s="150"/>
      <c r="M10" s="148" t="s">
        <v>894</v>
      </c>
    </row>
    <row r="11" spans="2:16" ht="54">
      <c r="B11" s="348"/>
      <c r="C11" s="345"/>
      <c r="D11" s="348"/>
      <c r="E11" s="1" t="s">
        <v>888</v>
      </c>
      <c r="F11" s="149" t="s">
        <v>882</v>
      </c>
      <c r="G11" s="148"/>
      <c r="H11" s="149" t="s">
        <v>882</v>
      </c>
      <c r="I11" s="2" t="s">
        <v>484</v>
      </c>
      <c r="J11" s="3" t="s">
        <v>895</v>
      </c>
      <c r="K11" s="4"/>
      <c r="L11" s="150"/>
      <c r="M11" s="148" t="s">
        <v>896</v>
      </c>
    </row>
    <row r="12" spans="2:16" ht="54">
      <c r="B12" s="348" t="s">
        <v>486</v>
      </c>
      <c r="C12" s="345" t="s">
        <v>487</v>
      </c>
      <c r="D12" s="348" t="s">
        <v>488</v>
      </c>
      <c r="E12" s="354" t="s">
        <v>473</v>
      </c>
      <c r="F12" s="1">
        <v>0.99950000000000006</v>
      </c>
      <c r="G12" s="148"/>
      <c r="H12" s="149" t="s">
        <v>882</v>
      </c>
      <c r="I12" s="2" t="s">
        <v>489</v>
      </c>
      <c r="J12" s="3" t="s">
        <v>490</v>
      </c>
      <c r="K12" s="4"/>
      <c r="L12" s="150"/>
      <c r="M12" s="148" t="s">
        <v>897</v>
      </c>
    </row>
    <row r="13" spans="2:16" ht="54">
      <c r="B13" s="348"/>
      <c r="C13" s="345"/>
      <c r="D13" s="348"/>
      <c r="E13" s="354"/>
      <c r="F13" s="1">
        <v>0.999</v>
      </c>
      <c r="G13" s="148"/>
      <c r="H13" s="149" t="s">
        <v>882</v>
      </c>
      <c r="I13" s="2"/>
      <c r="J13" s="3" t="s">
        <v>898</v>
      </c>
      <c r="K13" s="4"/>
      <c r="L13" s="150"/>
      <c r="M13" s="148" t="s">
        <v>899</v>
      </c>
    </row>
    <row r="14" spans="2:16">
      <c r="B14" s="348"/>
      <c r="C14" s="345"/>
      <c r="D14" s="348"/>
      <c r="E14" s="1" t="s">
        <v>476</v>
      </c>
      <c r="F14" s="1"/>
      <c r="G14" s="148"/>
      <c r="H14" s="2"/>
      <c r="I14" s="2"/>
      <c r="J14" s="3"/>
      <c r="K14" s="4"/>
      <c r="L14" s="150"/>
      <c r="M14" s="155"/>
    </row>
    <row r="15" spans="2:16" ht="32">
      <c r="B15" s="348"/>
      <c r="C15" s="345"/>
      <c r="D15" s="348"/>
      <c r="E15" s="1" t="s">
        <v>888</v>
      </c>
      <c r="F15" s="149" t="s">
        <v>882</v>
      </c>
      <c r="G15" s="148"/>
      <c r="H15" s="149" t="s">
        <v>882</v>
      </c>
      <c r="I15" s="2"/>
      <c r="J15" s="3"/>
      <c r="K15" s="4"/>
      <c r="L15" s="150"/>
      <c r="M15" s="155"/>
    </row>
    <row r="16" spans="2:16" ht="112">
      <c r="B16" s="348"/>
      <c r="C16" s="345" t="s">
        <v>491</v>
      </c>
      <c r="D16" s="348" t="s">
        <v>492</v>
      </c>
      <c r="E16" s="1" t="s">
        <v>473</v>
      </c>
      <c r="F16" s="1">
        <v>0.99950000000000006</v>
      </c>
      <c r="G16" s="148"/>
      <c r="H16" s="149" t="s">
        <v>882</v>
      </c>
      <c r="I16" s="2" t="s">
        <v>493</v>
      </c>
      <c r="J16" s="3" t="s">
        <v>493</v>
      </c>
      <c r="K16" s="4"/>
      <c r="L16" s="150"/>
      <c r="M16" s="148" t="s">
        <v>900</v>
      </c>
    </row>
    <row r="17" spans="2:13">
      <c r="B17" s="348"/>
      <c r="C17" s="345"/>
      <c r="D17" s="348"/>
      <c r="E17" s="1" t="s">
        <v>476</v>
      </c>
      <c r="F17" s="1"/>
      <c r="G17" s="148"/>
      <c r="H17" s="2"/>
      <c r="I17" s="2"/>
      <c r="J17" s="3"/>
      <c r="K17" s="4"/>
      <c r="L17" s="150"/>
      <c r="M17" s="155"/>
    </row>
    <row r="18" spans="2:13" ht="112">
      <c r="B18" s="348"/>
      <c r="C18" s="345"/>
      <c r="D18" s="348"/>
      <c r="E18" s="1" t="s">
        <v>888</v>
      </c>
      <c r="F18" s="149" t="s">
        <v>882</v>
      </c>
      <c r="G18" s="148"/>
      <c r="H18" s="149" t="s">
        <v>882</v>
      </c>
      <c r="I18" s="2" t="s">
        <v>493</v>
      </c>
      <c r="J18" s="3" t="s">
        <v>494</v>
      </c>
      <c r="K18" s="4"/>
      <c r="L18" s="150"/>
      <c r="M18" s="148" t="s">
        <v>901</v>
      </c>
    </row>
    <row r="19" spans="2:13" ht="144">
      <c r="B19" s="348"/>
      <c r="C19" s="345" t="s">
        <v>495</v>
      </c>
      <c r="D19" s="348" t="s">
        <v>496</v>
      </c>
      <c r="E19" s="1" t="s">
        <v>473</v>
      </c>
      <c r="F19" s="1">
        <v>0.99990000000000001</v>
      </c>
      <c r="G19" s="148"/>
      <c r="H19" s="2" t="s">
        <v>902</v>
      </c>
      <c r="I19" s="2" t="s">
        <v>497</v>
      </c>
      <c r="J19" s="3" t="s">
        <v>497</v>
      </c>
      <c r="K19" s="4"/>
      <c r="L19" s="150"/>
      <c r="M19" s="148" t="s">
        <v>903</v>
      </c>
    </row>
    <row r="20" spans="2:13">
      <c r="B20" s="348"/>
      <c r="C20" s="345"/>
      <c r="D20" s="348"/>
      <c r="E20" s="1" t="s">
        <v>476</v>
      </c>
      <c r="F20" s="1"/>
      <c r="G20" s="148"/>
      <c r="H20" s="2"/>
      <c r="I20" s="2"/>
      <c r="J20" s="3"/>
      <c r="K20" s="4"/>
      <c r="L20" s="150"/>
      <c r="M20" s="155"/>
    </row>
    <row r="21" spans="2:13" ht="144">
      <c r="B21" s="348"/>
      <c r="C21" s="345"/>
      <c r="D21" s="348"/>
      <c r="E21" s="1" t="s">
        <v>888</v>
      </c>
      <c r="F21" s="149" t="s">
        <v>882</v>
      </c>
      <c r="G21" s="148"/>
      <c r="H21" s="149" t="s">
        <v>882</v>
      </c>
      <c r="I21" s="2" t="s">
        <v>497</v>
      </c>
      <c r="J21" s="3"/>
      <c r="K21" s="4"/>
      <c r="L21" s="150"/>
      <c r="M21" s="155"/>
    </row>
    <row r="22" spans="2:13" ht="80">
      <c r="B22" s="348"/>
      <c r="C22" s="345" t="s">
        <v>498</v>
      </c>
      <c r="D22" s="348" t="s">
        <v>499</v>
      </c>
      <c r="E22" s="1" t="s">
        <v>473</v>
      </c>
      <c r="F22" s="1">
        <v>0.99990000000000001</v>
      </c>
      <c r="G22" s="148"/>
      <c r="H22" s="2" t="s">
        <v>904</v>
      </c>
      <c r="I22" s="2" t="s">
        <v>500</v>
      </c>
      <c r="J22" s="3" t="s">
        <v>501</v>
      </c>
      <c r="K22" s="4"/>
      <c r="L22" s="150"/>
      <c r="M22" s="148" t="s">
        <v>905</v>
      </c>
    </row>
    <row r="23" spans="2:13">
      <c r="B23" s="348"/>
      <c r="C23" s="345"/>
      <c r="D23" s="348"/>
      <c r="E23" s="1" t="s">
        <v>476</v>
      </c>
      <c r="F23" s="1"/>
      <c r="G23" s="148"/>
      <c r="H23" s="2"/>
      <c r="I23" s="2"/>
      <c r="J23" s="3"/>
      <c r="K23" s="4"/>
      <c r="L23" s="150"/>
      <c r="M23" s="155"/>
    </row>
    <row r="24" spans="2:13" ht="32">
      <c r="B24" s="348"/>
      <c r="C24" s="345"/>
      <c r="D24" s="348"/>
      <c r="E24" s="1" t="s">
        <v>888</v>
      </c>
      <c r="F24" s="149" t="s">
        <v>882</v>
      </c>
      <c r="G24" s="148"/>
      <c r="H24" s="149" t="s">
        <v>882</v>
      </c>
      <c r="I24" s="2" t="s">
        <v>500</v>
      </c>
      <c r="J24" s="3"/>
      <c r="K24" s="4"/>
      <c r="L24" s="150" t="s">
        <v>906</v>
      </c>
      <c r="M24" s="155"/>
    </row>
    <row r="25" spans="2:13" ht="80">
      <c r="B25" s="348"/>
      <c r="C25" s="345"/>
      <c r="D25" s="348" t="s">
        <v>502</v>
      </c>
      <c r="E25" s="1" t="s">
        <v>473</v>
      </c>
      <c r="F25" s="1">
        <v>0.99990000000000001</v>
      </c>
      <c r="G25" s="148"/>
      <c r="H25" s="2" t="s">
        <v>904</v>
      </c>
      <c r="I25" s="2" t="s">
        <v>503</v>
      </c>
      <c r="J25" s="3" t="s">
        <v>501</v>
      </c>
      <c r="K25" s="4"/>
      <c r="L25" s="150"/>
      <c r="M25" s="148" t="s">
        <v>907</v>
      </c>
    </row>
    <row r="26" spans="2:13">
      <c r="B26" s="348"/>
      <c r="C26" s="345"/>
      <c r="D26" s="348"/>
      <c r="E26" s="1" t="s">
        <v>476</v>
      </c>
      <c r="F26" s="1"/>
      <c r="G26" s="148"/>
      <c r="H26" s="2"/>
      <c r="I26" s="2"/>
      <c r="J26" s="3"/>
      <c r="K26" s="4"/>
      <c r="L26" s="150"/>
      <c r="M26" s="155"/>
    </row>
    <row r="27" spans="2:13" ht="32">
      <c r="B27" s="348"/>
      <c r="C27" s="345"/>
      <c r="D27" s="348"/>
      <c r="E27" s="1" t="s">
        <v>888</v>
      </c>
      <c r="F27" s="149" t="s">
        <v>882</v>
      </c>
      <c r="G27" s="148"/>
      <c r="H27" s="149" t="s">
        <v>882</v>
      </c>
      <c r="I27" s="2" t="s">
        <v>503</v>
      </c>
      <c r="J27" s="3"/>
      <c r="K27" s="4"/>
      <c r="L27" s="150" t="s">
        <v>908</v>
      </c>
      <c r="M27" s="155"/>
    </row>
    <row r="28" spans="2:13" ht="80">
      <c r="B28" s="348"/>
      <c r="C28" s="345"/>
      <c r="D28" s="348" t="s">
        <v>504</v>
      </c>
      <c r="E28" s="1" t="s">
        <v>473</v>
      </c>
      <c r="F28" s="1">
        <v>0.99990000000000001</v>
      </c>
      <c r="G28" s="148"/>
      <c r="H28" s="2" t="s">
        <v>904</v>
      </c>
      <c r="I28" s="2" t="s">
        <v>503</v>
      </c>
      <c r="J28" s="3" t="s">
        <v>501</v>
      </c>
      <c r="K28" s="4"/>
      <c r="L28" s="150"/>
      <c r="M28" s="148" t="s">
        <v>909</v>
      </c>
    </row>
    <row r="29" spans="2:13">
      <c r="B29" s="348"/>
      <c r="C29" s="345"/>
      <c r="D29" s="348"/>
      <c r="E29" s="1" t="s">
        <v>476</v>
      </c>
      <c r="F29" s="1"/>
      <c r="G29" s="148"/>
      <c r="H29" s="2"/>
      <c r="I29" s="2"/>
      <c r="J29" s="3"/>
      <c r="K29" s="4"/>
      <c r="L29" s="150"/>
      <c r="M29" s="155"/>
    </row>
    <row r="30" spans="2:13" ht="32">
      <c r="B30" s="348"/>
      <c r="C30" s="345"/>
      <c r="D30" s="348"/>
      <c r="E30" s="1" t="s">
        <v>888</v>
      </c>
      <c r="F30" s="149" t="s">
        <v>882</v>
      </c>
      <c r="G30" s="148"/>
      <c r="H30" s="149" t="s">
        <v>882</v>
      </c>
      <c r="I30" s="2" t="s">
        <v>503</v>
      </c>
      <c r="J30" s="3"/>
      <c r="K30" s="4"/>
      <c r="L30" s="150" t="s">
        <v>908</v>
      </c>
      <c r="M30" s="155"/>
    </row>
    <row r="31" spans="2:13" ht="80">
      <c r="B31" s="348"/>
      <c r="C31" s="345"/>
      <c r="D31" s="348" t="s">
        <v>505</v>
      </c>
      <c r="E31" s="1" t="s">
        <v>473</v>
      </c>
      <c r="F31" s="156">
        <v>0.99995000000000001</v>
      </c>
      <c r="G31" s="148"/>
      <c r="H31" s="2" t="s">
        <v>904</v>
      </c>
      <c r="I31" s="2" t="s">
        <v>503</v>
      </c>
      <c r="J31" s="3" t="s">
        <v>501</v>
      </c>
      <c r="K31" s="4"/>
      <c r="L31" s="150"/>
      <c r="M31" s="148" t="s">
        <v>910</v>
      </c>
    </row>
    <row r="32" spans="2:13">
      <c r="B32" s="348"/>
      <c r="C32" s="345"/>
      <c r="D32" s="348"/>
      <c r="E32" s="1" t="s">
        <v>476</v>
      </c>
      <c r="F32" s="1"/>
      <c r="G32" s="148"/>
      <c r="H32" s="2"/>
      <c r="I32" s="2"/>
      <c r="J32" s="3"/>
      <c r="K32" s="4"/>
      <c r="L32" s="150"/>
      <c r="M32" s="155"/>
    </row>
    <row r="33" spans="2:13" ht="32">
      <c r="B33" s="348"/>
      <c r="C33" s="345"/>
      <c r="D33" s="348"/>
      <c r="E33" s="1" t="s">
        <v>888</v>
      </c>
      <c r="F33" s="149" t="s">
        <v>882</v>
      </c>
      <c r="G33" s="148"/>
      <c r="H33" s="149" t="s">
        <v>882</v>
      </c>
      <c r="I33" s="2" t="s">
        <v>503</v>
      </c>
      <c r="J33" s="3"/>
      <c r="K33" s="4"/>
      <c r="L33" s="150" t="s">
        <v>908</v>
      </c>
      <c r="M33" s="155"/>
    </row>
    <row r="34" spans="2:13" ht="80">
      <c r="B34" s="348"/>
      <c r="C34" s="345"/>
      <c r="D34" s="348" t="s">
        <v>506</v>
      </c>
      <c r="E34" s="1" t="s">
        <v>473</v>
      </c>
      <c r="F34" s="1">
        <v>0.99990000000000001</v>
      </c>
      <c r="G34" s="148"/>
      <c r="H34" s="2" t="s">
        <v>904</v>
      </c>
      <c r="I34" s="2" t="s">
        <v>503</v>
      </c>
      <c r="J34" s="3" t="s">
        <v>501</v>
      </c>
      <c r="K34" s="4"/>
      <c r="L34" s="150"/>
      <c r="M34" s="148" t="s">
        <v>911</v>
      </c>
    </row>
    <row r="35" spans="2:13">
      <c r="B35" s="348"/>
      <c r="C35" s="345"/>
      <c r="D35" s="348"/>
      <c r="E35" s="1" t="s">
        <v>476</v>
      </c>
      <c r="F35" s="1"/>
      <c r="G35" s="148"/>
      <c r="H35" s="2"/>
      <c r="I35" s="2"/>
      <c r="J35" s="3"/>
      <c r="K35" s="4"/>
      <c r="L35" s="150"/>
      <c r="M35" s="155"/>
    </row>
    <row r="36" spans="2:13" ht="32">
      <c r="B36" s="348"/>
      <c r="C36" s="345"/>
      <c r="D36" s="348"/>
      <c r="E36" s="1" t="s">
        <v>888</v>
      </c>
      <c r="F36" s="149" t="s">
        <v>882</v>
      </c>
      <c r="G36" s="148"/>
      <c r="H36" s="149" t="s">
        <v>882</v>
      </c>
      <c r="I36" s="2" t="s">
        <v>503</v>
      </c>
      <c r="J36" s="3"/>
      <c r="K36" s="4"/>
      <c r="L36" s="150" t="s">
        <v>908</v>
      </c>
      <c r="M36" s="155"/>
    </row>
    <row r="37" spans="2:13" ht="80">
      <c r="B37" s="348"/>
      <c r="C37" s="345"/>
      <c r="D37" s="348" t="s">
        <v>507</v>
      </c>
      <c r="E37" s="1" t="s">
        <v>473</v>
      </c>
      <c r="F37" s="1">
        <v>0.999</v>
      </c>
      <c r="G37" s="148"/>
      <c r="H37" s="2" t="s">
        <v>904</v>
      </c>
      <c r="I37" s="2" t="s">
        <v>503</v>
      </c>
      <c r="J37" s="3" t="s">
        <v>501</v>
      </c>
      <c r="K37" s="4"/>
      <c r="L37" s="150"/>
      <c r="M37" s="148" t="s">
        <v>912</v>
      </c>
    </row>
    <row r="38" spans="2:13">
      <c r="B38" s="348"/>
      <c r="C38" s="345"/>
      <c r="D38" s="348"/>
      <c r="E38" s="1" t="s">
        <v>476</v>
      </c>
      <c r="F38" s="1"/>
      <c r="G38" s="148"/>
      <c r="H38" s="2"/>
      <c r="I38" s="2"/>
      <c r="J38" s="3"/>
      <c r="K38" s="4"/>
      <c r="L38" s="150"/>
      <c r="M38" s="155"/>
    </row>
    <row r="39" spans="2:13" ht="32">
      <c r="B39" s="348"/>
      <c r="C39" s="345"/>
      <c r="D39" s="348"/>
      <c r="E39" s="1" t="s">
        <v>888</v>
      </c>
      <c r="F39" s="149" t="s">
        <v>882</v>
      </c>
      <c r="G39" s="148"/>
      <c r="H39" s="149" t="s">
        <v>882</v>
      </c>
      <c r="I39" s="2" t="s">
        <v>503</v>
      </c>
      <c r="J39" s="3"/>
      <c r="K39" s="4"/>
      <c r="L39" s="150" t="s">
        <v>908</v>
      </c>
      <c r="M39" s="155"/>
    </row>
    <row r="40" spans="2:13" ht="80">
      <c r="B40" s="348"/>
      <c r="C40" s="345"/>
      <c r="D40" s="348" t="s">
        <v>508</v>
      </c>
      <c r="E40" s="1" t="s">
        <v>473</v>
      </c>
      <c r="F40" s="1">
        <v>0.99950000000000006</v>
      </c>
      <c r="G40" s="148"/>
      <c r="H40" s="2" t="s">
        <v>904</v>
      </c>
      <c r="I40" s="2" t="s">
        <v>503</v>
      </c>
      <c r="J40" s="3" t="s">
        <v>501</v>
      </c>
      <c r="K40" s="4"/>
      <c r="L40" s="150"/>
      <c r="M40" s="148" t="s">
        <v>913</v>
      </c>
    </row>
    <row r="41" spans="2:13">
      <c r="B41" s="348"/>
      <c r="C41" s="345"/>
      <c r="D41" s="348"/>
      <c r="E41" s="1" t="s">
        <v>476</v>
      </c>
      <c r="F41" s="1"/>
      <c r="G41" s="148"/>
      <c r="H41" s="2"/>
      <c r="I41" s="2"/>
      <c r="J41" s="3"/>
      <c r="K41" s="4"/>
      <c r="L41" s="150"/>
      <c r="M41" s="155"/>
    </row>
    <row r="42" spans="2:13" ht="32">
      <c r="B42" s="348"/>
      <c r="C42" s="345"/>
      <c r="D42" s="348"/>
      <c r="E42" s="1" t="s">
        <v>888</v>
      </c>
      <c r="F42" s="149" t="s">
        <v>882</v>
      </c>
      <c r="G42" s="148"/>
      <c r="H42" s="149" t="s">
        <v>882</v>
      </c>
      <c r="I42" s="2" t="s">
        <v>503</v>
      </c>
      <c r="J42" s="3"/>
      <c r="K42" s="4"/>
      <c r="L42" s="150" t="s">
        <v>908</v>
      </c>
      <c r="M42" s="155"/>
    </row>
    <row r="43" spans="2:13" ht="80">
      <c r="B43" s="348"/>
      <c r="C43" s="345"/>
      <c r="D43" s="348" t="s">
        <v>509</v>
      </c>
      <c r="E43" s="1" t="s">
        <v>473</v>
      </c>
      <c r="F43" s="1">
        <v>0.99990000000000001</v>
      </c>
      <c r="G43" s="148"/>
      <c r="H43" s="2" t="s">
        <v>904</v>
      </c>
      <c r="I43" s="2" t="s">
        <v>503</v>
      </c>
      <c r="J43" s="3" t="s">
        <v>501</v>
      </c>
      <c r="K43" s="4"/>
      <c r="L43" s="150"/>
      <c r="M43" s="148" t="s">
        <v>914</v>
      </c>
    </row>
    <row r="44" spans="2:13">
      <c r="B44" s="348"/>
      <c r="C44" s="345"/>
      <c r="D44" s="348"/>
      <c r="E44" s="1" t="s">
        <v>476</v>
      </c>
      <c r="F44" s="1"/>
      <c r="G44" s="148"/>
      <c r="H44" s="2"/>
      <c r="I44" s="2"/>
      <c r="J44" s="3"/>
      <c r="K44" s="4"/>
      <c r="L44" s="150"/>
      <c r="M44" s="155"/>
    </row>
    <row r="45" spans="2:13" ht="32">
      <c r="B45" s="348"/>
      <c r="C45" s="345"/>
      <c r="D45" s="348"/>
      <c r="E45" s="1" t="s">
        <v>888</v>
      </c>
      <c r="F45" s="149" t="s">
        <v>882</v>
      </c>
      <c r="G45" s="148"/>
      <c r="H45" s="149" t="s">
        <v>882</v>
      </c>
      <c r="I45" s="2" t="s">
        <v>503</v>
      </c>
      <c r="J45" s="3"/>
      <c r="K45" s="4"/>
      <c r="L45" s="150" t="s">
        <v>908</v>
      </c>
      <c r="M45" s="155"/>
    </row>
    <row r="46" spans="2:13" ht="80">
      <c r="B46" s="348"/>
      <c r="C46" s="345"/>
      <c r="D46" s="348" t="s">
        <v>510</v>
      </c>
      <c r="E46" s="1" t="s">
        <v>473</v>
      </c>
      <c r="F46" s="1">
        <v>0.99990000000000001</v>
      </c>
      <c r="G46" s="148"/>
      <c r="H46" s="2" t="s">
        <v>904</v>
      </c>
      <c r="I46" s="2" t="s">
        <v>511</v>
      </c>
      <c r="J46" s="3" t="s">
        <v>501</v>
      </c>
      <c r="K46" s="4"/>
      <c r="L46" s="150"/>
      <c r="M46" s="148" t="s">
        <v>915</v>
      </c>
    </row>
    <row r="47" spans="2:13">
      <c r="B47" s="348"/>
      <c r="C47" s="345"/>
      <c r="D47" s="348"/>
      <c r="E47" s="1" t="s">
        <v>476</v>
      </c>
      <c r="F47" s="1"/>
      <c r="G47" s="148"/>
      <c r="H47" s="2"/>
      <c r="I47" s="2"/>
      <c r="J47" s="3"/>
      <c r="K47" s="4"/>
      <c r="L47" s="150"/>
      <c r="M47" s="155"/>
    </row>
    <row r="48" spans="2:13" ht="64">
      <c r="B48" s="348"/>
      <c r="C48" s="345"/>
      <c r="D48" s="348"/>
      <c r="E48" s="1" t="s">
        <v>888</v>
      </c>
      <c r="F48" s="149" t="s">
        <v>882</v>
      </c>
      <c r="G48" s="148"/>
      <c r="H48" s="149" t="s">
        <v>882</v>
      </c>
      <c r="I48" s="2" t="s">
        <v>511</v>
      </c>
      <c r="J48" s="3"/>
      <c r="K48" s="4"/>
      <c r="L48" s="150" t="s">
        <v>908</v>
      </c>
      <c r="M48" s="155"/>
    </row>
    <row r="49" spans="2:13" ht="80">
      <c r="B49" s="348"/>
      <c r="C49" s="345"/>
      <c r="D49" s="348" t="s">
        <v>512</v>
      </c>
      <c r="E49" s="1" t="s">
        <v>473</v>
      </c>
      <c r="F49" s="156">
        <v>0.99995000000000001</v>
      </c>
      <c r="G49" s="148"/>
      <c r="H49" s="2" t="s">
        <v>904</v>
      </c>
      <c r="I49" s="2" t="s">
        <v>511</v>
      </c>
      <c r="J49" s="3" t="s">
        <v>501</v>
      </c>
      <c r="K49" s="4"/>
      <c r="L49" s="150"/>
      <c r="M49" s="148" t="s">
        <v>916</v>
      </c>
    </row>
    <row r="50" spans="2:13">
      <c r="B50" s="348"/>
      <c r="C50" s="345"/>
      <c r="D50" s="348"/>
      <c r="E50" s="1" t="s">
        <v>476</v>
      </c>
      <c r="F50" s="1"/>
      <c r="G50" s="148"/>
      <c r="H50" s="2"/>
      <c r="I50" s="2"/>
      <c r="J50" s="3"/>
      <c r="K50" s="4"/>
      <c r="L50" s="150"/>
      <c r="M50" s="155"/>
    </row>
    <row r="51" spans="2:13" ht="64">
      <c r="B51" s="348"/>
      <c r="C51" s="345"/>
      <c r="D51" s="348"/>
      <c r="E51" s="1" t="s">
        <v>888</v>
      </c>
      <c r="F51" s="149" t="s">
        <v>882</v>
      </c>
      <c r="G51" s="148"/>
      <c r="H51" s="149" t="s">
        <v>882</v>
      </c>
      <c r="I51" s="2" t="s">
        <v>511</v>
      </c>
      <c r="J51" s="3"/>
      <c r="K51" s="4"/>
      <c r="L51" s="150" t="s">
        <v>908</v>
      </c>
      <c r="M51" s="155"/>
    </row>
    <row r="52" spans="2:13" ht="80">
      <c r="B52" s="348"/>
      <c r="C52" s="345" t="s">
        <v>513</v>
      </c>
      <c r="D52" s="348" t="s">
        <v>514</v>
      </c>
      <c r="E52" s="1" t="s">
        <v>473</v>
      </c>
      <c r="F52" s="1">
        <v>0.99990000000000001</v>
      </c>
      <c r="G52" s="148"/>
      <c r="H52" s="2" t="s">
        <v>904</v>
      </c>
      <c r="I52" s="2" t="s">
        <v>515</v>
      </c>
      <c r="J52" s="3" t="s">
        <v>501</v>
      </c>
      <c r="K52" s="4"/>
      <c r="L52" s="150"/>
      <c r="M52" s="148" t="s">
        <v>917</v>
      </c>
    </row>
    <row r="53" spans="2:13">
      <c r="B53" s="348"/>
      <c r="C53" s="345"/>
      <c r="D53" s="348"/>
      <c r="E53" s="1" t="s">
        <v>476</v>
      </c>
      <c r="F53" s="1"/>
      <c r="G53" s="148"/>
      <c r="H53" s="2"/>
      <c r="I53" s="2"/>
      <c r="J53" s="3"/>
      <c r="K53" s="4"/>
      <c r="L53" s="150"/>
      <c r="M53" s="155"/>
    </row>
    <row r="54" spans="2:13" ht="32">
      <c r="B54" s="348"/>
      <c r="C54" s="345"/>
      <c r="D54" s="348"/>
      <c r="E54" s="1" t="s">
        <v>888</v>
      </c>
      <c r="F54" s="149" t="s">
        <v>882</v>
      </c>
      <c r="G54" s="148"/>
      <c r="H54" s="149" t="s">
        <v>882</v>
      </c>
      <c r="I54" s="2" t="s">
        <v>515</v>
      </c>
      <c r="J54" s="3"/>
      <c r="K54" s="4"/>
      <c r="L54" s="150" t="s">
        <v>908</v>
      </c>
      <c r="M54" s="155"/>
    </row>
    <row r="55" spans="2:13" ht="80">
      <c r="B55" s="348"/>
      <c r="C55" s="345" t="s">
        <v>516</v>
      </c>
      <c r="D55" s="348" t="s">
        <v>517</v>
      </c>
      <c r="E55" s="1" t="s">
        <v>473</v>
      </c>
      <c r="F55" s="1">
        <v>0.99990000000000001</v>
      </c>
      <c r="G55" s="148"/>
      <c r="H55" s="2" t="s">
        <v>904</v>
      </c>
      <c r="I55" s="2" t="s">
        <v>518</v>
      </c>
      <c r="J55" s="3" t="s">
        <v>501</v>
      </c>
      <c r="K55" s="4"/>
      <c r="L55" s="150"/>
      <c r="M55" s="148" t="s">
        <v>918</v>
      </c>
    </row>
    <row r="56" spans="2:13">
      <c r="B56" s="348"/>
      <c r="C56" s="345"/>
      <c r="D56" s="348"/>
      <c r="E56" s="1" t="s">
        <v>476</v>
      </c>
      <c r="F56" s="1"/>
      <c r="G56" s="148"/>
      <c r="H56" s="2"/>
      <c r="I56" s="2"/>
      <c r="J56" s="3"/>
      <c r="K56" s="4"/>
      <c r="L56" s="150"/>
      <c r="M56" s="155"/>
    </row>
    <row r="57" spans="2:13" ht="32">
      <c r="B57" s="348"/>
      <c r="C57" s="345"/>
      <c r="D57" s="348"/>
      <c r="E57" s="1" t="s">
        <v>888</v>
      </c>
      <c r="F57" s="149" t="s">
        <v>882</v>
      </c>
      <c r="G57" s="148"/>
      <c r="H57" s="149" t="s">
        <v>882</v>
      </c>
      <c r="I57" s="2" t="s">
        <v>518</v>
      </c>
      <c r="J57" s="3"/>
      <c r="K57" s="4"/>
      <c r="L57" s="150" t="s">
        <v>908</v>
      </c>
      <c r="M57" s="155"/>
    </row>
    <row r="58" spans="2:13" ht="54">
      <c r="B58" s="348"/>
      <c r="C58" s="345" t="s">
        <v>519</v>
      </c>
      <c r="D58" s="348" t="s">
        <v>520</v>
      </c>
      <c r="E58" s="1" t="s">
        <v>473</v>
      </c>
      <c r="F58" s="1">
        <v>0.999</v>
      </c>
      <c r="G58" s="148"/>
      <c r="H58" s="149" t="s">
        <v>882</v>
      </c>
      <c r="I58" s="2" t="s">
        <v>521</v>
      </c>
      <c r="J58" s="3"/>
      <c r="K58" s="4"/>
      <c r="L58" s="150"/>
      <c r="M58" s="148" t="s">
        <v>919</v>
      </c>
    </row>
    <row r="59" spans="2:13" ht="27">
      <c r="B59" s="348"/>
      <c r="C59" s="345"/>
      <c r="D59" s="348"/>
      <c r="E59" s="1" t="s">
        <v>476</v>
      </c>
      <c r="F59" s="1"/>
      <c r="G59" s="148"/>
      <c r="H59" s="149"/>
      <c r="I59" s="2"/>
      <c r="J59" s="3"/>
      <c r="K59" s="4"/>
      <c r="L59" s="150"/>
      <c r="M59" s="155"/>
    </row>
    <row r="60" spans="2:13" ht="48">
      <c r="B60" s="348"/>
      <c r="C60" s="345"/>
      <c r="D60" s="348"/>
      <c r="E60" s="1" t="s">
        <v>888</v>
      </c>
      <c r="F60" s="149" t="s">
        <v>882</v>
      </c>
      <c r="G60" s="148"/>
      <c r="H60" s="149" t="s">
        <v>882</v>
      </c>
      <c r="I60" s="2" t="s">
        <v>521</v>
      </c>
      <c r="J60" s="3" t="s">
        <v>524</v>
      </c>
      <c r="K60" s="4"/>
      <c r="L60" s="150"/>
      <c r="M60" s="148" t="s">
        <v>920</v>
      </c>
    </row>
    <row r="61" spans="2:13" ht="54">
      <c r="B61" s="348"/>
      <c r="C61" s="345"/>
      <c r="D61" s="348" t="s">
        <v>522</v>
      </c>
      <c r="E61" s="1" t="s">
        <v>473</v>
      </c>
      <c r="F61" s="1">
        <v>0.99990000000000001</v>
      </c>
      <c r="G61" s="148"/>
      <c r="H61" s="149" t="s">
        <v>882</v>
      </c>
      <c r="I61" s="2" t="s">
        <v>521</v>
      </c>
      <c r="J61" s="3" t="s">
        <v>523</v>
      </c>
      <c r="K61" s="4"/>
      <c r="L61" s="150"/>
      <c r="M61" s="148" t="s">
        <v>919</v>
      </c>
    </row>
    <row r="62" spans="2:13" ht="27">
      <c r="B62" s="348"/>
      <c r="C62" s="345"/>
      <c r="D62" s="348"/>
      <c r="E62" s="1" t="s">
        <v>476</v>
      </c>
      <c r="F62" s="1"/>
      <c r="G62" s="148"/>
      <c r="H62" s="149"/>
      <c r="I62" s="2"/>
      <c r="J62" s="3"/>
      <c r="K62" s="4"/>
      <c r="L62" s="150"/>
      <c r="M62" s="155"/>
    </row>
    <row r="63" spans="2:13" ht="48">
      <c r="B63" s="348"/>
      <c r="C63" s="345"/>
      <c r="D63" s="348"/>
      <c r="E63" s="1" t="s">
        <v>888</v>
      </c>
      <c r="F63" s="149" t="s">
        <v>882</v>
      </c>
      <c r="G63" s="148"/>
      <c r="H63" s="149" t="s">
        <v>882</v>
      </c>
      <c r="I63" s="2" t="s">
        <v>521</v>
      </c>
      <c r="J63" s="3" t="s">
        <v>524</v>
      </c>
      <c r="K63" s="4"/>
      <c r="L63" s="150"/>
      <c r="M63" s="148" t="s">
        <v>920</v>
      </c>
    </row>
    <row r="64" spans="2:13" ht="80">
      <c r="B64" s="348"/>
      <c r="C64" s="345" t="s">
        <v>525</v>
      </c>
      <c r="D64" s="348" t="s">
        <v>526</v>
      </c>
      <c r="E64" s="1" t="s">
        <v>473</v>
      </c>
      <c r="F64" s="1">
        <v>0.99990000000000001</v>
      </c>
      <c r="G64" s="148"/>
      <c r="H64" s="2" t="s">
        <v>904</v>
      </c>
      <c r="I64" s="2" t="s">
        <v>527</v>
      </c>
      <c r="J64" s="3" t="s">
        <v>528</v>
      </c>
      <c r="K64" s="4"/>
      <c r="L64" s="150"/>
      <c r="M64" s="148" t="s">
        <v>921</v>
      </c>
    </row>
    <row r="65" spans="2:13">
      <c r="B65" s="348"/>
      <c r="C65" s="345"/>
      <c r="D65" s="348"/>
      <c r="E65" s="1" t="s">
        <v>476</v>
      </c>
      <c r="F65" s="1"/>
      <c r="G65" s="148"/>
      <c r="H65" s="2"/>
      <c r="I65" s="2"/>
      <c r="J65" s="3"/>
      <c r="K65" s="4"/>
      <c r="L65" s="150"/>
      <c r="M65" s="155"/>
    </row>
    <row r="66" spans="2:13" ht="96">
      <c r="B66" s="348"/>
      <c r="C66" s="345"/>
      <c r="D66" s="348"/>
      <c r="E66" s="1" t="s">
        <v>888</v>
      </c>
      <c r="F66" s="149" t="s">
        <v>882</v>
      </c>
      <c r="G66" s="148"/>
      <c r="H66" s="149" t="s">
        <v>882</v>
      </c>
      <c r="I66" s="2" t="s">
        <v>527</v>
      </c>
      <c r="J66" s="3"/>
      <c r="K66" s="4"/>
      <c r="L66" s="150" t="s">
        <v>922</v>
      </c>
      <c r="M66" s="148"/>
    </row>
    <row r="67" spans="2:13" ht="90">
      <c r="B67" s="348"/>
      <c r="C67" s="345" t="s">
        <v>529</v>
      </c>
      <c r="D67" s="348" t="s">
        <v>530</v>
      </c>
      <c r="E67" s="1" t="s">
        <v>473</v>
      </c>
      <c r="F67" s="1">
        <v>0.99990000000000001</v>
      </c>
      <c r="G67" s="148"/>
      <c r="H67" s="2" t="s">
        <v>904</v>
      </c>
      <c r="I67" s="2" t="s">
        <v>531</v>
      </c>
      <c r="J67" s="7" t="s">
        <v>501</v>
      </c>
      <c r="K67" s="4"/>
      <c r="L67" s="150"/>
      <c r="M67" s="148" t="s">
        <v>923</v>
      </c>
    </row>
    <row r="68" spans="2:13">
      <c r="B68" s="348"/>
      <c r="C68" s="345"/>
      <c r="D68" s="348"/>
      <c r="E68" s="1" t="s">
        <v>476</v>
      </c>
      <c r="F68" s="1"/>
      <c r="G68" s="148"/>
      <c r="H68" s="2"/>
      <c r="I68" s="2"/>
      <c r="J68" s="7"/>
      <c r="K68" s="4"/>
      <c r="L68" s="150"/>
      <c r="M68" s="155"/>
    </row>
    <row r="69" spans="2:13" ht="32">
      <c r="B69" s="348"/>
      <c r="C69" s="345"/>
      <c r="D69" s="348"/>
      <c r="E69" s="1" t="s">
        <v>888</v>
      </c>
      <c r="F69" s="149" t="s">
        <v>882</v>
      </c>
      <c r="G69" s="148"/>
      <c r="H69" s="149" t="s">
        <v>882</v>
      </c>
      <c r="I69" s="2" t="s">
        <v>531</v>
      </c>
      <c r="J69" s="3"/>
      <c r="K69" s="4"/>
      <c r="L69" s="150" t="s">
        <v>906</v>
      </c>
      <c r="M69" s="155"/>
    </row>
    <row r="70" spans="2:13" ht="80">
      <c r="B70" s="348"/>
      <c r="C70" s="345"/>
      <c r="D70" s="348" t="s">
        <v>532</v>
      </c>
      <c r="E70" s="1" t="s">
        <v>473</v>
      </c>
      <c r="F70" s="1">
        <v>0.99950000000000006</v>
      </c>
      <c r="G70" s="148"/>
      <c r="H70" s="2" t="s">
        <v>904</v>
      </c>
      <c r="I70" s="2" t="s">
        <v>533</v>
      </c>
      <c r="J70" s="3" t="s">
        <v>501</v>
      </c>
      <c r="K70" s="4"/>
      <c r="L70" s="150"/>
      <c r="M70" s="157" t="s">
        <v>924</v>
      </c>
    </row>
    <row r="71" spans="2:13">
      <c r="B71" s="348"/>
      <c r="C71" s="345"/>
      <c r="D71" s="348"/>
      <c r="E71" s="1" t="s">
        <v>476</v>
      </c>
      <c r="F71" s="1"/>
      <c r="G71" s="148"/>
      <c r="H71" s="2"/>
      <c r="I71" s="2"/>
      <c r="J71" s="3"/>
      <c r="K71" s="4"/>
      <c r="L71" s="150"/>
      <c r="M71" s="155"/>
    </row>
    <row r="72" spans="2:13" ht="64">
      <c r="B72" s="348"/>
      <c r="C72" s="345"/>
      <c r="D72" s="348"/>
      <c r="E72" s="1" t="s">
        <v>888</v>
      </c>
      <c r="F72" s="149" t="s">
        <v>882</v>
      </c>
      <c r="G72" s="148"/>
      <c r="H72" s="149" t="s">
        <v>882</v>
      </c>
      <c r="I72" s="2" t="s">
        <v>533</v>
      </c>
      <c r="J72" s="3"/>
      <c r="K72" s="4"/>
      <c r="L72" s="150" t="s">
        <v>925</v>
      </c>
      <c r="M72" s="155"/>
    </row>
    <row r="73" spans="2:13" ht="36">
      <c r="B73" s="348"/>
      <c r="C73" s="345" t="s">
        <v>534</v>
      </c>
      <c r="D73" s="348" t="s">
        <v>535</v>
      </c>
      <c r="E73" s="1" t="s">
        <v>473</v>
      </c>
      <c r="F73" s="1">
        <v>0.999</v>
      </c>
      <c r="G73" s="148"/>
      <c r="H73" s="149" t="s">
        <v>882</v>
      </c>
      <c r="I73" s="2" t="s">
        <v>536</v>
      </c>
      <c r="J73" s="3" t="s">
        <v>537</v>
      </c>
      <c r="K73" s="4"/>
      <c r="L73" s="150"/>
      <c r="M73" s="157" t="s">
        <v>926</v>
      </c>
    </row>
    <row r="74" spans="2:13" ht="27">
      <c r="B74" s="348"/>
      <c r="C74" s="345"/>
      <c r="D74" s="348"/>
      <c r="E74" s="1" t="s">
        <v>476</v>
      </c>
      <c r="F74" s="1"/>
      <c r="G74" s="148"/>
      <c r="H74" s="149"/>
      <c r="I74" s="2"/>
      <c r="J74" s="3"/>
      <c r="K74" s="4"/>
      <c r="L74" s="150"/>
      <c r="M74" s="155"/>
    </row>
    <row r="75" spans="2:13" ht="32">
      <c r="B75" s="348"/>
      <c r="C75" s="345"/>
      <c r="D75" s="348"/>
      <c r="E75" s="1" t="s">
        <v>888</v>
      </c>
      <c r="F75" s="149" t="s">
        <v>882</v>
      </c>
      <c r="G75" s="148"/>
      <c r="H75" s="149" t="s">
        <v>882</v>
      </c>
      <c r="I75" s="2" t="s">
        <v>536</v>
      </c>
      <c r="J75" s="7"/>
      <c r="K75" s="4"/>
      <c r="L75" s="150"/>
      <c r="M75" s="155"/>
    </row>
    <row r="76" spans="2:13" ht="36">
      <c r="B76" s="348"/>
      <c r="C76" s="345" t="s">
        <v>538</v>
      </c>
      <c r="D76" s="348" t="s">
        <v>539</v>
      </c>
      <c r="E76" s="1" t="s">
        <v>473</v>
      </c>
      <c r="F76" s="1">
        <v>0.99990000000000001</v>
      </c>
      <c r="G76" s="148"/>
      <c r="H76" s="149" t="s">
        <v>882</v>
      </c>
      <c r="I76" s="2" t="s">
        <v>540</v>
      </c>
      <c r="J76" s="3" t="s">
        <v>541</v>
      </c>
      <c r="K76" s="4"/>
      <c r="L76" s="150"/>
      <c r="M76" s="157" t="s">
        <v>927</v>
      </c>
    </row>
    <row r="77" spans="2:13" ht="27">
      <c r="B77" s="348"/>
      <c r="C77" s="345"/>
      <c r="D77" s="348"/>
      <c r="E77" s="1" t="s">
        <v>476</v>
      </c>
      <c r="F77" s="1"/>
      <c r="G77" s="148"/>
      <c r="H77" s="149"/>
      <c r="I77" s="2"/>
      <c r="J77" s="3"/>
      <c r="K77" s="4"/>
      <c r="L77" s="150"/>
      <c r="M77" s="155"/>
    </row>
    <row r="78" spans="2:13" ht="32">
      <c r="B78" s="348"/>
      <c r="C78" s="345"/>
      <c r="D78" s="348"/>
      <c r="E78" s="1" t="s">
        <v>888</v>
      </c>
      <c r="F78" s="149" t="s">
        <v>882</v>
      </c>
      <c r="G78" s="148"/>
      <c r="H78" s="149" t="s">
        <v>882</v>
      </c>
      <c r="I78" s="2" t="s">
        <v>540</v>
      </c>
      <c r="J78" s="3" t="s">
        <v>542</v>
      </c>
      <c r="K78" s="4"/>
      <c r="L78" s="150"/>
      <c r="M78" s="155"/>
    </row>
    <row r="79" spans="2:13" ht="72">
      <c r="B79" s="348"/>
      <c r="C79" s="345" t="s">
        <v>543</v>
      </c>
      <c r="D79" s="348" t="s">
        <v>544</v>
      </c>
      <c r="E79" s="1" t="s">
        <v>473</v>
      </c>
      <c r="F79" s="1">
        <v>0.999</v>
      </c>
      <c r="G79" s="148"/>
      <c r="H79" s="149" t="s">
        <v>882</v>
      </c>
      <c r="I79" s="2" t="s">
        <v>545</v>
      </c>
      <c r="J79" s="3" t="s">
        <v>546</v>
      </c>
      <c r="K79" s="4"/>
      <c r="L79" s="150"/>
      <c r="M79" s="148" t="s">
        <v>928</v>
      </c>
    </row>
    <row r="80" spans="2:13" ht="27">
      <c r="B80" s="348"/>
      <c r="C80" s="345"/>
      <c r="D80" s="348"/>
      <c r="E80" s="1" t="s">
        <v>476</v>
      </c>
      <c r="F80" s="1"/>
      <c r="G80" s="148"/>
      <c r="H80" s="149"/>
      <c r="I80" s="2"/>
      <c r="J80" s="3"/>
      <c r="K80" s="4"/>
      <c r="L80" s="150"/>
      <c r="M80" s="155"/>
    </row>
    <row r="81" spans="2:13" ht="32">
      <c r="B81" s="348"/>
      <c r="C81" s="345"/>
      <c r="D81" s="348"/>
      <c r="E81" s="1" t="s">
        <v>888</v>
      </c>
      <c r="F81" s="149" t="s">
        <v>882</v>
      </c>
      <c r="G81" s="148"/>
      <c r="H81" s="149" t="s">
        <v>882</v>
      </c>
      <c r="I81" s="2" t="s">
        <v>545</v>
      </c>
      <c r="J81" s="3"/>
      <c r="K81" s="4"/>
      <c r="L81" s="150"/>
      <c r="M81" s="155"/>
    </row>
    <row r="82" spans="2:13" ht="36">
      <c r="B82" s="348"/>
      <c r="C82" s="345" t="s">
        <v>547</v>
      </c>
      <c r="D82" s="348" t="s">
        <v>548</v>
      </c>
      <c r="E82" s="1" t="s">
        <v>473</v>
      </c>
      <c r="F82" s="1">
        <v>0.999</v>
      </c>
      <c r="G82" s="148"/>
      <c r="H82" s="149" t="s">
        <v>882</v>
      </c>
      <c r="I82" s="2" t="s">
        <v>549</v>
      </c>
      <c r="J82" s="3" t="s">
        <v>550</v>
      </c>
      <c r="K82" s="4"/>
      <c r="L82" s="150"/>
      <c r="M82" s="157" t="s">
        <v>929</v>
      </c>
    </row>
    <row r="83" spans="2:13" ht="27">
      <c r="B83" s="348"/>
      <c r="C83" s="345"/>
      <c r="D83" s="348"/>
      <c r="E83" s="1" t="s">
        <v>476</v>
      </c>
      <c r="F83" s="1"/>
      <c r="G83" s="148"/>
      <c r="H83" s="149"/>
      <c r="I83" s="2"/>
      <c r="J83" s="3"/>
      <c r="K83" s="4"/>
      <c r="L83" s="150"/>
      <c r="M83" s="155"/>
    </row>
    <row r="84" spans="2:13" ht="32">
      <c r="B84" s="348"/>
      <c r="C84" s="345"/>
      <c r="D84" s="348"/>
      <c r="E84" s="1" t="s">
        <v>888</v>
      </c>
      <c r="F84" s="149" t="s">
        <v>882</v>
      </c>
      <c r="G84" s="148"/>
      <c r="H84" s="149" t="s">
        <v>882</v>
      </c>
      <c r="I84" s="2" t="s">
        <v>549</v>
      </c>
      <c r="J84" s="3"/>
      <c r="K84" s="4"/>
      <c r="L84" s="150"/>
      <c r="M84" s="155"/>
    </row>
    <row r="85" spans="2:13" ht="72">
      <c r="B85" s="348"/>
      <c r="C85" s="345" t="s">
        <v>551</v>
      </c>
      <c r="D85" s="348" t="s">
        <v>552</v>
      </c>
      <c r="E85" s="1" t="s">
        <v>473</v>
      </c>
      <c r="F85" s="1">
        <v>0.999</v>
      </c>
      <c r="G85" s="148"/>
      <c r="H85" s="149" t="s">
        <v>882</v>
      </c>
      <c r="I85" s="2" t="s">
        <v>553</v>
      </c>
      <c r="J85" s="3" t="s">
        <v>553</v>
      </c>
      <c r="K85" s="4"/>
      <c r="L85" s="150"/>
      <c r="M85" s="148" t="s">
        <v>930</v>
      </c>
    </row>
    <row r="86" spans="2:13" ht="27">
      <c r="B86" s="348"/>
      <c r="C86" s="345"/>
      <c r="D86" s="348"/>
      <c r="E86" s="1" t="s">
        <v>476</v>
      </c>
      <c r="F86" s="1"/>
      <c r="G86" s="148"/>
      <c r="H86" s="149"/>
      <c r="I86" s="2"/>
      <c r="J86" s="3"/>
      <c r="K86" s="4"/>
      <c r="L86" s="150"/>
      <c r="M86" s="155"/>
    </row>
    <row r="87" spans="2:13" ht="32">
      <c r="B87" s="348"/>
      <c r="C87" s="345"/>
      <c r="D87" s="348"/>
      <c r="E87" s="1" t="s">
        <v>888</v>
      </c>
      <c r="F87" s="149" t="s">
        <v>882</v>
      </c>
      <c r="G87" s="148"/>
      <c r="H87" s="149" t="s">
        <v>882</v>
      </c>
      <c r="I87" s="2" t="s">
        <v>553</v>
      </c>
      <c r="J87" s="3" t="s">
        <v>554</v>
      </c>
      <c r="K87" s="4"/>
      <c r="L87" s="150"/>
      <c r="M87" s="155"/>
    </row>
    <row r="88" spans="2:13" ht="54">
      <c r="B88" s="348"/>
      <c r="C88" s="345" t="s">
        <v>555</v>
      </c>
      <c r="D88" s="348" t="s">
        <v>556</v>
      </c>
      <c r="E88" s="1" t="s">
        <v>473</v>
      </c>
      <c r="F88" s="1">
        <v>0.999</v>
      </c>
      <c r="G88" s="148"/>
      <c r="H88" s="2" t="s">
        <v>931</v>
      </c>
      <c r="I88" s="2" t="s">
        <v>557</v>
      </c>
      <c r="J88" s="3" t="s">
        <v>557</v>
      </c>
      <c r="K88" s="4"/>
      <c r="L88" s="150"/>
      <c r="M88" s="148" t="s">
        <v>932</v>
      </c>
    </row>
    <row r="89" spans="2:13" ht="25.25" customHeight="1">
      <c r="B89" s="348"/>
      <c r="C89" s="345"/>
      <c r="D89" s="348"/>
      <c r="E89" s="1" t="s">
        <v>476</v>
      </c>
      <c r="F89" s="1"/>
      <c r="G89" s="148"/>
      <c r="H89" s="2"/>
      <c r="I89" s="2"/>
      <c r="J89" s="3"/>
      <c r="K89" s="4"/>
      <c r="L89" s="150"/>
      <c r="M89" s="155"/>
    </row>
    <row r="90" spans="2:13" ht="25.25" customHeight="1">
      <c r="B90" s="348"/>
      <c r="C90" s="345"/>
      <c r="D90" s="348"/>
      <c r="E90" s="1" t="s">
        <v>888</v>
      </c>
      <c r="F90" s="149" t="s">
        <v>882</v>
      </c>
      <c r="G90" s="148"/>
      <c r="H90" s="149" t="s">
        <v>882</v>
      </c>
      <c r="I90" s="2" t="s">
        <v>557</v>
      </c>
      <c r="J90" s="3"/>
      <c r="K90" s="4"/>
      <c r="L90" s="150"/>
      <c r="M90" s="155"/>
    </row>
    <row r="91" spans="2:13" ht="108">
      <c r="B91" s="348"/>
      <c r="C91" s="345" t="s">
        <v>558</v>
      </c>
      <c r="D91" s="348" t="s">
        <v>559</v>
      </c>
      <c r="E91" s="1" t="s">
        <v>473</v>
      </c>
      <c r="F91" s="1">
        <v>0.99950000000000006</v>
      </c>
      <c r="G91" s="148"/>
      <c r="H91" s="149" t="s">
        <v>882</v>
      </c>
      <c r="I91" s="2" t="s">
        <v>560</v>
      </c>
      <c r="J91" s="3" t="s">
        <v>561</v>
      </c>
      <c r="K91" s="4"/>
      <c r="L91" s="150"/>
      <c r="M91" s="148" t="s">
        <v>933</v>
      </c>
    </row>
    <row r="92" spans="2:13" ht="27">
      <c r="B92" s="348"/>
      <c r="C92" s="345"/>
      <c r="D92" s="348"/>
      <c r="E92" s="1" t="s">
        <v>476</v>
      </c>
      <c r="F92" s="1"/>
      <c r="G92" s="148"/>
      <c r="H92" s="149"/>
      <c r="I92" s="2"/>
      <c r="J92" s="3"/>
      <c r="K92" s="4"/>
      <c r="L92" s="150"/>
      <c r="M92" s="155"/>
    </row>
    <row r="93" spans="2:13" ht="32">
      <c r="B93" s="348"/>
      <c r="C93" s="345"/>
      <c r="D93" s="348"/>
      <c r="E93" s="351" t="s">
        <v>888</v>
      </c>
      <c r="F93" s="351"/>
      <c r="G93" s="148"/>
      <c r="H93" s="149" t="s">
        <v>882</v>
      </c>
      <c r="I93" s="2" t="s">
        <v>560</v>
      </c>
      <c r="J93" s="3"/>
      <c r="K93" s="4"/>
      <c r="L93" s="150" t="s">
        <v>934</v>
      </c>
      <c r="M93" s="155"/>
    </row>
    <row r="94" spans="2:13" ht="80">
      <c r="B94" s="348"/>
      <c r="C94" s="345" t="s">
        <v>562</v>
      </c>
      <c r="D94" s="348" t="s">
        <v>563</v>
      </c>
      <c r="E94" s="1" t="s">
        <v>473</v>
      </c>
      <c r="F94" s="1">
        <v>0.999</v>
      </c>
      <c r="G94" s="148"/>
      <c r="H94" s="2" t="s">
        <v>904</v>
      </c>
      <c r="I94" s="2" t="s">
        <v>564</v>
      </c>
      <c r="J94" s="3" t="s">
        <v>501</v>
      </c>
      <c r="K94" s="4"/>
      <c r="L94" s="150"/>
      <c r="M94" s="148" t="s">
        <v>935</v>
      </c>
    </row>
    <row r="95" spans="2:13">
      <c r="B95" s="348"/>
      <c r="C95" s="345"/>
      <c r="D95" s="348"/>
      <c r="E95" s="1" t="s">
        <v>476</v>
      </c>
      <c r="F95" s="1"/>
      <c r="G95" s="148"/>
      <c r="H95" s="2"/>
      <c r="I95" s="2"/>
      <c r="J95" s="3"/>
      <c r="K95" s="4"/>
      <c r="L95" s="150"/>
      <c r="M95" s="155"/>
    </row>
    <row r="96" spans="2:13" ht="32">
      <c r="B96" s="348"/>
      <c r="C96" s="345"/>
      <c r="D96" s="348"/>
      <c r="E96" s="351" t="s">
        <v>888</v>
      </c>
      <c r="F96" s="351"/>
      <c r="G96" s="148"/>
      <c r="H96" s="149" t="s">
        <v>882</v>
      </c>
      <c r="I96" s="2" t="s">
        <v>564</v>
      </c>
      <c r="J96" s="3"/>
      <c r="K96" s="4"/>
      <c r="L96" s="150" t="s">
        <v>936</v>
      </c>
      <c r="M96" s="155"/>
    </row>
    <row r="97" spans="2:13" ht="80">
      <c r="B97" s="348"/>
      <c r="C97" s="345"/>
      <c r="D97" s="348" t="s">
        <v>565</v>
      </c>
      <c r="E97" s="1" t="s">
        <v>473</v>
      </c>
      <c r="F97" s="1">
        <v>0.99950000000000006</v>
      </c>
      <c r="G97" s="148"/>
      <c r="H97" s="2" t="s">
        <v>904</v>
      </c>
      <c r="I97" s="2" t="s">
        <v>564</v>
      </c>
      <c r="J97" s="3" t="s">
        <v>501</v>
      </c>
      <c r="K97" s="4"/>
      <c r="L97" s="150"/>
      <c r="M97" s="148" t="s">
        <v>937</v>
      </c>
    </row>
    <row r="98" spans="2:13">
      <c r="B98" s="348"/>
      <c r="C98" s="345"/>
      <c r="D98" s="348"/>
      <c r="E98" s="1" t="s">
        <v>476</v>
      </c>
      <c r="F98" s="1"/>
      <c r="G98" s="148"/>
      <c r="H98" s="2"/>
      <c r="I98" s="2"/>
      <c r="J98" s="3"/>
      <c r="K98" s="4"/>
      <c r="L98" s="150"/>
      <c r="M98" s="155"/>
    </row>
    <row r="99" spans="2:13" ht="32">
      <c r="B99" s="348"/>
      <c r="C99" s="345"/>
      <c r="D99" s="348"/>
      <c r="E99" s="351" t="s">
        <v>888</v>
      </c>
      <c r="F99" s="351"/>
      <c r="G99" s="148"/>
      <c r="H99" s="149" t="s">
        <v>882</v>
      </c>
      <c r="I99" s="2" t="s">
        <v>564</v>
      </c>
      <c r="J99" s="3"/>
      <c r="K99" s="4"/>
      <c r="L99" s="150" t="s">
        <v>936</v>
      </c>
      <c r="M99" s="155"/>
    </row>
    <row r="100" spans="2:13" ht="80">
      <c r="B100" s="348"/>
      <c r="C100" s="345" t="s">
        <v>566</v>
      </c>
      <c r="D100" s="348" t="s">
        <v>567</v>
      </c>
      <c r="E100" s="1" t="s">
        <v>473</v>
      </c>
      <c r="F100" s="1">
        <v>1</v>
      </c>
      <c r="G100" s="148"/>
      <c r="H100" s="2" t="s">
        <v>904</v>
      </c>
      <c r="I100" s="2" t="s">
        <v>568</v>
      </c>
      <c r="J100" s="3" t="s">
        <v>501</v>
      </c>
      <c r="K100" s="4"/>
      <c r="L100" s="150"/>
      <c r="M100" s="148" t="s">
        <v>938</v>
      </c>
    </row>
    <row r="101" spans="2:13">
      <c r="B101" s="348"/>
      <c r="C101" s="345"/>
      <c r="D101" s="348"/>
      <c r="E101" s="1" t="s">
        <v>476</v>
      </c>
      <c r="F101" s="1"/>
      <c r="G101" s="148"/>
      <c r="H101" s="2"/>
      <c r="I101" s="2"/>
      <c r="J101" s="3"/>
      <c r="K101" s="4"/>
      <c r="L101" s="150"/>
      <c r="M101" s="155"/>
    </row>
    <row r="102" spans="2:13" ht="32">
      <c r="B102" s="348"/>
      <c r="C102" s="345"/>
      <c r="D102" s="348"/>
      <c r="E102" s="351" t="s">
        <v>888</v>
      </c>
      <c r="F102" s="351"/>
      <c r="G102" s="148"/>
      <c r="H102" s="149" t="s">
        <v>882</v>
      </c>
      <c r="I102" s="2" t="s">
        <v>568</v>
      </c>
      <c r="J102" s="3"/>
      <c r="K102" s="4"/>
      <c r="L102" s="150" t="s">
        <v>939</v>
      </c>
      <c r="M102" s="148"/>
    </row>
    <row r="103" spans="2:13" ht="64">
      <c r="B103" s="348"/>
      <c r="C103" s="345" t="s">
        <v>569</v>
      </c>
      <c r="D103" s="348" t="s">
        <v>570</v>
      </c>
      <c r="E103" s="1" t="s">
        <v>473</v>
      </c>
      <c r="F103" s="1">
        <v>0.99990000000000001</v>
      </c>
      <c r="G103" s="148"/>
      <c r="H103" s="149" t="s">
        <v>882</v>
      </c>
      <c r="I103" s="2" t="s">
        <v>571</v>
      </c>
      <c r="J103" s="3" t="s">
        <v>572</v>
      </c>
      <c r="K103" s="4"/>
      <c r="L103" s="150"/>
      <c r="M103" s="148" t="s">
        <v>940</v>
      </c>
    </row>
    <row r="104" spans="2:13" ht="27">
      <c r="B104" s="348"/>
      <c r="C104" s="345"/>
      <c r="D104" s="348"/>
      <c r="E104" s="1" t="s">
        <v>476</v>
      </c>
      <c r="F104" s="1"/>
      <c r="G104" s="148"/>
      <c r="H104" s="149"/>
      <c r="I104" s="2"/>
      <c r="J104" s="3"/>
      <c r="K104" s="4"/>
      <c r="L104" s="150"/>
      <c r="M104" s="155"/>
    </row>
    <row r="105" spans="2:13" ht="36">
      <c r="B105" s="348"/>
      <c r="C105" s="345"/>
      <c r="D105" s="348"/>
      <c r="E105" s="351" t="s">
        <v>888</v>
      </c>
      <c r="F105" s="351"/>
      <c r="G105" s="148"/>
      <c r="H105" s="149" t="s">
        <v>882</v>
      </c>
      <c r="I105" s="2" t="s">
        <v>571</v>
      </c>
      <c r="J105" s="3" t="s">
        <v>573</v>
      </c>
      <c r="K105" s="4"/>
      <c r="L105" s="150"/>
      <c r="M105" s="148" t="s">
        <v>941</v>
      </c>
    </row>
    <row r="106" spans="2:13" ht="36">
      <c r="B106" s="348"/>
      <c r="C106" s="345" t="s">
        <v>574</v>
      </c>
      <c r="D106" s="348" t="s">
        <v>575</v>
      </c>
      <c r="E106" s="1" t="s">
        <v>473</v>
      </c>
      <c r="F106" s="1">
        <v>0.995</v>
      </c>
      <c r="G106" s="148"/>
      <c r="H106" s="149" t="s">
        <v>882</v>
      </c>
      <c r="I106" s="2" t="s">
        <v>576</v>
      </c>
      <c r="J106" s="3" t="s">
        <v>577</v>
      </c>
      <c r="K106" s="4"/>
      <c r="L106" s="150"/>
      <c r="M106" s="148" t="s">
        <v>942</v>
      </c>
    </row>
    <row r="107" spans="2:13" ht="27">
      <c r="B107" s="348"/>
      <c r="C107" s="345"/>
      <c r="D107" s="348"/>
      <c r="E107" s="1" t="s">
        <v>476</v>
      </c>
      <c r="F107" s="1"/>
      <c r="G107" s="148"/>
      <c r="H107" s="149"/>
      <c r="I107" s="2"/>
      <c r="J107" s="3"/>
      <c r="K107" s="4"/>
      <c r="L107" s="150"/>
      <c r="M107" s="155"/>
    </row>
    <row r="108" spans="2:13" ht="28">
      <c r="B108" s="348"/>
      <c r="C108" s="345"/>
      <c r="D108" s="348"/>
      <c r="E108" s="351" t="s">
        <v>888</v>
      </c>
      <c r="F108" s="351"/>
      <c r="G108" s="148"/>
      <c r="H108" s="149" t="s">
        <v>882</v>
      </c>
      <c r="I108" s="2" t="s">
        <v>576</v>
      </c>
      <c r="J108" s="3"/>
      <c r="K108" s="4"/>
      <c r="L108" s="150"/>
      <c r="M108" s="155"/>
    </row>
    <row r="109" spans="2:13" ht="36">
      <c r="B109" s="348"/>
      <c r="C109" s="345"/>
      <c r="D109" s="348" t="s">
        <v>578</v>
      </c>
      <c r="E109" s="1" t="s">
        <v>473</v>
      </c>
      <c r="F109" s="1">
        <v>0.99990000000000001</v>
      </c>
      <c r="G109" s="148"/>
      <c r="H109" s="149" t="s">
        <v>882</v>
      </c>
      <c r="I109" s="2" t="s">
        <v>576</v>
      </c>
      <c r="J109" s="3" t="s">
        <v>579</v>
      </c>
      <c r="K109" s="4"/>
      <c r="L109" s="150"/>
      <c r="M109" s="148" t="s">
        <v>943</v>
      </c>
    </row>
    <row r="110" spans="2:13" ht="27">
      <c r="B110" s="348"/>
      <c r="C110" s="345"/>
      <c r="D110" s="348"/>
      <c r="E110" s="1" t="s">
        <v>476</v>
      </c>
      <c r="F110" s="1"/>
      <c r="G110" s="148"/>
      <c r="H110" s="149"/>
      <c r="I110" s="2"/>
      <c r="J110" s="3"/>
      <c r="K110" s="4"/>
      <c r="L110" s="150"/>
      <c r="M110" s="155"/>
    </row>
    <row r="111" spans="2:13" ht="28">
      <c r="B111" s="348"/>
      <c r="C111" s="345"/>
      <c r="D111" s="348"/>
      <c r="E111" s="351" t="s">
        <v>888</v>
      </c>
      <c r="F111" s="351"/>
      <c r="G111" s="148"/>
      <c r="H111" s="149" t="s">
        <v>882</v>
      </c>
      <c r="I111" s="2" t="s">
        <v>576</v>
      </c>
      <c r="J111" s="3"/>
      <c r="K111" s="4"/>
      <c r="L111" s="150"/>
      <c r="M111" s="155"/>
    </row>
    <row r="112" spans="2:13" ht="36">
      <c r="B112" s="348"/>
      <c r="C112" s="345" t="s">
        <v>580</v>
      </c>
      <c r="D112" s="348" t="s">
        <v>581</v>
      </c>
      <c r="E112" s="1" t="s">
        <v>473</v>
      </c>
      <c r="F112" s="1">
        <v>0.99950000000000006</v>
      </c>
      <c r="G112" s="148"/>
      <c r="H112" s="149" t="s">
        <v>882</v>
      </c>
      <c r="I112" s="2" t="s">
        <v>581</v>
      </c>
      <c r="J112" s="3" t="s">
        <v>582</v>
      </c>
      <c r="K112" s="4"/>
      <c r="L112" s="150"/>
      <c r="M112" s="148" t="s">
        <v>944</v>
      </c>
    </row>
    <row r="113" spans="2:13" ht="27">
      <c r="B113" s="348"/>
      <c r="C113" s="345"/>
      <c r="D113" s="348"/>
      <c r="E113" s="1" t="s">
        <v>476</v>
      </c>
      <c r="F113" s="1"/>
      <c r="G113" s="148"/>
      <c r="H113" s="149"/>
      <c r="I113" s="2"/>
      <c r="J113" s="3"/>
      <c r="K113" s="4"/>
      <c r="L113" s="150"/>
      <c r="M113" s="155"/>
    </row>
    <row r="114" spans="2:13" ht="28">
      <c r="B114" s="348"/>
      <c r="C114" s="345"/>
      <c r="D114" s="348"/>
      <c r="E114" s="351" t="s">
        <v>888</v>
      </c>
      <c r="F114" s="351"/>
      <c r="G114" s="148"/>
      <c r="H114" s="149" t="s">
        <v>882</v>
      </c>
      <c r="I114" s="2" t="s">
        <v>581</v>
      </c>
      <c r="J114" s="3"/>
      <c r="K114" s="4"/>
      <c r="L114" s="150"/>
      <c r="M114" s="155"/>
    </row>
    <row r="115" spans="2:13" ht="192">
      <c r="B115" s="348"/>
      <c r="C115" s="346" t="s">
        <v>583</v>
      </c>
      <c r="D115" s="348" t="s">
        <v>584</v>
      </c>
      <c r="E115" s="1" t="s">
        <v>473</v>
      </c>
      <c r="F115" s="1">
        <v>0.999</v>
      </c>
      <c r="G115" s="148"/>
      <c r="H115" s="149" t="s">
        <v>882</v>
      </c>
      <c r="I115" s="2" t="s">
        <v>585</v>
      </c>
      <c r="J115" s="3" t="s">
        <v>585</v>
      </c>
      <c r="K115" s="4"/>
      <c r="L115" s="150"/>
      <c r="M115" s="148" t="s">
        <v>945</v>
      </c>
    </row>
    <row r="116" spans="2:13" ht="36">
      <c r="B116" s="348"/>
      <c r="C116" s="346"/>
      <c r="D116" s="349"/>
      <c r="E116" s="1" t="s">
        <v>476</v>
      </c>
      <c r="F116" s="1">
        <v>0.99</v>
      </c>
      <c r="G116" s="148"/>
      <c r="H116" s="149"/>
      <c r="I116" s="2"/>
      <c r="J116" s="3" t="s">
        <v>586</v>
      </c>
      <c r="K116" s="4"/>
      <c r="L116" s="150"/>
      <c r="M116" s="148" t="s">
        <v>946</v>
      </c>
    </row>
    <row r="117" spans="2:13" ht="160">
      <c r="B117" s="348"/>
      <c r="C117" s="347"/>
      <c r="D117" s="350"/>
      <c r="E117" s="351" t="s">
        <v>888</v>
      </c>
      <c r="F117" s="352"/>
      <c r="G117" s="148"/>
      <c r="H117" s="149" t="s">
        <v>882</v>
      </c>
      <c r="I117" s="2" t="s">
        <v>585</v>
      </c>
      <c r="J117" s="158" t="s">
        <v>882</v>
      </c>
      <c r="K117" s="4"/>
      <c r="L117" s="150"/>
      <c r="M117" s="155"/>
    </row>
    <row r="118" spans="2:13" ht="57" customHeight="1">
      <c r="B118" s="348"/>
      <c r="C118" s="345" t="s">
        <v>587</v>
      </c>
      <c r="D118" s="348" t="s">
        <v>588</v>
      </c>
      <c r="E118" s="1" t="s">
        <v>473</v>
      </c>
      <c r="F118" s="1">
        <v>0.999</v>
      </c>
      <c r="G118" s="148"/>
      <c r="H118" s="149" t="s">
        <v>882</v>
      </c>
      <c r="I118" s="2" t="s">
        <v>589</v>
      </c>
      <c r="J118" s="3" t="s">
        <v>590</v>
      </c>
      <c r="K118" s="4"/>
      <c r="L118" s="150"/>
      <c r="M118" s="148" t="s">
        <v>947</v>
      </c>
    </row>
    <row r="119" spans="2:13" ht="27">
      <c r="B119" s="348"/>
      <c r="C119" s="346"/>
      <c r="D119" s="349"/>
      <c r="E119" s="1" t="s">
        <v>476</v>
      </c>
      <c r="F119" s="1"/>
      <c r="G119" s="148"/>
      <c r="H119" s="149"/>
      <c r="I119" s="2"/>
      <c r="J119" s="3"/>
      <c r="K119" s="4"/>
      <c r="L119" s="150"/>
      <c r="M119" s="155"/>
    </row>
    <row r="120" spans="2:13" ht="28">
      <c r="B120" s="348"/>
      <c r="C120" s="347"/>
      <c r="D120" s="350"/>
      <c r="E120" s="351" t="s">
        <v>888</v>
      </c>
      <c r="F120" s="352"/>
      <c r="G120" s="148"/>
      <c r="H120" s="149" t="s">
        <v>882</v>
      </c>
      <c r="I120" s="2" t="s">
        <v>589</v>
      </c>
      <c r="J120" s="3"/>
      <c r="K120" s="4"/>
      <c r="L120" s="150"/>
      <c r="M120" s="155"/>
    </row>
    <row r="121" spans="2:13">
      <c r="B121" s="29"/>
      <c r="C121" s="29"/>
      <c r="D121" s="29"/>
      <c r="G121" s="29"/>
      <c r="H121" s="29"/>
      <c r="I121" s="29"/>
      <c r="J121" s="29"/>
      <c r="K121" s="29"/>
      <c r="L121" s="29"/>
    </row>
    <row r="122" spans="2:13">
      <c r="B122" s="29"/>
      <c r="C122" s="29"/>
      <c r="D122" s="29"/>
      <c r="G122" s="29"/>
      <c r="H122" s="29"/>
      <c r="I122" s="29"/>
      <c r="J122" s="29"/>
      <c r="K122" s="29"/>
      <c r="L122" s="29"/>
    </row>
    <row r="123" spans="2:13">
      <c r="B123" s="29"/>
      <c r="C123" s="29"/>
      <c r="D123" s="29"/>
      <c r="G123" s="29"/>
      <c r="H123" s="29"/>
      <c r="I123" s="29"/>
      <c r="J123" s="29"/>
      <c r="K123" s="29"/>
      <c r="L123" s="29"/>
    </row>
    <row r="124" spans="2:13">
      <c r="B124" s="29"/>
      <c r="C124" s="29"/>
      <c r="D124" s="29"/>
      <c r="G124" s="29"/>
      <c r="H124" s="29"/>
      <c r="I124" s="29"/>
      <c r="J124" s="29"/>
      <c r="K124" s="29"/>
      <c r="L124" s="29"/>
    </row>
    <row r="125" spans="2:13">
      <c r="B125" s="29"/>
      <c r="C125" s="29"/>
      <c r="D125" s="29"/>
      <c r="G125" s="29"/>
      <c r="H125" s="29"/>
      <c r="I125" s="29"/>
      <c r="J125" s="29"/>
      <c r="K125" s="29"/>
      <c r="L125" s="29"/>
    </row>
    <row r="126" spans="2:13">
      <c r="B126" s="29"/>
      <c r="C126" s="29"/>
      <c r="D126" s="29"/>
      <c r="G126" s="29"/>
      <c r="H126" s="29"/>
      <c r="I126" s="29"/>
      <c r="J126" s="29"/>
      <c r="K126" s="29"/>
      <c r="L126" s="29"/>
    </row>
    <row r="127" spans="2:13">
      <c r="B127" s="29"/>
      <c r="C127" s="29"/>
      <c r="D127" s="29"/>
      <c r="G127" s="29"/>
      <c r="H127" s="29"/>
      <c r="I127" s="29"/>
      <c r="J127" s="29"/>
      <c r="K127" s="29"/>
      <c r="L127" s="29"/>
    </row>
    <row r="128" spans="2:13">
      <c r="B128" s="29"/>
      <c r="C128" s="29"/>
      <c r="D128" s="29"/>
      <c r="G128" s="29"/>
      <c r="H128" s="29"/>
      <c r="I128" s="29"/>
      <c r="J128" s="29"/>
      <c r="K128" s="29"/>
      <c r="L128" s="29"/>
    </row>
    <row r="129" spans="2:12">
      <c r="B129" s="29"/>
      <c r="C129" s="29"/>
      <c r="D129" s="29"/>
      <c r="G129" s="29"/>
      <c r="H129" s="29"/>
      <c r="I129" s="29"/>
      <c r="J129" s="29"/>
      <c r="K129" s="29"/>
      <c r="L129" s="29"/>
    </row>
    <row r="130" spans="2:12">
      <c r="B130" s="29"/>
      <c r="C130" s="29"/>
      <c r="D130" s="29"/>
      <c r="G130" s="29"/>
      <c r="H130" s="29"/>
      <c r="I130" s="29"/>
      <c r="J130" s="29"/>
      <c r="K130" s="29"/>
      <c r="L130" s="29"/>
    </row>
    <row r="131" spans="2:12">
      <c r="B131" s="29"/>
      <c r="C131" s="29"/>
      <c r="D131" s="29"/>
      <c r="G131" s="29"/>
      <c r="H131" s="29"/>
      <c r="I131" s="29"/>
      <c r="J131" s="29"/>
      <c r="K131" s="29"/>
      <c r="L131" s="29"/>
    </row>
    <row r="132" spans="2:12">
      <c r="B132" s="29"/>
      <c r="C132" s="29"/>
      <c r="D132" s="29"/>
      <c r="G132" s="29"/>
      <c r="H132" s="29"/>
      <c r="I132" s="29"/>
      <c r="J132" s="29"/>
      <c r="K132" s="29"/>
      <c r="L132" s="29"/>
    </row>
    <row r="133" spans="2:12">
      <c r="B133" s="29"/>
      <c r="C133" s="29"/>
      <c r="D133" s="29"/>
      <c r="G133" s="29"/>
      <c r="H133" s="29"/>
      <c r="I133" s="29"/>
      <c r="J133" s="29"/>
      <c r="K133" s="29"/>
      <c r="L133" s="29"/>
    </row>
    <row r="134" spans="2:12">
      <c r="B134" s="29"/>
      <c r="C134" s="29"/>
      <c r="D134" s="29"/>
      <c r="G134" s="29"/>
      <c r="H134" s="29"/>
      <c r="I134" s="29"/>
      <c r="J134" s="29"/>
      <c r="K134" s="29"/>
      <c r="L134" s="29"/>
    </row>
    <row r="135" spans="2:12">
      <c r="B135" s="29"/>
      <c r="C135" s="29"/>
      <c r="D135" s="29"/>
      <c r="G135" s="29"/>
      <c r="H135" s="29"/>
      <c r="I135" s="29"/>
      <c r="J135" s="29"/>
      <c r="K135" s="29"/>
      <c r="L135" s="29"/>
    </row>
    <row r="136" spans="2:12">
      <c r="B136" s="29"/>
      <c r="C136" s="29"/>
      <c r="D136" s="29"/>
      <c r="G136" s="29"/>
      <c r="H136" s="29"/>
      <c r="I136" s="29"/>
      <c r="J136" s="29"/>
      <c r="K136" s="29"/>
      <c r="L136" s="29"/>
    </row>
    <row r="137" spans="2:12">
      <c r="B137" s="29"/>
      <c r="C137" s="29"/>
      <c r="D137" s="29"/>
      <c r="G137" s="29"/>
      <c r="H137" s="29"/>
      <c r="I137" s="29"/>
      <c r="J137" s="29"/>
      <c r="K137" s="29"/>
      <c r="L137" s="29"/>
    </row>
    <row r="138" spans="2:12">
      <c r="B138" s="29"/>
      <c r="C138" s="29"/>
      <c r="D138" s="29"/>
      <c r="G138" s="29"/>
      <c r="H138" s="29"/>
      <c r="I138" s="29"/>
      <c r="J138" s="29"/>
      <c r="K138" s="29"/>
      <c r="L138" s="29"/>
    </row>
    <row r="139" spans="2:12">
      <c r="B139" s="29"/>
      <c r="C139" s="29"/>
      <c r="D139" s="29"/>
      <c r="G139" s="29"/>
      <c r="H139" s="29"/>
      <c r="I139" s="29"/>
      <c r="J139" s="29"/>
      <c r="K139" s="29"/>
      <c r="L139" s="29"/>
    </row>
    <row r="140" spans="2:12">
      <c r="B140" s="29"/>
      <c r="C140" s="29"/>
      <c r="D140" s="29"/>
      <c r="G140" s="29"/>
      <c r="H140" s="29"/>
      <c r="I140" s="29"/>
      <c r="J140" s="29"/>
      <c r="K140" s="29"/>
      <c r="L140" s="29"/>
    </row>
    <row r="141" spans="2:12">
      <c r="B141" s="29"/>
      <c r="C141" s="29"/>
      <c r="D141" s="29"/>
      <c r="G141" s="29"/>
      <c r="H141" s="29"/>
      <c r="I141" s="29"/>
      <c r="J141" s="29"/>
      <c r="K141" s="29"/>
      <c r="L141" s="29"/>
    </row>
    <row r="142" spans="2:12">
      <c r="B142" s="29"/>
      <c r="C142" s="29"/>
      <c r="D142" s="29"/>
      <c r="G142" s="29"/>
      <c r="H142" s="29"/>
      <c r="I142" s="29"/>
      <c r="J142" s="29"/>
      <c r="K142" s="29"/>
      <c r="L142" s="29"/>
    </row>
    <row r="143" spans="2:12">
      <c r="B143" s="29"/>
      <c r="C143" s="29"/>
      <c r="D143" s="29"/>
      <c r="G143" s="29"/>
      <c r="H143" s="29"/>
      <c r="I143" s="29"/>
      <c r="J143" s="29"/>
      <c r="K143" s="29"/>
      <c r="L143" s="29"/>
    </row>
    <row r="144" spans="2:12">
      <c r="B144" s="29"/>
      <c r="C144" s="29"/>
      <c r="D144" s="29"/>
      <c r="G144" s="29"/>
      <c r="H144" s="29"/>
      <c r="I144" s="29"/>
      <c r="J144" s="29"/>
      <c r="K144" s="29"/>
      <c r="L144" s="29"/>
    </row>
    <row r="145" spans="2:12">
      <c r="B145" s="29"/>
      <c r="C145" s="29"/>
      <c r="D145" s="29"/>
      <c r="G145" s="29"/>
      <c r="H145" s="29"/>
      <c r="I145" s="29"/>
      <c r="J145" s="29"/>
      <c r="K145" s="29"/>
      <c r="L145" s="29"/>
    </row>
    <row r="146" spans="2:12">
      <c r="B146" s="29"/>
      <c r="C146" s="29"/>
      <c r="D146" s="29"/>
      <c r="G146" s="29"/>
      <c r="H146" s="29"/>
      <c r="I146" s="29"/>
      <c r="J146" s="29"/>
      <c r="K146" s="29"/>
      <c r="L146" s="29"/>
    </row>
    <row r="147" spans="2:12">
      <c r="B147" s="29"/>
      <c r="C147" s="29"/>
      <c r="D147" s="29"/>
      <c r="G147" s="29"/>
      <c r="H147" s="29"/>
      <c r="I147" s="29"/>
      <c r="J147" s="29"/>
      <c r="K147" s="29"/>
      <c r="L147" s="29"/>
    </row>
    <row r="148" spans="2:12">
      <c r="B148" s="29"/>
      <c r="C148" s="29"/>
      <c r="D148" s="29"/>
      <c r="G148" s="29"/>
      <c r="H148" s="29"/>
      <c r="I148" s="29"/>
      <c r="J148" s="29"/>
      <c r="K148" s="29"/>
      <c r="L148" s="29"/>
    </row>
    <row r="149" spans="2:12">
      <c r="B149" s="29"/>
      <c r="C149" s="29"/>
      <c r="D149" s="29"/>
      <c r="G149" s="29"/>
      <c r="H149" s="29"/>
      <c r="I149" s="29"/>
      <c r="J149" s="29"/>
      <c r="K149" s="29"/>
      <c r="L149" s="29"/>
    </row>
    <row r="150" spans="2:12">
      <c r="B150" s="29"/>
      <c r="C150" s="29"/>
      <c r="D150" s="29"/>
      <c r="G150" s="29"/>
      <c r="H150" s="29"/>
      <c r="I150" s="29"/>
      <c r="J150" s="29"/>
      <c r="K150" s="29"/>
      <c r="L150" s="29"/>
    </row>
    <row r="151" spans="2:12">
      <c r="B151" s="29"/>
      <c r="C151" s="29"/>
      <c r="D151" s="29"/>
      <c r="G151" s="29"/>
      <c r="H151" s="29"/>
      <c r="I151" s="29"/>
      <c r="J151" s="29"/>
      <c r="K151" s="29"/>
      <c r="L151" s="29"/>
    </row>
    <row r="152" spans="2:12">
      <c r="B152" s="29"/>
      <c r="C152" s="29"/>
      <c r="D152" s="29"/>
      <c r="G152" s="29"/>
      <c r="H152" s="29"/>
      <c r="I152" s="29"/>
      <c r="J152" s="29"/>
      <c r="K152" s="29"/>
      <c r="L152" s="29"/>
    </row>
    <row r="153" spans="2:12">
      <c r="B153" s="29"/>
      <c r="C153" s="29"/>
      <c r="D153" s="29"/>
      <c r="G153" s="29"/>
      <c r="H153" s="29"/>
      <c r="I153" s="29"/>
      <c r="J153" s="29"/>
      <c r="K153" s="29"/>
      <c r="L153" s="29"/>
    </row>
    <row r="154" spans="2:12">
      <c r="B154" s="29"/>
      <c r="C154" s="29"/>
      <c r="D154" s="29"/>
      <c r="G154" s="29"/>
      <c r="H154" s="29"/>
      <c r="I154" s="29"/>
      <c r="J154" s="29"/>
      <c r="K154" s="29"/>
      <c r="L154" s="29"/>
    </row>
    <row r="155" spans="2:12">
      <c r="B155" s="29"/>
      <c r="C155" s="29"/>
      <c r="D155" s="29"/>
      <c r="G155" s="29"/>
      <c r="H155" s="29"/>
      <c r="I155" s="29"/>
      <c r="J155" s="29"/>
      <c r="K155" s="29"/>
      <c r="L155" s="29"/>
    </row>
    <row r="156" spans="2:12">
      <c r="B156" s="29"/>
      <c r="C156" s="29"/>
      <c r="D156" s="29"/>
      <c r="G156" s="29"/>
      <c r="H156" s="29"/>
      <c r="I156" s="29"/>
      <c r="J156" s="29"/>
      <c r="K156" s="29"/>
      <c r="L156" s="29"/>
    </row>
    <row r="157" spans="2:12">
      <c r="B157" s="29"/>
      <c r="C157" s="29"/>
      <c r="D157" s="29"/>
      <c r="G157" s="29"/>
      <c r="H157" s="29"/>
      <c r="I157" s="29"/>
      <c r="J157" s="29"/>
      <c r="K157" s="29"/>
      <c r="L157" s="29"/>
    </row>
    <row r="158" spans="2:12">
      <c r="B158" s="29"/>
      <c r="C158" s="29"/>
      <c r="D158" s="29"/>
      <c r="G158" s="29"/>
      <c r="H158" s="29"/>
      <c r="I158" s="29"/>
      <c r="J158" s="29"/>
      <c r="K158" s="29"/>
      <c r="L158" s="29"/>
    </row>
    <row r="159" spans="2:12">
      <c r="B159" s="29"/>
      <c r="C159" s="29"/>
      <c r="D159" s="29"/>
      <c r="G159" s="29"/>
      <c r="H159" s="29"/>
      <c r="I159" s="29"/>
      <c r="J159" s="29"/>
      <c r="K159" s="29"/>
      <c r="L159" s="29"/>
    </row>
    <row r="160" spans="2:12">
      <c r="B160" s="29"/>
      <c r="C160" s="29"/>
      <c r="D160" s="29"/>
      <c r="G160" s="29"/>
      <c r="H160" s="29"/>
      <c r="I160" s="29"/>
      <c r="J160" s="29"/>
      <c r="K160" s="29"/>
      <c r="L160" s="29"/>
    </row>
    <row r="161" spans="2:12">
      <c r="B161" s="29"/>
      <c r="C161" s="29"/>
      <c r="D161" s="29"/>
      <c r="G161" s="29"/>
      <c r="H161" s="29"/>
      <c r="I161" s="29"/>
      <c r="J161" s="29"/>
      <c r="K161" s="29"/>
      <c r="L161" s="29"/>
    </row>
    <row r="162" spans="2:12">
      <c r="B162" s="29"/>
      <c r="C162" s="29"/>
      <c r="D162" s="29"/>
      <c r="G162" s="29"/>
      <c r="H162" s="29"/>
      <c r="I162" s="29"/>
      <c r="J162" s="29"/>
      <c r="K162" s="29"/>
      <c r="L162" s="29"/>
    </row>
    <row r="163" spans="2:12">
      <c r="B163" s="29"/>
      <c r="C163" s="29"/>
      <c r="D163" s="29"/>
      <c r="G163" s="29"/>
      <c r="H163" s="29"/>
      <c r="I163" s="29"/>
      <c r="J163" s="29"/>
      <c r="K163" s="29"/>
      <c r="L163" s="29"/>
    </row>
    <row r="164" spans="2:12">
      <c r="B164" s="29"/>
      <c r="C164" s="29"/>
      <c r="D164" s="29"/>
      <c r="G164" s="29"/>
      <c r="H164" s="29"/>
      <c r="I164" s="29"/>
      <c r="J164" s="29"/>
      <c r="K164" s="29"/>
      <c r="L164" s="29"/>
    </row>
    <row r="165" spans="2:12">
      <c r="B165" s="29"/>
      <c r="C165" s="29"/>
      <c r="D165" s="29"/>
      <c r="G165" s="29"/>
      <c r="H165" s="29"/>
      <c r="I165" s="29"/>
      <c r="J165" s="29"/>
      <c r="K165" s="29"/>
      <c r="L165" s="29"/>
    </row>
    <row r="166" spans="2:12">
      <c r="B166" s="29"/>
      <c r="C166" s="29"/>
      <c r="D166" s="29"/>
      <c r="G166" s="29"/>
      <c r="H166" s="29"/>
      <c r="I166" s="29"/>
      <c r="J166" s="29"/>
      <c r="K166" s="29"/>
      <c r="L166" s="29"/>
    </row>
    <row r="167" spans="2:12">
      <c r="B167" s="29"/>
      <c r="C167" s="29"/>
      <c r="D167" s="29"/>
      <c r="G167" s="29"/>
      <c r="H167" s="29"/>
      <c r="I167" s="29"/>
      <c r="J167" s="29"/>
      <c r="K167" s="29"/>
      <c r="L167" s="29"/>
    </row>
    <row r="168" spans="2:12">
      <c r="B168" s="29"/>
      <c r="C168" s="29"/>
      <c r="D168" s="29"/>
      <c r="G168" s="29"/>
      <c r="H168" s="29"/>
      <c r="I168" s="29"/>
      <c r="J168" s="29"/>
      <c r="K168" s="29"/>
      <c r="L168" s="29"/>
    </row>
    <row r="169" spans="2:12">
      <c r="B169" s="29"/>
      <c r="C169" s="29"/>
      <c r="D169" s="29"/>
      <c r="G169" s="29"/>
      <c r="H169" s="29"/>
      <c r="I169" s="29"/>
      <c r="J169" s="29"/>
      <c r="K169" s="29"/>
      <c r="L169" s="29"/>
    </row>
    <row r="170" spans="2:12">
      <c r="B170" s="29"/>
      <c r="C170" s="29"/>
      <c r="D170" s="29"/>
      <c r="G170" s="29"/>
      <c r="H170" s="29"/>
      <c r="I170" s="29"/>
      <c r="J170" s="29"/>
      <c r="K170" s="29"/>
      <c r="L170" s="29"/>
    </row>
    <row r="171" spans="2:12">
      <c r="B171" s="29"/>
      <c r="C171" s="29"/>
      <c r="D171" s="29"/>
      <c r="G171" s="29"/>
      <c r="H171" s="29"/>
      <c r="I171" s="29"/>
      <c r="J171" s="29"/>
      <c r="K171" s="29"/>
      <c r="L171" s="29"/>
    </row>
    <row r="172" spans="2:12">
      <c r="B172" s="29"/>
      <c r="C172" s="29"/>
      <c r="D172" s="29"/>
      <c r="G172" s="29"/>
      <c r="H172" s="29"/>
      <c r="I172" s="29"/>
      <c r="J172" s="29"/>
      <c r="K172" s="29"/>
      <c r="L172" s="29"/>
    </row>
    <row r="173" spans="2:12">
      <c r="B173" s="29"/>
      <c r="C173" s="29"/>
      <c r="D173" s="29"/>
      <c r="G173" s="29"/>
      <c r="H173" s="29"/>
      <c r="I173" s="29"/>
      <c r="J173" s="29"/>
      <c r="K173" s="29"/>
      <c r="L173" s="29"/>
    </row>
    <row r="174" spans="2:12">
      <c r="B174" s="29"/>
      <c r="C174" s="29"/>
      <c r="D174" s="29"/>
      <c r="G174" s="29"/>
      <c r="H174" s="29"/>
      <c r="I174" s="29"/>
      <c r="J174" s="29"/>
      <c r="K174" s="29"/>
      <c r="L174" s="29"/>
    </row>
    <row r="175" spans="2:12">
      <c r="B175" s="29"/>
      <c r="C175" s="29"/>
      <c r="D175" s="29"/>
      <c r="G175" s="29"/>
      <c r="H175" s="29"/>
      <c r="I175" s="29"/>
      <c r="J175" s="29"/>
      <c r="K175" s="29"/>
      <c r="L175" s="29"/>
    </row>
    <row r="176" spans="2:12">
      <c r="B176" s="29"/>
      <c r="C176" s="29"/>
      <c r="D176" s="29"/>
      <c r="G176" s="29"/>
      <c r="H176" s="29"/>
      <c r="I176" s="29"/>
      <c r="J176" s="29"/>
      <c r="K176" s="29"/>
      <c r="L176" s="29"/>
    </row>
  </sheetData>
  <mergeCells count="79">
    <mergeCell ref="E2:F2"/>
    <mergeCell ref="B3:B11"/>
    <mergeCell ref="C3:C8"/>
    <mergeCell ref="D3:D5"/>
    <mergeCell ref="C58:C63"/>
    <mergeCell ref="D31:D33"/>
    <mergeCell ref="D34:D36"/>
    <mergeCell ref="D37:D39"/>
    <mergeCell ref="D40:D42"/>
    <mergeCell ref="D43:D45"/>
    <mergeCell ref="D46:D48"/>
    <mergeCell ref="D49:D51"/>
    <mergeCell ref="C52:C54"/>
    <mergeCell ref="D52:D54"/>
    <mergeCell ref="C55:C57"/>
    <mergeCell ref="D55:D57"/>
    <mergeCell ref="O3:P3"/>
    <mergeCell ref="D6:D8"/>
    <mergeCell ref="C9:C11"/>
    <mergeCell ref="D9:D11"/>
    <mergeCell ref="B12:B120"/>
    <mergeCell ref="C12:C15"/>
    <mergeCell ref="D12:D15"/>
    <mergeCell ref="E12:E13"/>
    <mergeCell ref="C16:C18"/>
    <mergeCell ref="D16:D18"/>
    <mergeCell ref="C19:C21"/>
    <mergeCell ref="D19:D21"/>
    <mergeCell ref="C22:C51"/>
    <mergeCell ref="D22:D24"/>
    <mergeCell ref="D25:D27"/>
    <mergeCell ref="D28:D30"/>
    <mergeCell ref="D58:D60"/>
    <mergeCell ref="D61:D63"/>
    <mergeCell ref="C64:C66"/>
    <mergeCell ref="D64:D66"/>
    <mergeCell ref="C67:C72"/>
    <mergeCell ref="D67:D69"/>
    <mergeCell ref="D70:D72"/>
    <mergeCell ref="D73:D75"/>
    <mergeCell ref="C76:C78"/>
    <mergeCell ref="D76:D78"/>
    <mergeCell ref="C79:C81"/>
    <mergeCell ref="D79:D81"/>
    <mergeCell ref="C73:C75"/>
    <mergeCell ref="C82:C84"/>
    <mergeCell ref="D82:D84"/>
    <mergeCell ref="C85:C87"/>
    <mergeCell ref="D85:D87"/>
    <mergeCell ref="C88:C90"/>
    <mergeCell ref="D88:D90"/>
    <mergeCell ref="C91:C93"/>
    <mergeCell ref="D91:D93"/>
    <mergeCell ref="E93:F93"/>
    <mergeCell ref="C94:C99"/>
    <mergeCell ref="D94:D96"/>
    <mergeCell ref="E96:F96"/>
    <mergeCell ref="D97:D99"/>
    <mergeCell ref="E99:F99"/>
    <mergeCell ref="C100:C102"/>
    <mergeCell ref="D100:D102"/>
    <mergeCell ref="E102:F102"/>
    <mergeCell ref="C103:C105"/>
    <mergeCell ref="D103:D105"/>
    <mergeCell ref="E105:F105"/>
    <mergeCell ref="C106:C111"/>
    <mergeCell ref="D106:D108"/>
    <mergeCell ref="E108:F108"/>
    <mergeCell ref="D109:D111"/>
    <mergeCell ref="E111:F111"/>
    <mergeCell ref="C118:C120"/>
    <mergeCell ref="D118:D120"/>
    <mergeCell ref="E120:F120"/>
    <mergeCell ref="C112:C114"/>
    <mergeCell ref="D112:D114"/>
    <mergeCell ref="E114:F114"/>
    <mergeCell ref="C115:C117"/>
    <mergeCell ref="D115:D117"/>
    <mergeCell ref="E117:F117"/>
  </mergeCells>
  <phoneticPr fontId="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9B3B-1C2C-4253-90F9-14077C4D3332}">
  <sheetPr>
    <tabColor rgb="FFFFFF00"/>
  </sheetPr>
  <dimension ref="B1:F25"/>
  <sheetViews>
    <sheetView zoomScale="85" zoomScaleNormal="85" workbookViewId="0">
      <selection activeCell="B13" sqref="B13:F13"/>
    </sheetView>
  </sheetViews>
  <sheetFormatPr baseColWidth="10" defaultColWidth="8.6640625" defaultRowHeight="15"/>
  <cols>
    <col min="1" max="1" width="8.6640625" style="161"/>
    <col min="2" max="2" width="42.1640625" style="161" customWidth="1"/>
    <col min="3" max="3" width="67.6640625" style="161" customWidth="1"/>
    <col min="4" max="4" width="41.83203125" style="161" bestFit="1" customWidth="1"/>
    <col min="5" max="5" width="22.6640625" style="161" customWidth="1"/>
    <col min="6" max="6" width="73.1640625" style="161" bestFit="1" customWidth="1"/>
    <col min="7" max="16384" width="8.6640625" style="161"/>
  </cols>
  <sheetData>
    <row r="1" spans="2:6" s="163" customFormat="1" ht="16" thickBot="1">
      <c r="B1" s="162" t="s">
        <v>958</v>
      </c>
      <c r="C1" s="162" t="s">
        <v>959</v>
      </c>
      <c r="D1" s="162" t="s">
        <v>960</v>
      </c>
      <c r="E1" s="162" t="s">
        <v>961</v>
      </c>
      <c r="F1" s="162" t="s">
        <v>962</v>
      </c>
    </row>
    <row r="2" spans="2:6" ht="49" thickBot="1">
      <c r="B2" s="164" t="s">
        <v>1024</v>
      </c>
      <c r="C2" s="168" t="s">
        <v>957</v>
      </c>
      <c r="D2" s="169" t="s">
        <v>1023</v>
      </c>
      <c r="E2" s="170" t="s">
        <v>966</v>
      </c>
      <c r="F2" s="171" t="s">
        <v>967</v>
      </c>
    </row>
    <row r="3" spans="2:6" ht="33" thickBot="1">
      <c r="B3" s="164" t="s">
        <v>963</v>
      </c>
      <c r="C3" s="172" t="s">
        <v>964</v>
      </c>
      <c r="D3" s="166" t="s">
        <v>965</v>
      </c>
      <c r="E3" s="165" t="s">
        <v>966</v>
      </c>
      <c r="F3" s="173" t="s">
        <v>967</v>
      </c>
    </row>
    <row r="4" spans="2:6" ht="17" thickBot="1">
      <c r="B4" s="164" t="s">
        <v>968</v>
      </c>
      <c r="C4" s="172" t="s">
        <v>969</v>
      </c>
      <c r="D4" s="165" t="s">
        <v>970</v>
      </c>
      <c r="E4" s="165" t="s">
        <v>971</v>
      </c>
      <c r="F4" s="173" t="s">
        <v>972</v>
      </c>
    </row>
    <row r="5" spans="2:6" ht="33" thickBot="1">
      <c r="B5" s="164" t="s">
        <v>973</v>
      </c>
      <c r="C5" s="174" t="s">
        <v>975</v>
      </c>
      <c r="D5" s="165" t="s">
        <v>974</v>
      </c>
      <c r="E5" s="165" t="s">
        <v>966</v>
      </c>
      <c r="F5" s="173" t="s">
        <v>976</v>
      </c>
    </row>
    <row r="6" spans="2:6" ht="17" thickBot="1">
      <c r="B6" s="164" t="s">
        <v>1032</v>
      </c>
      <c r="C6" s="172" t="s">
        <v>977</v>
      </c>
      <c r="D6" s="165" t="s">
        <v>974</v>
      </c>
      <c r="E6" s="167" t="s">
        <v>978</v>
      </c>
      <c r="F6" s="175" t="s">
        <v>979</v>
      </c>
    </row>
    <row r="7" spans="2:6" ht="17" thickBot="1">
      <c r="B7" s="164" t="s">
        <v>980</v>
      </c>
      <c r="C7" s="172" t="s">
        <v>981</v>
      </c>
      <c r="D7" s="165" t="s">
        <v>974</v>
      </c>
      <c r="E7" s="165" t="s">
        <v>966</v>
      </c>
      <c r="F7" s="173" t="s">
        <v>976</v>
      </c>
    </row>
    <row r="8" spans="2:6" ht="17" thickBot="1">
      <c r="B8" s="164" t="s">
        <v>982</v>
      </c>
      <c r="C8" s="172" t="s">
        <v>984</v>
      </c>
      <c r="D8" s="165" t="s">
        <v>983</v>
      </c>
      <c r="E8" s="167" t="s">
        <v>985</v>
      </c>
      <c r="F8" s="175" t="s">
        <v>986</v>
      </c>
    </row>
    <row r="9" spans="2:6" ht="33" thickBot="1">
      <c r="B9" s="164" t="s">
        <v>987</v>
      </c>
      <c r="C9" s="174" t="s">
        <v>988</v>
      </c>
      <c r="D9" s="165" t="s">
        <v>974</v>
      </c>
      <c r="E9" s="165" t="s">
        <v>966</v>
      </c>
      <c r="F9" s="173" t="s">
        <v>989</v>
      </c>
    </row>
    <row r="10" spans="2:6" ht="17" thickBot="1">
      <c r="B10" s="164" t="s">
        <v>990</v>
      </c>
      <c r="C10" s="172" t="s">
        <v>1027</v>
      </c>
      <c r="D10" s="165" t="s">
        <v>974</v>
      </c>
      <c r="E10" s="167" t="s">
        <v>992</v>
      </c>
      <c r="F10" s="173" t="s">
        <v>993</v>
      </c>
    </row>
    <row r="11" spans="2:6" ht="17" thickBot="1">
      <c r="B11" s="164" t="s">
        <v>994</v>
      </c>
      <c r="C11" s="172" t="s">
        <v>1028</v>
      </c>
      <c r="D11" s="165" t="s">
        <v>995</v>
      </c>
      <c r="E11" s="165" t="s">
        <v>966</v>
      </c>
      <c r="F11" s="173" t="s">
        <v>993</v>
      </c>
    </row>
    <row r="12" spans="2:6" ht="17" thickBot="1">
      <c r="B12" s="164" t="s">
        <v>996</v>
      </c>
      <c r="C12" s="172" t="s">
        <v>1029</v>
      </c>
      <c r="D12" s="165" t="s">
        <v>995</v>
      </c>
      <c r="E12" s="167" t="s">
        <v>992</v>
      </c>
      <c r="F12" s="173" t="s">
        <v>997</v>
      </c>
    </row>
    <row r="13" spans="2:6" ht="33" thickBot="1">
      <c r="B13" s="164" t="s">
        <v>998</v>
      </c>
      <c r="C13" s="172" t="s">
        <v>1000</v>
      </c>
      <c r="D13" s="166" t="s">
        <v>999</v>
      </c>
      <c r="E13" s="165" t="s">
        <v>985</v>
      </c>
      <c r="F13" s="173" t="s">
        <v>993</v>
      </c>
    </row>
    <row r="14" spans="2:6" ht="49" thickBot="1">
      <c r="B14" s="164" t="s">
        <v>1001</v>
      </c>
      <c r="C14" s="172" t="s">
        <v>1003</v>
      </c>
      <c r="D14" s="166" t="s">
        <v>1002</v>
      </c>
      <c r="E14" s="167" t="s">
        <v>966</v>
      </c>
      <c r="F14" s="173" t="s">
        <v>1004</v>
      </c>
    </row>
    <row r="15" spans="2:6" ht="17" thickBot="1">
      <c r="B15" s="164" t="s">
        <v>1005</v>
      </c>
      <c r="C15" s="172" t="s">
        <v>1003</v>
      </c>
      <c r="D15" s="165" t="s">
        <v>983</v>
      </c>
      <c r="E15" s="165" t="s">
        <v>971</v>
      </c>
      <c r="F15" s="173" t="s">
        <v>1004</v>
      </c>
    </row>
    <row r="16" spans="2:6" ht="17" thickBot="1">
      <c r="B16" s="164" t="s">
        <v>1006</v>
      </c>
      <c r="C16" s="172" t="s">
        <v>1003</v>
      </c>
      <c r="D16" s="165" t="s">
        <v>983</v>
      </c>
      <c r="E16" s="165" t="s">
        <v>971</v>
      </c>
      <c r="F16" s="173" t="s">
        <v>1004</v>
      </c>
    </row>
    <row r="17" spans="2:6" ht="17" thickBot="1">
      <c r="B17" s="164" t="s">
        <v>1007</v>
      </c>
      <c r="C17" s="172" t="s">
        <v>1003</v>
      </c>
      <c r="D17" s="165" t="s">
        <v>1008</v>
      </c>
      <c r="E17" s="165" t="s">
        <v>991</v>
      </c>
      <c r="F17" s="173" t="s">
        <v>1004</v>
      </c>
    </row>
    <row r="18" spans="2:6" ht="17" thickBot="1">
      <c r="B18" s="164" t="s">
        <v>1009</v>
      </c>
      <c r="C18" s="172" t="s">
        <v>1026</v>
      </c>
      <c r="D18" s="165" t="s">
        <v>1010</v>
      </c>
      <c r="E18" s="165" t="s">
        <v>991</v>
      </c>
      <c r="F18" s="173" t="s">
        <v>1004</v>
      </c>
    </row>
    <row r="19" spans="2:6" ht="65" thickBot="1">
      <c r="B19" s="164" t="s">
        <v>1011</v>
      </c>
      <c r="C19" s="174" t="s">
        <v>1013</v>
      </c>
      <c r="D19" s="166" t="s">
        <v>1012</v>
      </c>
      <c r="E19" s="165" t="s">
        <v>991</v>
      </c>
      <c r="F19" s="173" t="s">
        <v>1004</v>
      </c>
    </row>
    <row r="20" spans="2:6" ht="17" thickBot="1">
      <c r="B20" s="164" t="s">
        <v>1014</v>
      </c>
      <c r="C20" s="172" t="s">
        <v>1016</v>
      </c>
      <c r="D20" s="165" t="s">
        <v>1015</v>
      </c>
      <c r="E20" s="165" t="s">
        <v>971</v>
      </c>
      <c r="F20" s="173" t="s">
        <v>1017</v>
      </c>
    </row>
    <row r="21" spans="2:6" ht="17" thickBot="1">
      <c r="B21" s="164" t="s">
        <v>1018</v>
      </c>
      <c r="C21" s="172" t="s">
        <v>1025</v>
      </c>
      <c r="D21" s="165" t="s">
        <v>1019</v>
      </c>
      <c r="E21" s="165" t="s">
        <v>991</v>
      </c>
      <c r="F21" s="173" t="s">
        <v>1020</v>
      </c>
    </row>
    <row r="22" spans="2:6" ht="17" thickBot="1">
      <c r="B22" s="164" t="s">
        <v>1021</v>
      </c>
      <c r="C22" s="176" t="s">
        <v>1016</v>
      </c>
      <c r="D22" s="177" t="s">
        <v>974</v>
      </c>
      <c r="E22" s="177" t="s">
        <v>971</v>
      </c>
      <c r="F22" s="178" t="s">
        <v>1022</v>
      </c>
    </row>
    <row r="24" spans="2:6">
      <c r="B24" s="179" t="s">
        <v>1033</v>
      </c>
      <c r="C24" s="179" t="s">
        <v>105</v>
      </c>
      <c r="E24" s="179" t="s">
        <v>1030</v>
      </c>
      <c r="F24" s="179" t="s">
        <v>105</v>
      </c>
    </row>
    <row r="25" spans="2:6" ht="48">
      <c r="B25" s="180" t="s">
        <v>1035</v>
      </c>
      <c r="C25" s="180" t="s">
        <v>1036</v>
      </c>
      <c r="E25" s="180" t="s">
        <v>1031</v>
      </c>
      <c r="F25" s="180" t="s">
        <v>1034</v>
      </c>
    </row>
  </sheetData>
  <phoneticPr fontId="4" type="noConversion"/>
  <pageMargins left="0.7" right="0.7" top="0.75" bottom="0.75" header="0.3" footer="0.3"/>
  <pageSetup paperSize="9"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C4F3-1D85-424B-9C13-75511A37BF8F}">
  <sheetPr>
    <tabColor rgb="FF00B050"/>
  </sheetPr>
  <dimension ref="D1:G375"/>
  <sheetViews>
    <sheetView zoomScale="70" zoomScaleNormal="70" workbookViewId="0">
      <selection activeCell="L12" sqref="L12"/>
    </sheetView>
  </sheetViews>
  <sheetFormatPr baseColWidth="10" defaultColWidth="8.6640625" defaultRowHeight="17"/>
  <cols>
    <col min="1" max="3" width="5.6640625" customWidth="1"/>
    <col min="4" max="4" width="12.6640625" bestFit="1" customWidth="1"/>
    <col min="5" max="5" width="24.6640625" bestFit="1" customWidth="1"/>
    <col min="6" max="6" width="129.6640625" style="11" bestFit="1" customWidth="1"/>
  </cols>
  <sheetData>
    <row r="1" spans="4:7" ht="17" customHeight="1"/>
    <row r="2" spans="4:7">
      <c r="D2" s="356" t="s">
        <v>132</v>
      </c>
      <c r="E2" s="356"/>
      <c r="F2" s="356"/>
      <c r="G2" s="356"/>
    </row>
    <row r="3" spans="4:7" ht="18">
      <c r="D3" s="121" t="s">
        <v>133</v>
      </c>
      <c r="E3" s="121" t="s">
        <v>134</v>
      </c>
      <c r="F3" s="122" t="s">
        <v>135</v>
      </c>
      <c r="G3" s="121" t="s">
        <v>105</v>
      </c>
    </row>
    <row r="4" spans="4:7" ht="18">
      <c r="D4" s="357" t="s">
        <v>136</v>
      </c>
      <c r="E4" s="357" t="s">
        <v>137</v>
      </c>
      <c r="F4" s="20" t="s">
        <v>138</v>
      </c>
      <c r="G4" s="19"/>
    </row>
    <row r="5" spans="4:7" ht="18">
      <c r="D5" s="358"/>
      <c r="E5" s="358"/>
      <c r="F5" s="20" t="s">
        <v>139</v>
      </c>
      <c r="G5" s="19"/>
    </row>
    <row r="6" spans="4:7" ht="18">
      <c r="D6" s="358"/>
      <c r="E6" s="358"/>
      <c r="F6" s="20" t="s">
        <v>140</v>
      </c>
      <c r="G6" s="19"/>
    </row>
    <row r="7" spans="4:7" ht="18">
      <c r="D7" s="358"/>
      <c r="E7" s="358"/>
      <c r="F7" s="20" t="s">
        <v>141</v>
      </c>
      <c r="G7" s="19"/>
    </row>
    <row r="8" spans="4:7" ht="18">
      <c r="D8" s="358"/>
      <c r="E8" s="358"/>
      <c r="F8" s="20" t="s">
        <v>142</v>
      </c>
      <c r="G8" s="19"/>
    </row>
    <row r="9" spans="4:7" ht="18">
      <c r="D9" s="358"/>
      <c r="E9" s="358"/>
      <c r="F9" s="20" t="s">
        <v>143</v>
      </c>
      <c r="G9" s="19"/>
    </row>
    <row r="10" spans="4:7" ht="18">
      <c r="D10" s="358"/>
      <c r="E10" s="358"/>
      <c r="F10" s="20" t="s">
        <v>144</v>
      </c>
      <c r="G10" s="19"/>
    </row>
    <row r="11" spans="4:7" ht="18">
      <c r="D11" s="358"/>
      <c r="E11" s="358"/>
      <c r="F11" s="20" t="s">
        <v>145</v>
      </c>
      <c r="G11" s="19"/>
    </row>
    <row r="12" spans="4:7" ht="18">
      <c r="D12" s="358"/>
      <c r="E12" s="358"/>
      <c r="F12" s="20" t="s">
        <v>146</v>
      </c>
      <c r="G12" s="19"/>
    </row>
    <row r="13" spans="4:7" ht="18">
      <c r="D13" s="358"/>
      <c r="E13" s="358"/>
      <c r="F13" s="20" t="s">
        <v>147</v>
      </c>
      <c r="G13" s="19"/>
    </row>
    <row r="14" spans="4:7" ht="18">
      <c r="D14" s="358"/>
      <c r="E14" s="358"/>
      <c r="F14" s="20" t="s">
        <v>148</v>
      </c>
      <c r="G14" s="19"/>
    </row>
    <row r="15" spans="4:7" ht="18">
      <c r="D15" s="358"/>
      <c r="E15" s="358"/>
      <c r="F15" s="20" t="s">
        <v>149</v>
      </c>
      <c r="G15" s="19"/>
    </row>
    <row r="16" spans="4:7" ht="18">
      <c r="D16" s="358"/>
      <c r="E16" s="358"/>
      <c r="F16" s="20" t="s">
        <v>150</v>
      </c>
      <c r="G16" s="19"/>
    </row>
    <row r="17" spans="4:7" ht="18">
      <c r="D17" s="358"/>
      <c r="E17" s="358"/>
      <c r="F17" s="20" t="s">
        <v>151</v>
      </c>
      <c r="G17" s="19"/>
    </row>
    <row r="18" spans="4:7" ht="18">
      <c r="D18" s="358"/>
      <c r="E18" s="358"/>
      <c r="F18" s="20" t="s">
        <v>152</v>
      </c>
      <c r="G18" s="19"/>
    </row>
    <row r="19" spans="4:7" ht="18">
      <c r="D19" s="358"/>
      <c r="E19" s="358"/>
      <c r="F19" s="20" t="s">
        <v>153</v>
      </c>
      <c r="G19" s="19"/>
    </row>
    <row r="20" spans="4:7" ht="18">
      <c r="D20" s="358"/>
      <c r="E20" s="358"/>
      <c r="F20" s="20" t="s">
        <v>154</v>
      </c>
      <c r="G20" s="19"/>
    </row>
    <row r="21" spans="4:7" ht="18">
      <c r="D21" s="358"/>
      <c r="E21" s="358"/>
      <c r="F21" s="20" t="s">
        <v>155</v>
      </c>
      <c r="G21" s="19"/>
    </row>
    <row r="22" spans="4:7" ht="18">
      <c r="D22" s="358"/>
      <c r="E22" s="358"/>
      <c r="F22" s="20" t="s">
        <v>156</v>
      </c>
      <c r="G22" s="19"/>
    </row>
    <row r="23" spans="4:7" ht="18">
      <c r="D23" s="358"/>
      <c r="E23" s="358"/>
      <c r="F23" s="20" t="s">
        <v>157</v>
      </c>
      <c r="G23" s="19"/>
    </row>
    <row r="24" spans="4:7" ht="18">
      <c r="D24" s="358"/>
      <c r="E24" s="358"/>
      <c r="F24" s="20" t="s">
        <v>158</v>
      </c>
      <c r="G24" s="19"/>
    </row>
    <row r="25" spans="4:7" ht="18">
      <c r="D25" s="359"/>
      <c r="E25" s="359"/>
      <c r="F25" s="20" t="s">
        <v>159</v>
      </c>
      <c r="G25" s="19"/>
    </row>
    <row r="26" spans="4:7" ht="18">
      <c r="D26" s="357" t="s">
        <v>160</v>
      </c>
      <c r="E26" s="360" t="s">
        <v>161</v>
      </c>
      <c r="F26" s="20" t="s">
        <v>162</v>
      </c>
      <c r="G26" s="19"/>
    </row>
    <row r="27" spans="4:7" ht="18">
      <c r="D27" s="358"/>
      <c r="E27" s="361"/>
      <c r="F27" s="20" t="s">
        <v>163</v>
      </c>
      <c r="G27" s="19"/>
    </row>
    <row r="28" spans="4:7" ht="18">
      <c r="D28" s="358"/>
      <c r="E28" s="362"/>
      <c r="F28" s="20" t="s">
        <v>164</v>
      </c>
      <c r="G28" s="19"/>
    </row>
    <row r="29" spans="4:7" ht="18">
      <c r="D29" s="358"/>
      <c r="E29" s="360" t="s">
        <v>165</v>
      </c>
      <c r="F29" s="20" t="s">
        <v>166</v>
      </c>
      <c r="G29" s="19"/>
    </row>
    <row r="30" spans="4:7" ht="18">
      <c r="D30" s="358"/>
      <c r="E30" s="361"/>
      <c r="F30" s="20" t="s">
        <v>167</v>
      </c>
      <c r="G30" s="19"/>
    </row>
    <row r="31" spans="4:7" ht="18">
      <c r="D31" s="358"/>
      <c r="E31" s="361"/>
      <c r="F31" s="20" t="s">
        <v>168</v>
      </c>
      <c r="G31" s="19"/>
    </row>
    <row r="32" spans="4:7" ht="18">
      <c r="D32" s="358"/>
      <c r="E32" s="361"/>
      <c r="F32" s="20" t="s">
        <v>169</v>
      </c>
      <c r="G32" s="19"/>
    </row>
    <row r="33" spans="4:7" ht="18">
      <c r="D33" s="358"/>
      <c r="E33" s="361"/>
      <c r="F33" s="20" t="s">
        <v>170</v>
      </c>
      <c r="G33" s="19"/>
    </row>
    <row r="34" spans="4:7" ht="18">
      <c r="D34" s="358"/>
      <c r="E34" s="361"/>
      <c r="F34" s="20" t="s">
        <v>171</v>
      </c>
      <c r="G34" s="19"/>
    </row>
    <row r="35" spans="4:7" ht="18">
      <c r="D35" s="358"/>
      <c r="E35" s="361"/>
      <c r="F35" s="20" t="s">
        <v>172</v>
      </c>
      <c r="G35" s="19"/>
    </row>
    <row r="36" spans="4:7" ht="18">
      <c r="D36" s="358"/>
      <c r="E36" s="361"/>
      <c r="F36" s="20" t="s">
        <v>173</v>
      </c>
      <c r="G36" s="19"/>
    </row>
    <row r="37" spans="4:7" ht="18">
      <c r="D37" s="358"/>
      <c r="E37" s="361"/>
      <c r="F37" s="20" t="s">
        <v>174</v>
      </c>
      <c r="G37" s="19"/>
    </row>
    <row r="38" spans="4:7" ht="18">
      <c r="D38" s="358"/>
      <c r="E38" s="361"/>
      <c r="F38" s="20" t="s">
        <v>175</v>
      </c>
      <c r="G38" s="19"/>
    </row>
    <row r="39" spans="4:7" ht="18">
      <c r="D39" s="358"/>
      <c r="E39" s="361"/>
      <c r="F39" s="20" t="s">
        <v>176</v>
      </c>
      <c r="G39" s="19"/>
    </row>
    <row r="40" spans="4:7" ht="18">
      <c r="D40" s="358"/>
      <c r="E40" s="361"/>
      <c r="F40" s="20" t="s">
        <v>177</v>
      </c>
      <c r="G40" s="19"/>
    </row>
    <row r="41" spans="4:7" ht="18">
      <c r="D41" s="358"/>
      <c r="E41" s="361"/>
      <c r="F41" s="20" t="s">
        <v>178</v>
      </c>
      <c r="G41" s="19"/>
    </row>
    <row r="42" spans="4:7" ht="18">
      <c r="D42" s="358"/>
      <c r="E42" s="361"/>
      <c r="F42" s="20" t="s">
        <v>179</v>
      </c>
      <c r="G42" s="19"/>
    </row>
    <row r="43" spans="4:7" ht="18">
      <c r="D43" s="358"/>
      <c r="E43" s="361"/>
      <c r="F43" s="20" t="s">
        <v>180</v>
      </c>
      <c r="G43" s="19"/>
    </row>
    <row r="44" spans="4:7" ht="18">
      <c r="D44" s="358"/>
      <c r="E44" s="361"/>
      <c r="F44" s="20" t="s">
        <v>181</v>
      </c>
      <c r="G44" s="19"/>
    </row>
    <row r="45" spans="4:7" ht="18">
      <c r="D45" s="358"/>
      <c r="E45" s="361"/>
      <c r="F45" s="20" t="s">
        <v>182</v>
      </c>
      <c r="G45" s="19"/>
    </row>
    <row r="46" spans="4:7" ht="18">
      <c r="D46" s="358"/>
      <c r="E46" s="361"/>
      <c r="F46" s="20" t="s">
        <v>183</v>
      </c>
      <c r="G46" s="19"/>
    </row>
    <row r="47" spans="4:7" ht="18">
      <c r="D47" s="358"/>
      <c r="E47" s="361"/>
      <c r="F47" s="20" t="s">
        <v>184</v>
      </c>
      <c r="G47" s="19"/>
    </row>
    <row r="48" spans="4:7" ht="18">
      <c r="D48" s="358"/>
      <c r="E48" s="361"/>
      <c r="F48" s="20" t="s">
        <v>185</v>
      </c>
      <c r="G48" s="19"/>
    </row>
    <row r="49" spans="4:7" ht="18">
      <c r="D49" s="358"/>
      <c r="E49" s="361"/>
      <c r="F49" s="20" t="s">
        <v>186</v>
      </c>
      <c r="G49" s="19"/>
    </row>
    <row r="50" spans="4:7" ht="18">
      <c r="D50" s="358"/>
      <c r="E50" s="361"/>
      <c r="F50" s="20" t="s">
        <v>187</v>
      </c>
      <c r="G50" s="19"/>
    </row>
    <row r="51" spans="4:7" ht="18">
      <c r="D51" s="358"/>
      <c r="E51" s="361"/>
      <c r="F51" s="20" t="s">
        <v>188</v>
      </c>
      <c r="G51" s="19"/>
    </row>
    <row r="52" spans="4:7" ht="18">
      <c r="D52" s="358"/>
      <c r="E52" s="361"/>
      <c r="F52" s="20" t="s">
        <v>189</v>
      </c>
      <c r="G52" s="19"/>
    </row>
    <row r="53" spans="4:7" ht="18">
      <c r="D53" s="358"/>
      <c r="E53" s="361"/>
      <c r="F53" s="20" t="s">
        <v>190</v>
      </c>
      <c r="G53" s="19"/>
    </row>
    <row r="54" spans="4:7" ht="18">
      <c r="D54" s="358"/>
      <c r="E54" s="361"/>
      <c r="F54" s="20" t="s">
        <v>191</v>
      </c>
      <c r="G54" s="19"/>
    </row>
    <row r="55" spans="4:7" ht="18">
      <c r="D55" s="358"/>
      <c r="E55" s="361"/>
      <c r="F55" s="20" t="s">
        <v>192</v>
      </c>
      <c r="G55" s="19"/>
    </row>
    <row r="56" spans="4:7" ht="18">
      <c r="D56" s="358"/>
      <c r="E56" s="361"/>
      <c r="F56" s="20" t="s">
        <v>193</v>
      </c>
      <c r="G56" s="19"/>
    </row>
    <row r="57" spans="4:7" ht="18">
      <c r="D57" s="358"/>
      <c r="E57" s="361"/>
      <c r="F57" s="20" t="s">
        <v>194</v>
      </c>
      <c r="G57" s="19"/>
    </row>
    <row r="58" spans="4:7" ht="18">
      <c r="D58" s="358"/>
      <c r="E58" s="361"/>
      <c r="F58" s="20" t="s">
        <v>195</v>
      </c>
      <c r="G58" s="19"/>
    </row>
    <row r="59" spans="4:7" ht="18">
      <c r="D59" s="358"/>
      <c r="E59" s="361"/>
      <c r="F59" s="20" t="s">
        <v>196</v>
      </c>
      <c r="G59" s="19"/>
    </row>
    <row r="60" spans="4:7" ht="18">
      <c r="D60" s="358"/>
      <c r="E60" s="361"/>
      <c r="F60" s="20" t="s">
        <v>197</v>
      </c>
      <c r="G60" s="19"/>
    </row>
    <row r="61" spans="4:7" ht="18">
      <c r="D61" s="358"/>
      <c r="E61" s="361"/>
      <c r="F61" s="20" t="s">
        <v>198</v>
      </c>
      <c r="G61" s="19"/>
    </row>
    <row r="62" spans="4:7" ht="18">
      <c r="D62" s="358"/>
      <c r="E62" s="361"/>
      <c r="F62" s="20" t="s">
        <v>199</v>
      </c>
      <c r="G62" s="19"/>
    </row>
    <row r="63" spans="4:7" ht="18">
      <c r="D63" s="358"/>
      <c r="E63" s="361"/>
      <c r="F63" s="20" t="s">
        <v>200</v>
      </c>
      <c r="G63" s="19"/>
    </row>
    <row r="64" spans="4:7" ht="18">
      <c r="D64" s="358"/>
      <c r="E64" s="361"/>
      <c r="F64" s="20" t="s">
        <v>201</v>
      </c>
      <c r="G64" s="19"/>
    </row>
    <row r="65" spans="4:7" ht="18">
      <c r="D65" s="358"/>
      <c r="E65" s="361"/>
      <c r="F65" s="20" t="s">
        <v>202</v>
      </c>
      <c r="G65" s="19"/>
    </row>
    <row r="66" spans="4:7" ht="18">
      <c r="D66" s="358"/>
      <c r="E66" s="361"/>
      <c r="F66" s="20" t="s">
        <v>203</v>
      </c>
      <c r="G66" s="19"/>
    </row>
    <row r="67" spans="4:7" ht="18">
      <c r="D67" s="358"/>
      <c r="E67" s="361"/>
      <c r="F67" s="20" t="s">
        <v>204</v>
      </c>
      <c r="G67" s="19"/>
    </row>
    <row r="68" spans="4:7" ht="18">
      <c r="D68" s="358"/>
      <c r="E68" s="361"/>
      <c r="F68" s="20" t="s">
        <v>205</v>
      </c>
      <c r="G68" s="19"/>
    </row>
    <row r="69" spans="4:7" ht="18">
      <c r="D69" s="358"/>
      <c r="E69" s="361"/>
      <c r="F69" s="20" t="s">
        <v>206</v>
      </c>
      <c r="G69" s="19"/>
    </row>
    <row r="70" spans="4:7" ht="18">
      <c r="D70" s="358"/>
      <c r="E70" s="361"/>
      <c r="F70" s="20" t="s">
        <v>207</v>
      </c>
      <c r="G70" s="19"/>
    </row>
    <row r="71" spans="4:7" ht="18">
      <c r="D71" s="358"/>
      <c r="E71" s="361"/>
      <c r="F71" s="20" t="s">
        <v>208</v>
      </c>
      <c r="G71" s="19"/>
    </row>
    <row r="72" spans="4:7" ht="18">
      <c r="D72" s="358"/>
      <c r="E72" s="361"/>
      <c r="F72" s="20" t="s">
        <v>209</v>
      </c>
      <c r="G72" s="19"/>
    </row>
    <row r="73" spans="4:7" ht="18">
      <c r="D73" s="358"/>
      <c r="E73" s="361"/>
      <c r="F73" s="20" t="s">
        <v>210</v>
      </c>
      <c r="G73" s="19"/>
    </row>
    <row r="74" spans="4:7" ht="18">
      <c r="D74" s="358"/>
      <c r="E74" s="361"/>
      <c r="F74" s="20" t="s">
        <v>211</v>
      </c>
      <c r="G74" s="19"/>
    </row>
    <row r="75" spans="4:7" ht="18">
      <c r="D75" s="358"/>
      <c r="E75" s="361"/>
      <c r="F75" s="20" t="s">
        <v>212</v>
      </c>
      <c r="G75" s="19"/>
    </row>
    <row r="76" spans="4:7" ht="18">
      <c r="D76" s="358"/>
      <c r="E76" s="361"/>
      <c r="F76" s="20" t="s">
        <v>213</v>
      </c>
      <c r="G76" s="19"/>
    </row>
    <row r="77" spans="4:7" ht="18">
      <c r="D77" s="358"/>
      <c r="E77" s="361"/>
      <c r="F77" s="20" t="s">
        <v>214</v>
      </c>
      <c r="G77" s="19"/>
    </row>
    <row r="78" spans="4:7" ht="18">
      <c r="D78" s="358"/>
      <c r="E78" s="361"/>
      <c r="F78" s="20" t="s">
        <v>215</v>
      </c>
      <c r="G78" s="19"/>
    </row>
    <row r="79" spans="4:7" ht="18">
      <c r="D79" s="358"/>
      <c r="E79" s="361"/>
      <c r="F79" s="20" t="s">
        <v>216</v>
      </c>
      <c r="G79" s="19"/>
    </row>
    <row r="80" spans="4:7" ht="18">
      <c r="D80" s="358"/>
      <c r="E80" s="361"/>
      <c r="F80" s="20" t="s">
        <v>217</v>
      </c>
      <c r="G80" s="19"/>
    </row>
    <row r="81" spans="4:7" ht="18">
      <c r="D81" s="358"/>
      <c r="E81" s="361"/>
      <c r="F81" s="20" t="s">
        <v>218</v>
      </c>
      <c r="G81" s="19"/>
    </row>
    <row r="82" spans="4:7" ht="18">
      <c r="D82" s="358"/>
      <c r="E82" s="361"/>
      <c r="F82" s="20" t="s">
        <v>219</v>
      </c>
      <c r="G82" s="19"/>
    </row>
    <row r="83" spans="4:7" ht="18">
      <c r="D83" s="358"/>
      <c r="E83" s="361"/>
      <c r="F83" s="20" t="s">
        <v>220</v>
      </c>
      <c r="G83" s="19"/>
    </row>
    <row r="84" spans="4:7" ht="18">
      <c r="D84" s="358"/>
      <c r="E84" s="361"/>
      <c r="F84" s="20" t="s">
        <v>221</v>
      </c>
      <c r="G84" s="19"/>
    </row>
    <row r="85" spans="4:7" ht="18">
      <c r="D85" s="358"/>
      <c r="E85" s="361"/>
      <c r="F85" s="20" t="s">
        <v>222</v>
      </c>
      <c r="G85" s="19"/>
    </row>
    <row r="86" spans="4:7" ht="18">
      <c r="D86" s="358"/>
      <c r="E86" s="361"/>
      <c r="F86" s="20" t="s">
        <v>223</v>
      </c>
      <c r="G86" s="19"/>
    </row>
    <row r="87" spans="4:7" ht="18">
      <c r="D87" s="358"/>
      <c r="E87" s="361"/>
      <c r="F87" s="20" t="s">
        <v>224</v>
      </c>
      <c r="G87" s="19"/>
    </row>
    <row r="88" spans="4:7" ht="18">
      <c r="D88" s="358"/>
      <c r="E88" s="361"/>
      <c r="F88" s="20" t="s">
        <v>225</v>
      </c>
      <c r="G88" s="19"/>
    </row>
    <row r="89" spans="4:7" ht="18">
      <c r="D89" s="358"/>
      <c r="E89" s="361"/>
      <c r="F89" s="20" t="s">
        <v>226</v>
      </c>
      <c r="G89" s="19"/>
    </row>
    <row r="90" spans="4:7" ht="18">
      <c r="D90" s="358"/>
      <c r="E90" s="361"/>
      <c r="F90" s="20" t="s">
        <v>227</v>
      </c>
      <c r="G90" s="19"/>
    </row>
    <row r="91" spans="4:7" ht="18">
      <c r="D91" s="358"/>
      <c r="E91" s="361"/>
      <c r="F91" s="20" t="s">
        <v>228</v>
      </c>
      <c r="G91" s="19"/>
    </row>
    <row r="92" spans="4:7" ht="18">
      <c r="D92" s="358"/>
      <c r="E92" s="361"/>
      <c r="F92" s="20" t="s">
        <v>229</v>
      </c>
      <c r="G92" s="19"/>
    </row>
    <row r="93" spans="4:7" ht="18">
      <c r="D93" s="358"/>
      <c r="E93" s="361"/>
      <c r="F93" s="20" t="s">
        <v>230</v>
      </c>
      <c r="G93" s="19"/>
    </row>
    <row r="94" spans="4:7" ht="18">
      <c r="D94" s="358"/>
      <c r="E94" s="361"/>
      <c r="F94" s="20" t="s">
        <v>231</v>
      </c>
      <c r="G94" s="19"/>
    </row>
    <row r="95" spans="4:7" ht="18">
      <c r="D95" s="358"/>
      <c r="E95" s="361"/>
      <c r="F95" s="20" t="s">
        <v>232</v>
      </c>
      <c r="G95" s="19"/>
    </row>
    <row r="96" spans="4:7" ht="18">
      <c r="D96" s="358"/>
      <c r="E96" s="361"/>
      <c r="F96" s="20" t="s">
        <v>233</v>
      </c>
      <c r="G96" s="19"/>
    </row>
    <row r="97" spans="4:7" ht="18">
      <c r="D97" s="358"/>
      <c r="E97" s="361"/>
      <c r="F97" s="20" t="s">
        <v>234</v>
      </c>
      <c r="G97" s="19"/>
    </row>
    <row r="98" spans="4:7" ht="18">
      <c r="D98" s="358"/>
      <c r="E98" s="361"/>
      <c r="F98" s="20" t="s">
        <v>235</v>
      </c>
      <c r="G98" s="19"/>
    </row>
    <row r="99" spans="4:7" ht="18">
      <c r="D99" s="358"/>
      <c r="E99" s="361"/>
      <c r="F99" s="20" t="s">
        <v>236</v>
      </c>
      <c r="G99" s="19"/>
    </row>
    <row r="100" spans="4:7" ht="18">
      <c r="D100" s="358"/>
      <c r="E100" s="361"/>
      <c r="F100" s="20" t="s">
        <v>237</v>
      </c>
      <c r="G100" s="19"/>
    </row>
    <row r="101" spans="4:7" ht="18">
      <c r="D101" s="358"/>
      <c r="E101" s="361"/>
      <c r="F101" s="20" t="s">
        <v>238</v>
      </c>
      <c r="G101" s="19"/>
    </row>
    <row r="102" spans="4:7" ht="18">
      <c r="D102" s="358"/>
      <c r="E102" s="361"/>
      <c r="F102" s="20" t="s">
        <v>239</v>
      </c>
      <c r="G102" s="19"/>
    </row>
    <row r="103" spans="4:7" ht="18">
      <c r="D103" s="358"/>
      <c r="E103" s="361"/>
      <c r="F103" s="20" t="s">
        <v>240</v>
      </c>
      <c r="G103" s="19"/>
    </row>
    <row r="104" spans="4:7" ht="18">
      <c r="D104" s="358"/>
      <c r="E104" s="361"/>
      <c r="F104" s="20" t="s">
        <v>241</v>
      </c>
      <c r="G104" s="19"/>
    </row>
    <row r="105" spans="4:7" ht="18">
      <c r="D105" s="358"/>
      <c r="E105" s="361"/>
      <c r="F105" s="20" t="s">
        <v>242</v>
      </c>
      <c r="G105" s="19"/>
    </row>
    <row r="106" spans="4:7" ht="18">
      <c r="D106" s="358"/>
      <c r="E106" s="361"/>
      <c r="F106" s="20" t="s">
        <v>243</v>
      </c>
      <c r="G106" s="19"/>
    </row>
    <row r="107" spans="4:7" ht="18">
      <c r="D107" s="358"/>
      <c r="E107" s="361"/>
      <c r="F107" s="20" t="s">
        <v>244</v>
      </c>
      <c r="G107" s="19"/>
    </row>
    <row r="108" spans="4:7" ht="18">
      <c r="D108" s="358"/>
      <c r="E108" s="361"/>
      <c r="F108" s="20" t="s">
        <v>245</v>
      </c>
      <c r="G108" s="19"/>
    </row>
    <row r="109" spans="4:7" ht="18">
      <c r="D109" s="358"/>
      <c r="E109" s="361"/>
      <c r="F109" s="20" t="s">
        <v>246</v>
      </c>
      <c r="G109" s="19"/>
    </row>
    <row r="110" spans="4:7" ht="18">
      <c r="D110" s="358"/>
      <c r="E110" s="361"/>
      <c r="F110" s="20" t="s">
        <v>247</v>
      </c>
      <c r="G110" s="19"/>
    </row>
    <row r="111" spans="4:7" ht="18">
      <c r="D111" s="358"/>
      <c r="E111" s="361"/>
      <c r="F111" s="20" t="s">
        <v>248</v>
      </c>
      <c r="G111" s="19"/>
    </row>
    <row r="112" spans="4:7" ht="18">
      <c r="D112" s="358"/>
      <c r="E112" s="361"/>
      <c r="F112" s="20" t="s">
        <v>249</v>
      </c>
      <c r="G112" s="19"/>
    </row>
    <row r="113" spans="4:7" ht="18">
      <c r="D113" s="358"/>
      <c r="E113" s="361"/>
      <c r="F113" s="20" t="s">
        <v>250</v>
      </c>
      <c r="G113" s="19"/>
    </row>
    <row r="114" spans="4:7" ht="18">
      <c r="D114" s="358"/>
      <c r="E114" s="361"/>
      <c r="F114" s="20" t="s">
        <v>251</v>
      </c>
      <c r="G114" s="19"/>
    </row>
    <row r="115" spans="4:7" ht="18">
      <c r="D115" s="358"/>
      <c r="E115" s="361"/>
      <c r="F115" s="20" t="s">
        <v>252</v>
      </c>
      <c r="G115" s="19"/>
    </row>
    <row r="116" spans="4:7" ht="18">
      <c r="D116" s="358"/>
      <c r="E116" s="361"/>
      <c r="F116" s="20" t="s">
        <v>253</v>
      </c>
      <c r="G116" s="19"/>
    </row>
    <row r="117" spans="4:7" ht="18">
      <c r="D117" s="358"/>
      <c r="E117" s="361"/>
      <c r="F117" s="20" t="s">
        <v>254</v>
      </c>
      <c r="G117" s="19"/>
    </row>
    <row r="118" spans="4:7" ht="18">
      <c r="D118" s="358"/>
      <c r="E118" s="361"/>
      <c r="F118" s="20" t="s">
        <v>255</v>
      </c>
      <c r="G118" s="19"/>
    </row>
    <row r="119" spans="4:7" ht="18">
      <c r="D119" s="358"/>
      <c r="E119" s="361"/>
      <c r="F119" s="20" t="s">
        <v>256</v>
      </c>
      <c r="G119" s="19"/>
    </row>
    <row r="120" spans="4:7" ht="18">
      <c r="D120" s="358"/>
      <c r="E120" s="361"/>
      <c r="F120" s="20" t="s">
        <v>257</v>
      </c>
      <c r="G120" s="19"/>
    </row>
    <row r="121" spans="4:7" ht="18">
      <c r="D121" s="358"/>
      <c r="E121" s="361"/>
      <c r="F121" s="20" t="s">
        <v>258</v>
      </c>
      <c r="G121" s="19"/>
    </row>
    <row r="122" spans="4:7" ht="18">
      <c r="D122" s="358"/>
      <c r="E122" s="361"/>
      <c r="F122" s="20" t="s">
        <v>259</v>
      </c>
      <c r="G122" s="19"/>
    </row>
    <row r="123" spans="4:7" ht="18">
      <c r="D123" s="358"/>
      <c r="E123" s="361"/>
      <c r="F123" s="20" t="s">
        <v>260</v>
      </c>
      <c r="G123" s="19"/>
    </row>
    <row r="124" spans="4:7" ht="18">
      <c r="D124" s="358"/>
      <c r="E124" s="361"/>
      <c r="F124" s="20" t="s">
        <v>261</v>
      </c>
      <c r="G124" s="19"/>
    </row>
    <row r="125" spans="4:7" ht="18">
      <c r="D125" s="358"/>
      <c r="E125" s="361"/>
      <c r="F125" s="20" t="s">
        <v>262</v>
      </c>
      <c r="G125" s="19"/>
    </row>
    <row r="126" spans="4:7" ht="18">
      <c r="D126" s="358"/>
      <c r="E126" s="361"/>
      <c r="F126" s="20" t="s">
        <v>263</v>
      </c>
      <c r="G126" s="19"/>
    </row>
    <row r="127" spans="4:7" ht="18">
      <c r="D127" s="358"/>
      <c r="E127" s="361"/>
      <c r="F127" s="20" t="s">
        <v>264</v>
      </c>
      <c r="G127" s="19"/>
    </row>
    <row r="128" spans="4:7" ht="18">
      <c r="D128" s="358"/>
      <c r="E128" s="361"/>
      <c r="F128" s="20" t="s">
        <v>265</v>
      </c>
      <c r="G128" s="19"/>
    </row>
    <row r="129" spans="4:7" ht="18">
      <c r="D129" s="358"/>
      <c r="E129" s="361"/>
      <c r="F129" s="20" t="s">
        <v>266</v>
      </c>
      <c r="G129" s="19"/>
    </row>
    <row r="130" spans="4:7" ht="18">
      <c r="D130" s="358"/>
      <c r="E130" s="361"/>
      <c r="F130" s="20" t="s">
        <v>267</v>
      </c>
      <c r="G130" s="19"/>
    </row>
    <row r="131" spans="4:7" ht="18">
      <c r="D131" s="358"/>
      <c r="E131" s="361"/>
      <c r="F131" s="20" t="s">
        <v>268</v>
      </c>
      <c r="G131" s="19"/>
    </row>
    <row r="132" spans="4:7" ht="18">
      <c r="D132" s="358"/>
      <c r="E132" s="361"/>
      <c r="F132" s="20" t="s">
        <v>269</v>
      </c>
      <c r="G132" s="19"/>
    </row>
    <row r="133" spans="4:7" ht="18">
      <c r="D133" s="358"/>
      <c r="E133" s="361"/>
      <c r="F133" s="20" t="s">
        <v>270</v>
      </c>
      <c r="G133" s="19"/>
    </row>
    <row r="134" spans="4:7" ht="18">
      <c r="D134" s="358"/>
      <c r="E134" s="361"/>
      <c r="F134" s="20" t="s">
        <v>271</v>
      </c>
      <c r="G134" s="19"/>
    </row>
    <row r="135" spans="4:7" ht="18">
      <c r="D135" s="358"/>
      <c r="E135" s="361"/>
      <c r="F135" s="20" t="s">
        <v>272</v>
      </c>
      <c r="G135" s="19"/>
    </row>
    <row r="136" spans="4:7" ht="18">
      <c r="D136" s="358"/>
      <c r="E136" s="361"/>
      <c r="F136" s="20" t="s">
        <v>273</v>
      </c>
      <c r="G136" s="19"/>
    </row>
    <row r="137" spans="4:7" ht="18">
      <c r="D137" s="358"/>
      <c r="E137" s="361"/>
      <c r="F137" s="20" t="s">
        <v>274</v>
      </c>
      <c r="G137" s="19"/>
    </row>
    <row r="138" spans="4:7" ht="18">
      <c r="D138" s="358"/>
      <c r="E138" s="361"/>
      <c r="F138" s="20" t="s">
        <v>275</v>
      </c>
      <c r="G138" s="19"/>
    </row>
    <row r="139" spans="4:7" ht="18">
      <c r="D139" s="358"/>
      <c r="E139" s="361"/>
      <c r="F139" s="20" t="s">
        <v>276</v>
      </c>
      <c r="G139" s="19"/>
    </row>
    <row r="140" spans="4:7" ht="18">
      <c r="D140" s="358"/>
      <c r="E140" s="361"/>
      <c r="F140" s="20" t="s">
        <v>277</v>
      </c>
      <c r="G140" s="19"/>
    </row>
    <row r="141" spans="4:7" ht="18">
      <c r="D141" s="358"/>
      <c r="E141" s="361"/>
      <c r="F141" s="20" t="s">
        <v>278</v>
      </c>
      <c r="G141" s="19"/>
    </row>
    <row r="142" spans="4:7" ht="18">
      <c r="D142" s="358"/>
      <c r="E142" s="361"/>
      <c r="F142" s="20" t="s">
        <v>279</v>
      </c>
      <c r="G142" s="19"/>
    </row>
    <row r="143" spans="4:7" ht="18">
      <c r="D143" s="358"/>
      <c r="E143" s="361"/>
      <c r="F143" s="20" t="s">
        <v>280</v>
      </c>
      <c r="G143" s="19"/>
    </row>
    <row r="144" spans="4:7" ht="18">
      <c r="D144" s="358"/>
      <c r="E144" s="361"/>
      <c r="F144" s="20" t="s">
        <v>281</v>
      </c>
      <c r="G144" s="19"/>
    </row>
    <row r="145" spans="4:7" ht="18">
      <c r="D145" s="358"/>
      <c r="E145" s="361"/>
      <c r="F145" s="20" t="s">
        <v>282</v>
      </c>
      <c r="G145" s="19"/>
    </row>
    <row r="146" spans="4:7" ht="18">
      <c r="D146" s="358"/>
      <c r="E146" s="361"/>
      <c r="F146" s="20" t="s">
        <v>283</v>
      </c>
      <c r="G146" s="19"/>
    </row>
    <row r="147" spans="4:7" ht="18">
      <c r="D147" s="358"/>
      <c r="E147" s="361"/>
      <c r="F147" s="20" t="s">
        <v>284</v>
      </c>
      <c r="G147" s="19"/>
    </row>
    <row r="148" spans="4:7" ht="18">
      <c r="D148" s="358"/>
      <c r="E148" s="361"/>
      <c r="F148" s="20" t="s">
        <v>285</v>
      </c>
      <c r="G148" s="19"/>
    </row>
    <row r="149" spans="4:7" ht="18">
      <c r="D149" s="358"/>
      <c r="E149" s="361"/>
      <c r="F149" s="20" t="s">
        <v>286</v>
      </c>
      <c r="G149" s="19"/>
    </row>
    <row r="150" spans="4:7" ht="18">
      <c r="D150" s="358"/>
      <c r="E150" s="361"/>
      <c r="F150" s="20" t="s">
        <v>287</v>
      </c>
      <c r="G150" s="19"/>
    </row>
    <row r="151" spans="4:7" ht="18">
      <c r="D151" s="358"/>
      <c r="E151" s="361"/>
      <c r="F151" s="20" t="s">
        <v>288</v>
      </c>
      <c r="G151" s="19"/>
    </row>
    <row r="152" spans="4:7" ht="18">
      <c r="D152" s="358"/>
      <c r="E152" s="361"/>
      <c r="F152" s="20" t="s">
        <v>289</v>
      </c>
      <c r="G152" s="19"/>
    </row>
    <row r="153" spans="4:7" ht="18">
      <c r="D153" s="358"/>
      <c r="E153" s="361"/>
      <c r="F153" s="20" t="s">
        <v>290</v>
      </c>
      <c r="G153" s="19"/>
    </row>
    <row r="154" spans="4:7" ht="18">
      <c r="D154" s="358"/>
      <c r="E154" s="361"/>
      <c r="F154" s="20" t="s">
        <v>291</v>
      </c>
      <c r="G154" s="19"/>
    </row>
    <row r="155" spans="4:7" ht="18">
      <c r="D155" s="358"/>
      <c r="E155" s="361"/>
      <c r="F155" s="20" t="s">
        <v>292</v>
      </c>
      <c r="G155" s="19"/>
    </row>
    <row r="156" spans="4:7" ht="18">
      <c r="D156" s="358"/>
      <c r="E156" s="361"/>
      <c r="F156" s="20" t="s">
        <v>293</v>
      </c>
      <c r="G156" s="19"/>
    </row>
    <row r="157" spans="4:7" ht="18">
      <c r="D157" s="358"/>
      <c r="E157" s="361"/>
      <c r="F157" s="20" t="s">
        <v>294</v>
      </c>
      <c r="G157" s="19"/>
    </row>
    <row r="158" spans="4:7" ht="18">
      <c r="D158" s="358"/>
      <c r="E158" s="361"/>
      <c r="F158" s="20" t="s">
        <v>295</v>
      </c>
      <c r="G158" s="19"/>
    </row>
    <row r="159" spans="4:7" ht="18">
      <c r="D159" s="358"/>
      <c r="E159" s="361"/>
      <c r="F159" s="20" t="s">
        <v>296</v>
      </c>
      <c r="G159" s="19"/>
    </row>
    <row r="160" spans="4:7" ht="18">
      <c r="D160" s="358"/>
      <c r="E160" s="361"/>
      <c r="F160" s="20" t="s">
        <v>297</v>
      </c>
      <c r="G160" s="19"/>
    </row>
    <row r="161" spans="4:7" ht="18">
      <c r="D161" s="358"/>
      <c r="E161" s="361"/>
      <c r="F161" s="20" t="s">
        <v>298</v>
      </c>
      <c r="G161" s="19"/>
    </row>
    <row r="162" spans="4:7" ht="18">
      <c r="D162" s="358"/>
      <c r="E162" s="361"/>
      <c r="F162" s="20" t="s">
        <v>299</v>
      </c>
      <c r="G162" s="19"/>
    </row>
    <row r="163" spans="4:7" ht="18">
      <c r="D163" s="358"/>
      <c r="E163" s="361"/>
      <c r="F163" s="20" t="s">
        <v>300</v>
      </c>
      <c r="G163" s="19"/>
    </row>
    <row r="164" spans="4:7" ht="18">
      <c r="D164" s="358"/>
      <c r="E164" s="361"/>
      <c r="F164" s="20" t="s">
        <v>301</v>
      </c>
      <c r="G164" s="19"/>
    </row>
    <row r="165" spans="4:7" ht="18">
      <c r="D165" s="358"/>
      <c r="E165" s="361"/>
      <c r="F165" s="20" t="s">
        <v>302</v>
      </c>
      <c r="G165" s="19"/>
    </row>
    <row r="166" spans="4:7" ht="18">
      <c r="D166" s="358"/>
      <c r="E166" s="361"/>
      <c r="F166" s="20" t="s">
        <v>303</v>
      </c>
      <c r="G166" s="19"/>
    </row>
    <row r="167" spans="4:7" ht="18">
      <c r="D167" s="358"/>
      <c r="E167" s="361"/>
      <c r="F167" s="20" t="s">
        <v>304</v>
      </c>
      <c r="G167" s="19"/>
    </row>
    <row r="168" spans="4:7" ht="18">
      <c r="D168" s="358"/>
      <c r="E168" s="361"/>
      <c r="F168" s="20" t="s">
        <v>305</v>
      </c>
      <c r="G168" s="19"/>
    </row>
    <row r="169" spans="4:7" ht="18">
      <c r="D169" s="358"/>
      <c r="E169" s="361"/>
      <c r="F169" s="20" t="s">
        <v>306</v>
      </c>
      <c r="G169" s="19"/>
    </row>
    <row r="170" spans="4:7" ht="18">
      <c r="D170" s="358"/>
      <c r="E170" s="361"/>
      <c r="F170" s="20" t="s">
        <v>307</v>
      </c>
      <c r="G170" s="19"/>
    </row>
    <row r="171" spans="4:7" ht="18">
      <c r="D171" s="358"/>
      <c r="E171" s="361"/>
      <c r="F171" s="20" t="s">
        <v>308</v>
      </c>
      <c r="G171" s="19"/>
    </row>
    <row r="172" spans="4:7" ht="18">
      <c r="D172" s="358"/>
      <c r="E172" s="361"/>
      <c r="F172" s="20" t="s">
        <v>309</v>
      </c>
      <c r="G172" s="19"/>
    </row>
    <row r="173" spans="4:7" ht="18">
      <c r="D173" s="358"/>
      <c r="E173" s="361"/>
      <c r="F173" s="20" t="s">
        <v>310</v>
      </c>
      <c r="G173" s="19"/>
    </row>
    <row r="174" spans="4:7" ht="18">
      <c r="D174" s="358"/>
      <c r="E174" s="361"/>
      <c r="F174" s="20" t="s">
        <v>311</v>
      </c>
      <c r="G174" s="19"/>
    </row>
    <row r="175" spans="4:7" ht="18">
      <c r="D175" s="358"/>
      <c r="E175" s="361"/>
      <c r="F175" s="20" t="s">
        <v>312</v>
      </c>
      <c r="G175" s="19"/>
    </row>
    <row r="176" spans="4:7" ht="18">
      <c r="D176" s="358"/>
      <c r="E176" s="361"/>
      <c r="F176" s="20" t="s">
        <v>313</v>
      </c>
      <c r="G176" s="19"/>
    </row>
    <row r="177" spans="4:7" ht="18">
      <c r="D177" s="358"/>
      <c r="E177" s="361"/>
      <c r="F177" s="20" t="s">
        <v>314</v>
      </c>
      <c r="G177" s="19"/>
    </row>
    <row r="178" spans="4:7" ht="18">
      <c r="D178" s="358"/>
      <c r="E178" s="361"/>
      <c r="F178" s="20" t="s">
        <v>315</v>
      </c>
      <c r="G178" s="19"/>
    </row>
    <row r="179" spans="4:7" ht="18">
      <c r="D179" s="358"/>
      <c r="E179" s="361"/>
      <c r="F179" s="20" t="s">
        <v>316</v>
      </c>
      <c r="G179" s="19"/>
    </row>
    <row r="180" spans="4:7" ht="18">
      <c r="D180" s="358"/>
      <c r="E180" s="361"/>
      <c r="F180" s="20" t="s">
        <v>317</v>
      </c>
      <c r="G180" s="19"/>
    </row>
    <row r="181" spans="4:7" ht="18">
      <c r="D181" s="358"/>
      <c r="E181" s="361"/>
      <c r="F181" s="20" t="s">
        <v>318</v>
      </c>
      <c r="G181" s="19"/>
    </row>
    <row r="182" spans="4:7" ht="18">
      <c r="D182" s="358"/>
      <c r="E182" s="361"/>
      <c r="F182" s="20" t="s">
        <v>319</v>
      </c>
      <c r="G182" s="19"/>
    </row>
    <row r="183" spans="4:7" ht="18">
      <c r="D183" s="358"/>
      <c r="E183" s="361"/>
      <c r="F183" s="20" t="s">
        <v>320</v>
      </c>
      <c r="G183" s="19"/>
    </row>
    <row r="184" spans="4:7" ht="18">
      <c r="D184" s="358"/>
      <c r="E184" s="361"/>
      <c r="F184" s="20" t="s">
        <v>321</v>
      </c>
      <c r="G184" s="19"/>
    </row>
    <row r="185" spans="4:7" ht="18">
      <c r="D185" s="358"/>
      <c r="E185" s="361"/>
      <c r="F185" s="20" t="s">
        <v>322</v>
      </c>
      <c r="G185" s="19"/>
    </row>
    <row r="186" spans="4:7" ht="18">
      <c r="D186" s="358"/>
      <c r="E186" s="361"/>
      <c r="F186" s="20" t="s">
        <v>323</v>
      </c>
      <c r="G186" s="19"/>
    </row>
    <row r="187" spans="4:7" ht="18">
      <c r="D187" s="358"/>
      <c r="E187" s="361"/>
      <c r="F187" s="20" t="s">
        <v>324</v>
      </c>
      <c r="G187" s="19"/>
    </row>
    <row r="188" spans="4:7" ht="18">
      <c r="D188" s="358"/>
      <c r="E188" s="361"/>
      <c r="F188" s="20" t="s">
        <v>325</v>
      </c>
      <c r="G188" s="19"/>
    </row>
    <row r="189" spans="4:7" ht="18">
      <c r="D189" s="358"/>
      <c r="E189" s="361"/>
      <c r="F189" s="20" t="s">
        <v>326</v>
      </c>
      <c r="G189" s="19"/>
    </row>
    <row r="190" spans="4:7" ht="18">
      <c r="D190" s="358"/>
      <c r="E190" s="361"/>
      <c r="F190" s="20" t="s">
        <v>327</v>
      </c>
      <c r="G190" s="19"/>
    </row>
    <row r="191" spans="4:7" ht="18">
      <c r="D191" s="358"/>
      <c r="E191" s="361"/>
      <c r="F191" s="20" t="s">
        <v>328</v>
      </c>
      <c r="G191" s="19"/>
    </row>
    <row r="192" spans="4:7" ht="18">
      <c r="D192" s="358"/>
      <c r="E192" s="361"/>
      <c r="F192" s="20" t="s">
        <v>329</v>
      </c>
      <c r="G192" s="19"/>
    </row>
    <row r="193" spans="4:7" ht="18">
      <c r="D193" s="358"/>
      <c r="E193" s="361"/>
      <c r="F193" s="20" t="s">
        <v>330</v>
      </c>
      <c r="G193" s="19"/>
    </row>
    <row r="194" spans="4:7" ht="18">
      <c r="D194" s="358"/>
      <c r="E194" s="361"/>
      <c r="F194" s="20" t="s">
        <v>331</v>
      </c>
      <c r="G194" s="19"/>
    </row>
    <row r="195" spans="4:7" ht="18">
      <c r="D195" s="358"/>
      <c r="E195" s="361"/>
      <c r="F195" s="20" t="s">
        <v>332</v>
      </c>
      <c r="G195" s="19"/>
    </row>
    <row r="196" spans="4:7" ht="18">
      <c r="D196" s="358"/>
      <c r="E196" s="361"/>
      <c r="F196" s="20" t="s">
        <v>333</v>
      </c>
      <c r="G196" s="19"/>
    </row>
    <row r="197" spans="4:7" ht="18">
      <c r="D197" s="358"/>
      <c r="E197" s="361"/>
      <c r="F197" s="20" t="s">
        <v>334</v>
      </c>
      <c r="G197" s="19"/>
    </row>
    <row r="198" spans="4:7" ht="18">
      <c r="D198" s="358"/>
      <c r="E198" s="361"/>
      <c r="F198" s="20" t="s">
        <v>335</v>
      </c>
      <c r="G198" s="19"/>
    </row>
    <row r="199" spans="4:7" ht="18">
      <c r="D199" s="358"/>
      <c r="E199" s="361"/>
      <c r="F199" s="20" t="s">
        <v>336</v>
      </c>
      <c r="G199" s="19"/>
    </row>
    <row r="200" spans="4:7" ht="18">
      <c r="D200" s="358"/>
      <c r="E200" s="361"/>
      <c r="F200" s="20" t="s">
        <v>337</v>
      </c>
      <c r="G200" s="19"/>
    </row>
    <row r="201" spans="4:7" ht="18">
      <c r="D201" s="358"/>
      <c r="E201" s="361"/>
      <c r="F201" s="20" t="s">
        <v>338</v>
      </c>
      <c r="G201" s="19"/>
    </row>
    <row r="202" spans="4:7" ht="18">
      <c r="D202" s="358"/>
      <c r="E202" s="361"/>
      <c r="F202" s="20" t="s">
        <v>339</v>
      </c>
      <c r="G202" s="19"/>
    </row>
    <row r="203" spans="4:7" ht="18">
      <c r="D203" s="358"/>
      <c r="E203" s="361"/>
      <c r="F203" s="20" t="s">
        <v>340</v>
      </c>
      <c r="G203" s="19"/>
    </row>
    <row r="204" spans="4:7" ht="18">
      <c r="D204" s="358"/>
      <c r="E204" s="361"/>
      <c r="F204" s="20" t="s">
        <v>341</v>
      </c>
      <c r="G204" s="19"/>
    </row>
    <row r="205" spans="4:7" ht="18">
      <c r="D205" s="358"/>
      <c r="E205" s="361"/>
      <c r="F205" s="20" t="s">
        <v>342</v>
      </c>
      <c r="G205" s="19"/>
    </row>
    <row r="206" spans="4:7" ht="18">
      <c r="D206" s="358"/>
      <c r="E206" s="361"/>
      <c r="F206" s="20" t="s">
        <v>343</v>
      </c>
      <c r="G206" s="19"/>
    </row>
    <row r="207" spans="4:7" ht="18">
      <c r="D207" s="358"/>
      <c r="E207" s="361"/>
      <c r="F207" s="20" t="s">
        <v>344</v>
      </c>
      <c r="G207" s="19"/>
    </row>
    <row r="208" spans="4:7" ht="18">
      <c r="D208" s="358"/>
      <c r="E208" s="361"/>
      <c r="F208" s="20" t="s">
        <v>345</v>
      </c>
      <c r="G208" s="19"/>
    </row>
    <row r="209" spans="4:7" ht="18">
      <c r="D209" s="358"/>
      <c r="E209" s="361"/>
      <c r="F209" s="20" t="s">
        <v>346</v>
      </c>
      <c r="G209" s="19"/>
    </row>
    <row r="210" spans="4:7" ht="18">
      <c r="D210" s="358"/>
      <c r="E210" s="361"/>
      <c r="F210" s="20" t="s">
        <v>347</v>
      </c>
      <c r="G210" s="19"/>
    </row>
    <row r="211" spans="4:7" ht="18">
      <c r="D211" s="358"/>
      <c r="E211" s="361"/>
      <c r="F211" s="20" t="s">
        <v>348</v>
      </c>
      <c r="G211" s="19"/>
    </row>
    <row r="212" spans="4:7" ht="18">
      <c r="D212" s="358"/>
      <c r="E212" s="361"/>
      <c r="F212" s="20" t="s">
        <v>349</v>
      </c>
      <c r="G212" s="19"/>
    </row>
    <row r="213" spans="4:7" ht="18">
      <c r="D213" s="358"/>
      <c r="E213" s="361"/>
      <c r="F213" s="20" t="s">
        <v>350</v>
      </c>
      <c r="G213" s="19"/>
    </row>
    <row r="214" spans="4:7" ht="18">
      <c r="D214" s="358"/>
      <c r="E214" s="361"/>
      <c r="F214" s="20" t="s">
        <v>351</v>
      </c>
      <c r="G214" s="19"/>
    </row>
    <row r="215" spans="4:7" ht="18">
      <c r="D215" s="358"/>
      <c r="E215" s="361"/>
      <c r="F215" s="20" t="s">
        <v>352</v>
      </c>
      <c r="G215" s="19"/>
    </row>
    <row r="216" spans="4:7" ht="18">
      <c r="D216" s="358"/>
      <c r="E216" s="361"/>
      <c r="F216" s="20" t="s">
        <v>353</v>
      </c>
      <c r="G216" s="19"/>
    </row>
    <row r="217" spans="4:7" ht="18">
      <c r="D217" s="358"/>
      <c r="E217" s="361"/>
      <c r="F217" s="20" t="s">
        <v>354</v>
      </c>
      <c r="G217" s="19"/>
    </row>
    <row r="218" spans="4:7" ht="18">
      <c r="D218" s="358"/>
      <c r="E218" s="361"/>
      <c r="F218" s="20" t="s">
        <v>355</v>
      </c>
      <c r="G218" s="19"/>
    </row>
    <row r="219" spans="4:7" ht="18">
      <c r="D219" s="358"/>
      <c r="E219" s="361"/>
      <c r="F219" s="20" t="s">
        <v>356</v>
      </c>
      <c r="G219" s="19"/>
    </row>
    <row r="220" spans="4:7" ht="18">
      <c r="D220" s="358"/>
      <c r="E220" s="361"/>
      <c r="F220" s="20" t="s">
        <v>357</v>
      </c>
      <c r="G220" s="19"/>
    </row>
    <row r="221" spans="4:7" ht="18">
      <c r="D221" s="358"/>
      <c r="E221" s="361"/>
      <c r="F221" s="20" t="s">
        <v>358</v>
      </c>
      <c r="G221" s="19"/>
    </row>
    <row r="222" spans="4:7" ht="18">
      <c r="D222" s="358"/>
      <c r="E222" s="362"/>
      <c r="F222" s="20" t="s">
        <v>359</v>
      </c>
      <c r="G222" s="19"/>
    </row>
    <row r="223" spans="4:7" ht="18">
      <c r="D223" s="358"/>
      <c r="E223" s="357" t="s">
        <v>360</v>
      </c>
      <c r="F223" s="20" t="s">
        <v>166</v>
      </c>
      <c r="G223" s="19"/>
    </row>
    <row r="224" spans="4:7" ht="18">
      <c r="D224" s="358"/>
      <c r="E224" s="358"/>
      <c r="F224" s="20" t="s">
        <v>167</v>
      </c>
      <c r="G224" s="19"/>
    </row>
    <row r="225" spans="4:7" ht="18">
      <c r="D225" s="358"/>
      <c r="E225" s="358"/>
      <c r="F225" s="20" t="s">
        <v>168</v>
      </c>
      <c r="G225" s="19"/>
    </row>
    <row r="226" spans="4:7" ht="18">
      <c r="D226" s="358"/>
      <c r="E226" s="358"/>
      <c r="F226" s="20" t="s">
        <v>169</v>
      </c>
      <c r="G226" s="19"/>
    </row>
    <row r="227" spans="4:7" ht="18">
      <c r="D227" s="358"/>
      <c r="E227" s="358"/>
      <c r="F227" s="20" t="s">
        <v>173</v>
      </c>
      <c r="G227" s="19"/>
    </row>
    <row r="228" spans="4:7" ht="18">
      <c r="D228" s="358"/>
      <c r="E228" s="358"/>
      <c r="F228" s="20" t="s">
        <v>174</v>
      </c>
      <c r="G228" s="19"/>
    </row>
    <row r="229" spans="4:7" ht="18">
      <c r="D229" s="358"/>
      <c r="E229" s="358"/>
      <c r="F229" s="20" t="s">
        <v>182</v>
      </c>
      <c r="G229" s="19"/>
    </row>
    <row r="230" spans="4:7" ht="18">
      <c r="D230" s="358"/>
      <c r="E230" s="358"/>
      <c r="F230" s="20" t="s">
        <v>183</v>
      </c>
      <c r="G230" s="19"/>
    </row>
    <row r="231" spans="4:7" ht="18">
      <c r="D231" s="358"/>
      <c r="E231" s="358"/>
      <c r="F231" s="20" t="s">
        <v>190</v>
      </c>
      <c r="G231" s="19"/>
    </row>
    <row r="232" spans="4:7" ht="18">
      <c r="D232" s="358"/>
      <c r="E232" s="358"/>
      <c r="F232" s="20" t="s">
        <v>191</v>
      </c>
      <c r="G232" s="19"/>
    </row>
    <row r="233" spans="4:7" ht="18">
      <c r="D233" s="358"/>
      <c r="E233" s="358"/>
      <c r="F233" s="20" t="s">
        <v>192</v>
      </c>
      <c r="G233" s="19"/>
    </row>
    <row r="234" spans="4:7" ht="18">
      <c r="D234" s="358"/>
      <c r="E234" s="358"/>
      <c r="F234" s="20" t="s">
        <v>193</v>
      </c>
      <c r="G234" s="19"/>
    </row>
    <row r="235" spans="4:7" ht="18">
      <c r="D235" s="358"/>
      <c r="E235" s="358"/>
      <c r="F235" s="20" t="s">
        <v>361</v>
      </c>
      <c r="G235" s="19"/>
    </row>
    <row r="236" spans="4:7" ht="18">
      <c r="D236" s="358"/>
      <c r="E236" s="358"/>
      <c r="F236" s="20" t="s">
        <v>195</v>
      </c>
      <c r="G236" s="19"/>
    </row>
    <row r="237" spans="4:7" ht="18">
      <c r="D237" s="358"/>
      <c r="E237" s="358"/>
      <c r="F237" s="20" t="s">
        <v>196</v>
      </c>
      <c r="G237" s="19"/>
    </row>
    <row r="238" spans="4:7" ht="18">
      <c r="D238" s="358"/>
      <c r="E238" s="358"/>
      <c r="F238" s="20" t="s">
        <v>362</v>
      </c>
      <c r="G238" s="19"/>
    </row>
    <row r="239" spans="4:7" ht="18">
      <c r="D239" s="358"/>
      <c r="E239" s="358"/>
      <c r="F239" s="20" t="s">
        <v>198</v>
      </c>
      <c r="G239" s="19"/>
    </row>
    <row r="240" spans="4:7" ht="18">
      <c r="D240" s="358"/>
      <c r="E240" s="358"/>
      <c r="F240" s="20" t="s">
        <v>199</v>
      </c>
      <c r="G240" s="19"/>
    </row>
    <row r="241" spans="4:7" ht="18">
      <c r="D241" s="358"/>
      <c r="E241" s="358"/>
      <c r="F241" s="20" t="s">
        <v>200</v>
      </c>
      <c r="G241" s="19"/>
    </row>
    <row r="242" spans="4:7" ht="18">
      <c r="D242" s="358"/>
      <c r="E242" s="358"/>
      <c r="F242" s="20" t="s">
        <v>363</v>
      </c>
      <c r="G242" s="19"/>
    </row>
    <row r="243" spans="4:7" ht="18">
      <c r="D243" s="358"/>
      <c r="E243" s="358"/>
      <c r="F243" s="20" t="s">
        <v>364</v>
      </c>
      <c r="G243" s="19"/>
    </row>
    <row r="244" spans="4:7" ht="18">
      <c r="D244" s="358"/>
      <c r="E244" s="358"/>
      <c r="F244" s="20" t="s">
        <v>365</v>
      </c>
      <c r="G244" s="19"/>
    </row>
    <row r="245" spans="4:7" ht="18">
      <c r="D245" s="358"/>
      <c r="E245" s="358"/>
      <c r="F245" s="20" t="s">
        <v>366</v>
      </c>
      <c r="G245" s="19"/>
    </row>
    <row r="246" spans="4:7" ht="18">
      <c r="D246" s="358"/>
      <c r="E246" s="358"/>
      <c r="F246" s="20" t="s">
        <v>367</v>
      </c>
      <c r="G246" s="19"/>
    </row>
    <row r="247" spans="4:7" ht="18">
      <c r="D247" s="358"/>
      <c r="E247" s="358"/>
      <c r="F247" s="20" t="s">
        <v>368</v>
      </c>
      <c r="G247" s="19"/>
    </row>
    <row r="248" spans="4:7" ht="18">
      <c r="D248" s="358"/>
      <c r="E248" s="358"/>
      <c r="F248" s="20" t="s">
        <v>369</v>
      </c>
      <c r="G248" s="19"/>
    </row>
    <row r="249" spans="4:7" ht="18">
      <c r="D249" s="358"/>
      <c r="E249" s="358"/>
      <c r="F249" s="20" t="s">
        <v>370</v>
      </c>
      <c r="G249" s="19"/>
    </row>
    <row r="250" spans="4:7" ht="18">
      <c r="D250" s="358"/>
      <c r="E250" s="358"/>
      <c r="F250" s="20" t="s">
        <v>371</v>
      </c>
      <c r="G250" s="19"/>
    </row>
    <row r="251" spans="4:7" ht="18">
      <c r="D251" s="358"/>
      <c r="E251" s="358"/>
      <c r="F251" s="20" t="s">
        <v>372</v>
      </c>
      <c r="G251" s="19"/>
    </row>
    <row r="252" spans="4:7" ht="18">
      <c r="D252" s="358"/>
      <c r="E252" s="358"/>
      <c r="F252" s="20" t="s">
        <v>373</v>
      </c>
      <c r="G252" s="19"/>
    </row>
    <row r="253" spans="4:7" ht="18">
      <c r="D253" s="358"/>
      <c r="E253" s="358"/>
      <c r="F253" s="20" t="s">
        <v>374</v>
      </c>
      <c r="G253" s="19"/>
    </row>
    <row r="254" spans="4:7" ht="18">
      <c r="D254" s="358"/>
      <c r="E254" s="358"/>
      <c r="F254" s="20" t="s">
        <v>375</v>
      </c>
      <c r="G254" s="19"/>
    </row>
    <row r="255" spans="4:7" ht="18">
      <c r="D255" s="358"/>
      <c r="E255" s="358"/>
      <c r="F255" s="20" t="s">
        <v>376</v>
      </c>
      <c r="G255" s="19"/>
    </row>
    <row r="256" spans="4:7" ht="18">
      <c r="D256" s="358"/>
      <c r="E256" s="358"/>
      <c r="F256" s="20" t="s">
        <v>377</v>
      </c>
      <c r="G256" s="19"/>
    </row>
    <row r="257" spans="4:7" ht="18">
      <c r="D257" s="358"/>
      <c r="E257" s="358"/>
      <c r="F257" s="20" t="s">
        <v>378</v>
      </c>
      <c r="G257" s="19"/>
    </row>
    <row r="258" spans="4:7" ht="18">
      <c r="D258" s="358"/>
      <c r="E258" s="358"/>
      <c r="F258" s="20" t="s">
        <v>379</v>
      </c>
      <c r="G258" s="19"/>
    </row>
    <row r="259" spans="4:7" ht="18">
      <c r="D259" s="358"/>
      <c r="E259" s="358"/>
      <c r="F259" s="20" t="s">
        <v>380</v>
      </c>
      <c r="G259" s="19"/>
    </row>
    <row r="260" spans="4:7" ht="18">
      <c r="D260" s="358"/>
      <c r="E260" s="358"/>
      <c r="F260" s="20" t="s">
        <v>381</v>
      </c>
      <c r="G260" s="19"/>
    </row>
    <row r="261" spans="4:7" ht="18">
      <c r="D261" s="358"/>
      <c r="E261" s="358"/>
      <c r="F261" s="20" t="s">
        <v>382</v>
      </c>
      <c r="G261" s="19"/>
    </row>
    <row r="262" spans="4:7" ht="18">
      <c r="D262" s="358"/>
      <c r="E262" s="358"/>
      <c r="F262" s="20" t="s">
        <v>222</v>
      </c>
      <c r="G262" s="19"/>
    </row>
    <row r="263" spans="4:7" ht="18">
      <c r="D263" s="358"/>
      <c r="E263" s="358"/>
      <c r="F263" s="20" t="s">
        <v>223</v>
      </c>
      <c r="G263" s="19"/>
    </row>
    <row r="264" spans="4:7" ht="18">
      <c r="D264" s="358"/>
      <c r="E264" s="358"/>
      <c r="F264" s="20" t="s">
        <v>225</v>
      </c>
      <c r="G264" s="19"/>
    </row>
    <row r="265" spans="4:7" ht="18">
      <c r="D265" s="358"/>
      <c r="E265" s="358"/>
      <c r="F265" s="20" t="s">
        <v>226</v>
      </c>
      <c r="G265" s="19"/>
    </row>
    <row r="266" spans="4:7" ht="18">
      <c r="D266" s="358"/>
      <c r="E266" s="358"/>
      <c r="F266" s="20" t="s">
        <v>227</v>
      </c>
      <c r="G266" s="19"/>
    </row>
    <row r="267" spans="4:7" ht="18">
      <c r="D267" s="358"/>
      <c r="E267" s="358"/>
      <c r="F267" s="20" t="s">
        <v>383</v>
      </c>
      <c r="G267" s="19"/>
    </row>
    <row r="268" spans="4:7" ht="18">
      <c r="D268" s="358"/>
      <c r="E268" s="358"/>
      <c r="F268" s="20" t="s">
        <v>384</v>
      </c>
      <c r="G268" s="19"/>
    </row>
    <row r="269" spans="4:7" ht="18">
      <c r="D269" s="358"/>
      <c r="E269" s="358"/>
      <c r="F269" s="20" t="s">
        <v>385</v>
      </c>
      <c r="G269" s="19"/>
    </row>
    <row r="270" spans="4:7" ht="18">
      <c r="D270" s="358"/>
      <c r="E270" s="358"/>
      <c r="F270" s="20" t="s">
        <v>228</v>
      </c>
      <c r="G270" s="19"/>
    </row>
    <row r="271" spans="4:7" ht="18">
      <c r="D271" s="358"/>
      <c r="E271" s="358"/>
      <c r="F271" s="20" t="s">
        <v>241</v>
      </c>
      <c r="G271" s="19"/>
    </row>
    <row r="272" spans="4:7" ht="18">
      <c r="D272" s="358"/>
      <c r="E272" s="358"/>
      <c r="F272" s="20" t="s">
        <v>242</v>
      </c>
      <c r="G272" s="19"/>
    </row>
    <row r="273" spans="4:7" ht="18">
      <c r="D273" s="358"/>
      <c r="E273" s="358"/>
      <c r="F273" s="20" t="s">
        <v>243</v>
      </c>
      <c r="G273" s="19"/>
    </row>
    <row r="274" spans="4:7" ht="18">
      <c r="D274" s="358"/>
      <c r="E274" s="358"/>
      <c r="F274" s="20" t="s">
        <v>386</v>
      </c>
      <c r="G274" s="19"/>
    </row>
    <row r="275" spans="4:7" ht="18">
      <c r="D275" s="358"/>
      <c r="E275" s="358"/>
      <c r="F275" s="20" t="s">
        <v>387</v>
      </c>
      <c r="G275" s="19"/>
    </row>
    <row r="276" spans="4:7" ht="18">
      <c r="D276" s="358"/>
      <c r="E276" s="358"/>
      <c r="F276" s="20" t="s">
        <v>388</v>
      </c>
      <c r="G276" s="19"/>
    </row>
    <row r="277" spans="4:7" ht="18">
      <c r="D277" s="358"/>
      <c r="E277" s="358"/>
      <c r="F277" s="20" t="s">
        <v>389</v>
      </c>
      <c r="G277" s="19"/>
    </row>
    <row r="278" spans="4:7" ht="18">
      <c r="D278" s="358"/>
      <c r="E278" s="358"/>
      <c r="F278" s="20" t="s">
        <v>390</v>
      </c>
      <c r="G278" s="19"/>
    </row>
    <row r="279" spans="4:7" ht="18">
      <c r="D279" s="358"/>
      <c r="E279" s="358"/>
      <c r="F279" s="20" t="s">
        <v>254</v>
      </c>
      <c r="G279" s="19"/>
    </row>
    <row r="280" spans="4:7" ht="18">
      <c r="D280" s="358"/>
      <c r="E280" s="358"/>
      <c r="F280" s="20" t="s">
        <v>255</v>
      </c>
      <c r="G280" s="19"/>
    </row>
    <row r="281" spans="4:7" ht="18">
      <c r="D281" s="358"/>
      <c r="E281" s="358"/>
      <c r="F281" s="20" t="s">
        <v>274</v>
      </c>
      <c r="G281" s="19"/>
    </row>
    <row r="282" spans="4:7" ht="18">
      <c r="D282" s="358"/>
      <c r="E282" s="358"/>
      <c r="F282" s="20" t="s">
        <v>391</v>
      </c>
      <c r="G282" s="19"/>
    </row>
    <row r="283" spans="4:7" ht="18">
      <c r="D283" s="358"/>
      <c r="E283" s="358"/>
      <c r="F283" s="20" t="s">
        <v>279</v>
      </c>
      <c r="G283" s="19"/>
    </row>
    <row r="284" spans="4:7" ht="18">
      <c r="D284" s="358"/>
      <c r="E284" s="358"/>
      <c r="F284" s="20" t="s">
        <v>392</v>
      </c>
      <c r="G284" s="19"/>
    </row>
    <row r="285" spans="4:7" ht="18">
      <c r="D285" s="358"/>
      <c r="E285" s="358"/>
      <c r="F285" s="20" t="s">
        <v>281</v>
      </c>
      <c r="G285" s="19"/>
    </row>
    <row r="286" spans="4:7" ht="18">
      <c r="D286" s="358"/>
      <c r="E286" s="358"/>
      <c r="F286" s="20" t="s">
        <v>282</v>
      </c>
      <c r="G286" s="19"/>
    </row>
    <row r="287" spans="4:7" ht="18">
      <c r="D287" s="358"/>
      <c r="E287" s="358"/>
      <c r="F287" s="20" t="s">
        <v>287</v>
      </c>
      <c r="G287" s="19"/>
    </row>
    <row r="288" spans="4:7" ht="18">
      <c r="D288" s="358"/>
      <c r="E288" s="358"/>
      <c r="F288" s="20" t="s">
        <v>288</v>
      </c>
      <c r="G288" s="19"/>
    </row>
    <row r="289" spans="4:7" ht="18">
      <c r="D289" s="358"/>
      <c r="E289" s="358"/>
      <c r="F289" s="20" t="s">
        <v>289</v>
      </c>
      <c r="G289" s="19"/>
    </row>
    <row r="290" spans="4:7" ht="18">
      <c r="D290" s="358"/>
      <c r="E290" s="358"/>
      <c r="F290" s="20" t="s">
        <v>290</v>
      </c>
      <c r="G290" s="19"/>
    </row>
    <row r="291" spans="4:7" ht="18">
      <c r="D291" s="358"/>
      <c r="E291" s="358"/>
      <c r="F291" s="20" t="s">
        <v>291</v>
      </c>
      <c r="G291" s="19"/>
    </row>
    <row r="292" spans="4:7" ht="18">
      <c r="D292" s="358"/>
      <c r="E292" s="358"/>
      <c r="F292" s="20" t="s">
        <v>292</v>
      </c>
      <c r="G292" s="19"/>
    </row>
    <row r="293" spans="4:7" ht="18">
      <c r="D293" s="358"/>
      <c r="E293" s="358"/>
      <c r="F293" s="20" t="s">
        <v>296</v>
      </c>
      <c r="G293" s="19"/>
    </row>
    <row r="294" spans="4:7" ht="18">
      <c r="D294" s="358"/>
      <c r="E294" s="358"/>
      <c r="F294" s="20" t="s">
        <v>322</v>
      </c>
      <c r="G294" s="19"/>
    </row>
    <row r="295" spans="4:7" ht="18">
      <c r="D295" s="358"/>
      <c r="E295" s="358"/>
      <c r="F295" s="20" t="s">
        <v>393</v>
      </c>
      <c r="G295" s="19"/>
    </row>
    <row r="296" spans="4:7" ht="18">
      <c r="D296" s="358"/>
      <c r="E296" s="358"/>
      <c r="F296" s="20" t="s">
        <v>394</v>
      </c>
      <c r="G296" s="19"/>
    </row>
    <row r="297" spans="4:7" ht="18">
      <c r="D297" s="358"/>
      <c r="E297" s="358"/>
      <c r="F297" s="20" t="s">
        <v>395</v>
      </c>
      <c r="G297" s="19"/>
    </row>
    <row r="298" spans="4:7" ht="18">
      <c r="D298" s="358"/>
      <c r="E298" s="358"/>
      <c r="F298" s="20" t="s">
        <v>327</v>
      </c>
      <c r="G298" s="19"/>
    </row>
    <row r="299" spans="4:7" ht="18">
      <c r="D299" s="358"/>
      <c r="E299" s="358"/>
      <c r="F299" s="20" t="s">
        <v>396</v>
      </c>
      <c r="G299" s="19"/>
    </row>
    <row r="300" spans="4:7" ht="18">
      <c r="D300" s="358"/>
      <c r="E300" s="358"/>
      <c r="F300" s="20" t="s">
        <v>397</v>
      </c>
      <c r="G300" s="19"/>
    </row>
    <row r="301" spans="4:7" ht="18">
      <c r="D301" s="358"/>
      <c r="E301" s="358"/>
      <c r="F301" s="20" t="s">
        <v>337</v>
      </c>
      <c r="G301" s="19"/>
    </row>
    <row r="302" spans="4:7" ht="18">
      <c r="D302" s="358"/>
      <c r="E302" s="358"/>
      <c r="F302" s="20" t="s">
        <v>338</v>
      </c>
      <c r="G302" s="19"/>
    </row>
    <row r="303" spans="4:7" ht="18">
      <c r="D303" s="358"/>
      <c r="E303" s="358"/>
      <c r="F303" s="20" t="s">
        <v>339</v>
      </c>
      <c r="G303" s="19"/>
    </row>
    <row r="304" spans="4:7" ht="18">
      <c r="D304" s="358"/>
      <c r="E304" s="358"/>
      <c r="F304" s="20" t="s">
        <v>340</v>
      </c>
      <c r="G304" s="19"/>
    </row>
    <row r="305" spans="4:7" ht="18">
      <c r="D305" s="358"/>
      <c r="E305" s="358"/>
      <c r="F305" s="20" t="s">
        <v>341</v>
      </c>
      <c r="G305" s="19"/>
    </row>
    <row r="306" spans="4:7" ht="18">
      <c r="D306" s="358"/>
      <c r="E306" s="358"/>
      <c r="F306" s="20" t="s">
        <v>398</v>
      </c>
      <c r="G306" s="19"/>
    </row>
    <row r="307" spans="4:7" ht="18">
      <c r="D307" s="358"/>
      <c r="E307" s="358"/>
      <c r="F307" s="20" t="s">
        <v>344</v>
      </c>
      <c r="G307" s="19"/>
    </row>
    <row r="308" spans="4:7" ht="18">
      <c r="D308" s="358"/>
      <c r="E308" s="358"/>
      <c r="F308" s="20" t="s">
        <v>399</v>
      </c>
      <c r="G308" s="19"/>
    </row>
    <row r="309" spans="4:7" ht="18">
      <c r="D309" s="358"/>
      <c r="E309" s="358"/>
      <c r="F309" s="20" t="s">
        <v>346</v>
      </c>
      <c r="G309" s="19"/>
    </row>
    <row r="310" spans="4:7" ht="18">
      <c r="D310" s="358"/>
      <c r="E310" s="358"/>
      <c r="F310" s="20" t="s">
        <v>347</v>
      </c>
      <c r="G310" s="19"/>
    </row>
    <row r="311" spans="4:7" ht="18">
      <c r="D311" s="358"/>
      <c r="E311" s="358"/>
      <c r="F311" s="20" t="s">
        <v>348</v>
      </c>
      <c r="G311" s="19"/>
    </row>
    <row r="312" spans="4:7" ht="18">
      <c r="D312" s="359"/>
      <c r="E312" s="359"/>
      <c r="F312" s="20" t="s">
        <v>349</v>
      </c>
      <c r="G312" s="19"/>
    </row>
    <row r="313" spans="4:7" ht="18">
      <c r="D313" s="357" t="s">
        <v>400</v>
      </c>
      <c r="E313" s="357" t="s">
        <v>137</v>
      </c>
      <c r="F313" s="20" t="s">
        <v>401</v>
      </c>
      <c r="G313" s="19"/>
    </row>
    <row r="314" spans="4:7" ht="18">
      <c r="D314" s="358"/>
      <c r="E314" s="358"/>
      <c r="F314" s="20" t="s">
        <v>402</v>
      </c>
      <c r="G314" s="19"/>
    </row>
    <row r="315" spans="4:7" ht="18">
      <c r="D315" s="358"/>
      <c r="E315" s="358"/>
      <c r="F315" s="20" t="s">
        <v>403</v>
      </c>
      <c r="G315" s="19"/>
    </row>
    <row r="316" spans="4:7" ht="18">
      <c r="D316" s="358"/>
      <c r="E316" s="358"/>
      <c r="F316" s="20" t="s">
        <v>404</v>
      </c>
      <c r="G316" s="19"/>
    </row>
    <row r="317" spans="4:7" ht="18">
      <c r="D317" s="358"/>
      <c r="E317" s="358"/>
      <c r="F317" s="20" t="s">
        <v>405</v>
      </c>
      <c r="G317" s="19"/>
    </row>
    <row r="318" spans="4:7" ht="18">
      <c r="D318" s="358"/>
      <c r="E318" s="358"/>
      <c r="F318" s="20" t="s">
        <v>406</v>
      </c>
      <c r="G318" s="19"/>
    </row>
    <row r="319" spans="4:7" ht="18">
      <c r="D319" s="358"/>
      <c r="E319" s="358"/>
      <c r="F319" s="20" t="s">
        <v>407</v>
      </c>
      <c r="G319" s="19"/>
    </row>
    <row r="320" spans="4:7" ht="18">
      <c r="D320" s="358"/>
      <c r="E320" s="358"/>
      <c r="F320" s="20" t="s">
        <v>408</v>
      </c>
      <c r="G320" s="19"/>
    </row>
    <row r="321" spans="4:7" ht="18">
      <c r="D321" s="358"/>
      <c r="E321" s="358"/>
      <c r="F321" s="20" t="s">
        <v>409</v>
      </c>
      <c r="G321" s="19"/>
    </row>
    <row r="322" spans="4:7" ht="18">
      <c r="D322" s="358"/>
      <c r="E322" s="358"/>
      <c r="F322" s="20" t="s">
        <v>410</v>
      </c>
      <c r="G322" s="19"/>
    </row>
    <row r="323" spans="4:7" ht="18">
      <c r="D323" s="358"/>
      <c r="E323" s="358"/>
      <c r="F323" s="20" t="s">
        <v>411</v>
      </c>
      <c r="G323" s="19"/>
    </row>
    <row r="324" spans="4:7" ht="18">
      <c r="D324" s="358"/>
      <c r="E324" s="358"/>
      <c r="F324" s="20" t="s">
        <v>412</v>
      </c>
      <c r="G324" s="19"/>
    </row>
    <row r="325" spans="4:7" ht="18">
      <c r="D325" s="358"/>
      <c r="E325" s="358"/>
      <c r="F325" s="20" t="s">
        <v>413</v>
      </c>
      <c r="G325" s="19"/>
    </row>
    <row r="326" spans="4:7" ht="18">
      <c r="D326" s="358"/>
      <c r="E326" s="358"/>
      <c r="F326" s="20" t="s">
        <v>414</v>
      </c>
      <c r="G326" s="19"/>
    </row>
    <row r="327" spans="4:7" ht="18">
      <c r="D327" s="358"/>
      <c r="E327" s="358"/>
      <c r="F327" s="20" t="s">
        <v>415</v>
      </c>
      <c r="G327" s="19"/>
    </row>
    <row r="328" spans="4:7" ht="18">
      <c r="D328" s="358"/>
      <c r="E328" s="358"/>
      <c r="F328" s="20" t="s">
        <v>416</v>
      </c>
      <c r="G328" s="19"/>
    </row>
    <row r="329" spans="4:7" ht="18">
      <c r="D329" s="358"/>
      <c r="E329" s="358"/>
      <c r="F329" s="20" t="s">
        <v>417</v>
      </c>
      <c r="G329" s="19"/>
    </row>
    <row r="330" spans="4:7" ht="18">
      <c r="D330" s="358"/>
      <c r="E330" s="358"/>
      <c r="F330" s="20" t="s">
        <v>418</v>
      </c>
      <c r="G330" s="19"/>
    </row>
    <row r="331" spans="4:7" ht="18">
      <c r="D331" s="358"/>
      <c r="E331" s="358"/>
      <c r="F331" s="20" t="s">
        <v>419</v>
      </c>
      <c r="G331" s="19"/>
    </row>
    <row r="332" spans="4:7" ht="18">
      <c r="D332" s="358"/>
      <c r="E332" s="358"/>
      <c r="F332" s="20" t="s">
        <v>420</v>
      </c>
      <c r="G332" s="19"/>
    </row>
    <row r="333" spans="4:7" ht="18">
      <c r="D333" s="358"/>
      <c r="E333" s="358"/>
      <c r="F333" s="20" t="s">
        <v>421</v>
      </c>
      <c r="G333" s="19"/>
    </row>
    <row r="334" spans="4:7" ht="36">
      <c r="D334" s="358"/>
      <c r="E334" s="358"/>
      <c r="F334" s="20" t="s">
        <v>422</v>
      </c>
      <c r="G334" s="19"/>
    </row>
    <row r="335" spans="4:7" ht="18">
      <c r="D335" s="358"/>
      <c r="E335" s="358"/>
      <c r="F335" s="20" t="s">
        <v>423</v>
      </c>
      <c r="G335" s="19"/>
    </row>
    <row r="336" spans="4:7" ht="36">
      <c r="D336" s="358"/>
      <c r="E336" s="358"/>
      <c r="F336" s="20" t="s">
        <v>424</v>
      </c>
      <c r="G336" s="19"/>
    </row>
    <row r="337" spans="4:7" ht="18">
      <c r="D337" s="358"/>
      <c r="E337" s="358"/>
      <c r="F337" s="20" t="s">
        <v>425</v>
      </c>
      <c r="G337" s="19"/>
    </row>
    <row r="338" spans="4:7" ht="18">
      <c r="D338" s="358"/>
      <c r="E338" s="358"/>
      <c r="F338" s="20" t="s">
        <v>426</v>
      </c>
      <c r="G338" s="19"/>
    </row>
    <row r="339" spans="4:7" ht="18">
      <c r="D339" s="358"/>
      <c r="E339" s="358"/>
      <c r="F339" s="20" t="s">
        <v>427</v>
      </c>
      <c r="G339" s="19"/>
    </row>
    <row r="340" spans="4:7" ht="18">
      <c r="D340" s="358"/>
      <c r="E340" s="358"/>
      <c r="F340" s="20" t="s">
        <v>428</v>
      </c>
      <c r="G340" s="19"/>
    </row>
    <row r="341" spans="4:7" ht="18">
      <c r="D341" s="358"/>
      <c r="E341" s="358"/>
      <c r="F341" s="20" t="s">
        <v>429</v>
      </c>
      <c r="G341" s="19"/>
    </row>
    <row r="342" spans="4:7" ht="18">
      <c r="D342" s="358"/>
      <c r="E342" s="358"/>
      <c r="F342" s="20" t="s">
        <v>430</v>
      </c>
      <c r="G342" s="19"/>
    </row>
    <row r="343" spans="4:7" ht="18">
      <c r="D343" s="358"/>
      <c r="E343" s="358"/>
      <c r="F343" s="20" t="s">
        <v>431</v>
      </c>
      <c r="G343" s="19"/>
    </row>
    <row r="344" spans="4:7" ht="18">
      <c r="D344" s="358"/>
      <c r="E344" s="358"/>
      <c r="F344" s="20" t="s">
        <v>432</v>
      </c>
      <c r="G344" s="19"/>
    </row>
    <row r="345" spans="4:7" ht="18">
      <c r="D345" s="358"/>
      <c r="E345" s="358"/>
      <c r="F345" s="20" t="s">
        <v>433</v>
      </c>
      <c r="G345" s="19"/>
    </row>
    <row r="346" spans="4:7" ht="18">
      <c r="D346" s="358"/>
      <c r="E346" s="358"/>
      <c r="F346" s="20" t="s">
        <v>434</v>
      </c>
      <c r="G346" s="19"/>
    </row>
    <row r="347" spans="4:7" ht="18">
      <c r="D347" s="358"/>
      <c r="E347" s="358"/>
      <c r="F347" s="20" t="s">
        <v>435</v>
      </c>
      <c r="G347" s="19"/>
    </row>
    <row r="348" spans="4:7" ht="18">
      <c r="D348" s="358"/>
      <c r="E348" s="358"/>
      <c r="F348" s="20" t="s">
        <v>436</v>
      </c>
      <c r="G348" s="19"/>
    </row>
    <row r="349" spans="4:7" ht="18">
      <c r="D349" s="357" t="s">
        <v>437</v>
      </c>
      <c r="E349" s="357" t="s">
        <v>137</v>
      </c>
      <c r="F349" s="20" t="s">
        <v>438</v>
      </c>
      <c r="G349" s="19"/>
    </row>
    <row r="350" spans="4:7" ht="18">
      <c r="D350" s="358"/>
      <c r="E350" s="358"/>
      <c r="F350" s="20" t="s">
        <v>439</v>
      </c>
      <c r="G350" s="19"/>
    </row>
    <row r="351" spans="4:7" ht="18">
      <c r="D351" s="358"/>
      <c r="E351" s="358"/>
      <c r="F351" s="20" t="s">
        <v>440</v>
      </c>
      <c r="G351" s="19"/>
    </row>
    <row r="352" spans="4:7" ht="18">
      <c r="D352" s="358"/>
      <c r="E352" s="358"/>
      <c r="F352" s="20" t="s">
        <v>441</v>
      </c>
      <c r="G352" s="19"/>
    </row>
    <row r="353" spans="4:7" ht="18">
      <c r="D353" s="358"/>
      <c r="E353" s="358"/>
      <c r="F353" s="20" t="s">
        <v>442</v>
      </c>
      <c r="G353" s="19"/>
    </row>
    <row r="354" spans="4:7" ht="18">
      <c r="D354" s="358"/>
      <c r="E354" s="358"/>
      <c r="F354" s="20" t="s">
        <v>443</v>
      </c>
      <c r="G354" s="19"/>
    </row>
    <row r="355" spans="4:7" ht="18">
      <c r="D355" s="358"/>
      <c r="E355" s="358"/>
      <c r="F355" s="20" t="s">
        <v>444</v>
      </c>
      <c r="G355" s="19"/>
    </row>
    <row r="356" spans="4:7" ht="18">
      <c r="D356" s="358"/>
      <c r="E356" s="358"/>
      <c r="F356" s="20" t="s">
        <v>445</v>
      </c>
      <c r="G356" s="19"/>
    </row>
    <row r="357" spans="4:7" ht="18">
      <c r="D357" s="358"/>
      <c r="E357" s="358"/>
      <c r="F357" s="20" t="s">
        <v>446</v>
      </c>
      <c r="G357" s="19"/>
    </row>
    <row r="358" spans="4:7" ht="18">
      <c r="D358" s="358"/>
      <c r="E358" s="358"/>
      <c r="F358" s="20" t="s">
        <v>447</v>
      </c>
      <c r="G358" s="19"/>
    </row>
    <row r="359" spans="4:7" ht="18">
      <c r="D359" s="358"/>
      <c r="E359" s="358"/>
      <c r="F359" s="20" t="s">
        <v>448</v>
      </c>
      <c r="G359" s="19"/>
    </row>
    <row r="360" spans="4:7" ht="18">
      <c r="D360" s="358"/>
      <c r="E360" s="358"/>
      <c r="F360" s="20" t="s">
        <v>449</v>
      </c>
      <c r="G360" s="19"/>
    </row>
    <row r="361" spans="4:7" ht="18">
      <c r="D361" s="358"/>
      <c r="E361" s="358"/>
      <c r="F361" s="20" t="s">
        <v>450</v>
      </c>
      <c r="G361" s="19"/>
    </row>
    <row r="362" spans="4:7" ht="18">
      <c r="D362" s="358"/>
      <c r="E362" s="358"/>
      <c r="F362" s="20" t="s">
        <v>451</v>
      </c>
      <c r="G362" s="19"/>
    </row>
    <row r="363" spans="4:7" ht="18">
      <c r="D363" s="358"/>
      <c r="E363" s="358"/>
      <c r="F363" s="20" t="s">
        <v>452</v>
      </c>
      <c r="G363" s="19"/>
    </row>
    <row r="364" spans="4:7" ht="18">
      <c r="D364" s="358"/>
      <c r="E364" s="358"/>
      <c r="F364" s="20" t="s">
        <v>453</v>
      </c>
      <c r="G364" s="19"/>
    </row>
    <row r="365" spans="4:7" ht="18">
      <c r="D365" s="358"/>
      <c r="E365" s="358"/>
      <c r="F365" s="20" t="s">
        <v>454</v>
      </c>
      <c r="G365" s="19"/>
    </row>
    <row r="366" spans="4:7" ht="18">
      <c r="D366" s="359"/>
      <c r="E366" s="359"/>
      <c r="F366" s="20" t="s">
        <v>455</v>
      </c>
      <c r="G366" s="19"/>
    </row>
    <row r="367" spans="4:7" ht="18">
      <c r="D367" s="357" t="s">
        <v>456</v>
      </c>
      <c r="E367" s="357" t="s">
        <v>137</v>
      </c>
      <c r="F367" s="20" t="s">
        <v>142</v>
      </c>
      <c r="G367" s="19"/>
    </row>
    <row r="368" spans="4:7" ht="18">
      <c r="D368" s="358"/>
      <c r="E368" s="358"/>
      <c r="F368" s="20" t="s">
        <v>457</v>
      </c>
      <c r="G368" s="19"/>
    </row>
    <row r="369" spans="4:7" ht="18">
      <c r="D369" s="358"/>
      <c r="E369" s="358"/>
      <c r="F369" s="20" t="s">
        <v>458</v>
      </c>
      <c r="G369" s="19"/>
    </row>
    <row r="370" spans="4:7" ht="18">
      <c r="D370" s="358"/>
      <c r="E370" s="358"/>
      <c r="F370" s="20" t="s">
        <v>459</v>
      </c>
      <c r="G370" s="19"/>
    </row>
    <row r="371" spans="4:7" ht="18">
      <c r="D371" s="358"/>
      <c r="E371" s="358"/>
      <c r="F371" s="20" t="s">
        <v>149</v>
      </c>
      <c r="G371" s="19"/>
    </row>
    <row r="372" spans="4:7" ht="18">
      <c r="D372" s="358"/>
      <c r="E372" s="358"/>
      <c r="F372" s="20" t="s">
        <v>460</v>
      </c>
      <c r="G372" s="19"/>
    </row>
    <row r="373" spans="4:7" ht="18">
      <c r="D373" s="358"/>
      <c r="E373" s="358"/>
      <c r="F373" s="20" t="s">
        <v>461</v>
      </c>
      <c r="G373" s="19"/>
    </row>
    <row r="374" spans="4:7" ht="18">
      <c r="D374" s="358"/>
      <c r="E374" s="358"/>
      <c r="F374" s="20" t="s">
        <v>462</v>
      </c>
      <c r="G374" s="19"/>
    </row>
    <row r="375" spans="4:7" ht="18">
      <c r="D375" s="359"/>
      <c r="E375" s="359"/>
      <c r="F375" s="20" t="s">
        <v>463</v>
      </c>
      <c r="G375" s="19"/>
    </row>
  </sheetData>
  <mergeCells count="13">
    <mergeCell ref="D2:G2"/>
    <mergeCell ref="E349:E366"/>
    <mergeCell ref="D349:D366"/>
    <mergeCell ref="E367:E375"/>
    <mergeCell ref="D367:D375"/>
    <mergeCell ref="D313:D348"/>
    <mergeCell ref="E313:E348"/>
    <mergeCell ref="E223:E312"/>
    <mergeCell ref="E29:E222"/>
    <mergeCell ref="E26:E28"/>
    <mergeCell ref="D26:D312"/>
    <mergeCell ref="E4:E25"/>
    <mergeCell ref="D4:D25"/>
  </mergeCells>
  <phoneticPr fontId="4"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99F9F-6D57-4AD4-A873-F8666270CDE8}">
  <sheetPr codeName="Sheet2"/>
  <dimension ref="A2:I67"/>
  <sheetViews>
    <sheetView topLeftCell="A65" zoomScale="55" zoomScaleNormal="55" workbookViewId="0">
      <selection activeCell="G85" sqref="G85"/>
    </sheetView>
  </sheetViews>
  <sheetFormatPr baseColWidth="10" defaultColWidth="8.6640625" defaultRowHeight="17"/>
  <cols>
    <col min="1" max="1" width="27.1640625" bestFit="1" customWidth="1"/>
    <col min="4" max="4" width="20.6640625" bestFit="1" customWidth="1"/>
    <col min="5" max="5" width="29.6640625" bestFit="1" customWidth="1"/>
    <col min="6" max="6" width="18.6640625" customWidth="1"/>
    <col min="7" max="7" width="119" bestFit="1" customWidth="1"/>
    <col min="8" max="8" width="9.1640625" customWidth="1"/>
  </cols>
  <sheetData>
    <row r="2" spans="1:9">
      <c r="D2" s="364" t="s">
        <v>591</v>
      </c>
      <c r="E2" s="364"/>
      <c r="F2" s="364"/>
      <c r="G2" s="364"/>
      <c r="H2" s="365"/>
    </row>
    <row r="3" spans="1:9">
      <c r="D3" s="8" t="s">
        <v>133</v>
      </c>
      <c r="E3" s="10" t="s">
        <v>134</v>
      </c>
      <c r="F3" s="8" t="s">
        <v>135</v>
      </c>
      <c r="G3" s="9" t="s">
        <v>592</v>
      </c>
      <c r="H3" s="8" t="s">
        <v>105</v>
      </c>
    </row>
    <row r="4" spans="1:9" ht="36">
      <c r="D4" s="366" t="s">
        <v>593</v>
      </c>
      <c r="E4" s="12" t="s">
        <v>594</v>
      </c>
      <c r="F4" t="s">
        <v>595</v>
      </c>
      <c r="G4" s="13" t="s">
        <v>596</v>
      </c>
      <c r="I4" t="s">
        <v>597</v>
      </c>
    </row>
    <row r="5" spans="1:9" ht="36">
      <c r="A5" s="12"/>
      <c r="D5" s="363"/>
      <c r="E5" s="12" t="s">
        <v>598</v>
      </c>
      <c r="F5" t="s">
        <v>599</v>
      </c>
      <c r="G5" s="13" t="s">
        <v>600</v>
      </c>
      <c r="I5" t="s">
        <v>601</v>
      </c>
    </row>
    <row r="6" spans="1:9" ht="36">
      <c r="A6" s="12"/>
      <c r="D6" s="363"/>
      <c r="E6" s="12" t="s">
        <v>602</v>
      </c>
      <c r="F6" t="s">
        <v>603</v>
      </c>
      <c r="G6" s="13" t="s">
        <v>604</v>
      </c>
    </row>
    <row r="7" spans="1:9" ht="36">
      <c r="A7" s="12"/>
      <c r="D7" s="363"/>
      <c r="E7" s="12" t="s">
        <v>598</v>
      </c>
      <c r="F7" t="s">
        <v>605</v>
      </c>
      <c r="G7" s="13" t="s">
        <v>606</v>
      </c>
    </row>
    <row r="8" spans="1:9" ht="36">
      <c r="A8" s="12"/>
      <c r="D8" s="363"/>
      <c r="E8" s="12" t="s">
        <v>598</v>
      </c>
      <c r="F8" t="s">
        <v>607</v>
      </c>
      <c r="G8" s="13" t="s">
        <v>608</v>
      </c>
    </row>
    <row r="9" spans="1:9" ht="36">
      <c r="A9" s="12"/>
      <c r="D9" s="363"/>
      <c r="E9" s="12" t="s">
        <v>602</v>
      </c>
      <c r="F9" t="s">
        <v>609</v>
      </c>
      <c r="G9" s="13" t="s">
        <v>610</v>
      </c>
    </row>
    <row r="10" spans="1:9" ht="36">
      <c r="A10" s="14"/>
      <c r="D10" s="363"/>
      <c r="E10" s="12" t="s">
        <v>598</v>
      </c>
      <c r="F10" t="s">
        <v>611</v>
      </c>
      <c r="G10" s="13" t="s">
        <v>612</v>
      </c>
    </row>
    <row r="11" spans="1:9" ht="36">
      <c r="D11" s="363"/>
      <c r="E11" s="14" t="s">
        <v>613</v>
      </c>
      <c r="F11" t="s">
        <v>614</v>
      </c>
      <c r="G11" s="13" t="s">
        <v>615</v>
      </c>
    </row>
    <row r="12" spans="1:9" ht="36">
      <c r="D12" s="363"/>
      <c r="E12" s="12" t="s">
        <v>598</v>
      </c>
      <c r="F12" t="s">
        <v>616</v>
      </c>
      <c r="G12" s="13" t="s">
        <v>617</v>
      </c>
    </row>
    <row r="13" spans="1:9" ht="36">
      <c r="D13" s="363"/>
      <c r="E13" s="12" t="s">
        <v>598</v>
      </c>
      <c r="F13" t="s">
        <v>618</v>
      </c>
      <c r="G13" s="13" t="s">
        <v>619</v>
      </c>
    </row>
    <row r="14" spans="1:9" ht="36">
      <c r="D14" s="363"/>
      <c r="E14" s="12" t="s">
        <v>620</v>
      </c>
      <c r="F14" t="s">
        <v>621</v>
      </c>
      <c r="G14" s="13" t="s">
        <v>622</v>
      </c>
    </row>
    <row r="15" spans="1:9" ht="36">
      <c r="D15" s="363"/>
      <c r="E15" s="12" t="s">
        <v>620</v>
      </c>
      <c r="F15" t="s">
        <v>623</v>
      </c>
      <c r="G15" s="13" t="s">
        <v>624</v>
      </c>
    </row>
    <row r="16" spans="1:9" ht="36">
      <c r="D16" s="363"/>
      <c r="E16" s="12" t="s">
        <v>625</v>
      </c>
      <c r="F16" t="s">
        <v>626</v>
      </c>
      <c r="G16" s="13" t="s">
        <v>627</v>
      </c>
    </row>
    <row r="17" spans="1:9" ht="36">
      <c r="D17" s="363"/>
      <c r="E17" s="12" t="s">
        <v>598</v>
      </c>
      <c r="F17" t="s">
        <v>628</v>
      </c>
      <c r="G17" s="13" t="s">
        <v>629</v>
      </c>
    </row>
    <row r="18" spans="1:9" ht="36">
      <c r="D18" s="363"/>
      <c r="E18" s="12" t="s">
        <v>594</v>
      </c>
      <c r="F18" t="s">
        <v>630</v>
      </c>
      <c r="G18" s="13" t="s">
        <v>631</v>
      </c>
    </row>
    <row r="19" spans="1:9" ht="36">
      <c r="D19" s="363"/>
      <c r="E19" s="12" t="s">
        <v>625</v>
      </c>
      <c r="F19" t="s">
        <v>632</v>
      </c>
      <c r="G19" s="13" t="s">
        <v>633</v>
      </c>
    </row>
    <row r="20" spans="1:9" ht="36">
      <c r="D20" s="363"/>
      <c r="E20" s="12" t="s">
        <v>625</v>
      </c>
      <c r="F20" t="s">
        <v>634</v>
      </c>
      <c r="G20" s="13" t="s">
        <v>635</v>
      </c>
    </row>
    <row r="21" spans="1:9" ht="36">
      <c r="D21" s="363"/>
      <c r="E21" s="12" t="s">
        <v>625</v>
      </c>
      <c r="F21" t="s">
        <v>636</v>
      </c>
      <c r="G21" s="13" t="s">
        <v>637</v>
      </c>
    </row>
    <row r="22" spans="1:9" ht="36">
      <c r="D22" s="366" t="s">
        <v>638</v>
      </c>
      <c r="E22" s="12" t="s">
        <v>639</v>
      </c>
      <c r="F22" t="s">
        <v>640</v>
      </c>
      <c r="G22" s="13" t="s">
        <v>641</v>
      </c>
      <c r="I22" t="s">
        <v>642</v>
      </c>
    </row>
    <row r="23" spans="1:9" ht="54">
      <c r="A23" s="14"/>
      <c r="D23" s="363"/>
      <c r="E23" s="14" t="s">
        <v>643</v>
      </c>
      <c r="F23" t="s">
        <v>644</v>
      </c>
      <c r="G23" s="13" t="s">
        <v>645</v>
      </c>
      <c r="I23" t="s">
        <v>646</v>
      </c>
    </row>
    <row r="24" spans="1:9" ht="54">
      <c r="A24" s="14"/>
      <c r="D24" s="363"/>
      <c r="E24" s="14" t="s">
        <v>643</v>
      </c>
      <c r="F24" t="s">
        <v>647</v>
      </c>
      <c r="G24" s="13" t="s">
        <v>648</v>
      </c>
      <c r="I24" t="s">
        <v>649</v>
      </c>
    </row>
    <row r="25" spans="1:9" ht="54">
      <c r="A25" s="12"/>
      <c r="D25" s="363"/>
      <c r="E25" s="14" t="s">
        <v>643</v>
      </c>
      <c r="F25" t="s">
        <v>650</v>
      </c>
      <c r="G25" s="13" t="s">
        <v>651</v>
      </c>
      <c r="I25" t="s">
        <v>652</v>
      </c>
    </row>
    <row r="26" spans="1:9" ht="36">
      <c r="A26" s="12"/>
      <c r="D26" s="363"/>
      <c r="E26" s="12" t="s">
        <v>639</v>
      </c>
      <c r="F26" t="s">
        <v>653</v>
      </c>
      <c r="G26" s="13" t="s">
        <v>654</v>
      </c>
      <c r="I26" t="s">
        <v>655</v>
      </c>
    </row>
    <row r="27" spans="1:9" ht="36">
      <c r="A27" s="14"/>
      <c r="D27" s="363"/>
      <c r="E27" s="14" t="s">
        <v>656</v>
      </c>
      <c r="F27" t="s">
        <v>657</v>
      </c>
      <c r="G27" s="13" t="s">
        <v>658</v>
      </c>
    </row>
    <row r="28" spans="1:9" ht="36">
      <c r="D28" s="363"/>
      <c r="E28" s="12" t="s">
        <v>659</v>
      </c>
      <c r="F28" t="s">
        <v>660</v>
      </c>
      <c r="G28" s="13" t="s">
        <v>661</v>
      </c>
    </row>
    <row r="29" spans="1:9" ht="54">
      <c r="D29" s="363"/>
      <c r="E29" s="14" t="s">
        <v>643</v>
      </c>
      <c r="F29" t="s">
        <v>662</v>
      </c>
      <c r="G29" s="13" t="s">
        <v>663</v>
      </c>
    </row>
    <row r="30" spans="1:9" ht="54">
      <c r="D30" s="363"/>
      <c r="E30" s="14" t="s">
        <v>643</v>
      </c>
      <c r="F30" t="s">
        <v>664</v>
      </c>
      <c r="G30" s="13" t="s">
        <v>665</v>
      </c>
    </row>
    <row r="31" spans="1:9" ht="54">
      <c r="D31" s="363"/>
      <c r="E31" s="14" t="s">
        <v>643</v>
      </c>
      <c r="F31" t="s">
        <v>666</v>
      </c>
      <c r="G31" s="13" t="s">
        <v>667</v>
      </c>
    </row>
    <row r="32" spans="1:9" ht="36">
      <c r="D32" s="363"/>
      <c r="E32" s="14" t="s">
        <v>668</v>
      </c>
      <c r="F32" t="s">
        <v>669</v>
      </c>
      <c r="G32" s="13" t="s">
        <v>670</v>
      </c>
    </row>
    <row r="33" spans="4:9" ht="36">
      <c r="D33" s="366" t="s">
        <v>671</v>
      </c>
      <c r="E33" s="12" t="s">
        <v>672</v>
      </c>
      <c r="F33" t="s">
        <v>673</v>
      </c>
      <c r="G33" s="13" t="s">
        <v>674</v>
      </c>
      <c r="I33" t="s">
        <v>675</v>
      </c>
    </row>
    <row r="34" spans="4:9" ht="36">
      <c r="D34" s="363"/>
      <c r="E34" s="12" t="s">
        <v>676</v>
      </c>
      <c r="F34" t="s">
        <v>677</v>
      </c>
      <c r="G34" s="13" t="s">
        <v>678</v>
      </c>
      <c r="I34" t="s">
        <v>679</v>
      </c>
    </row>
    <row r="35" spans="4:9" ht="36">
      <c r="D35" s="363"/>
      <c r="E35" s="12" t="s">
        <v>672</v>
      </c>
      <c r="F35" t="s">
        <v>680</v>
      </c>
      <c r="G35" s="13" t="s">
        <v>681</v>
      </c>
      <c r="I35" t="s">
        <v>682</v>
      </c>
    </row>
    <row r="36" spans="4:9" ht="36">
      <c r="D36" s="363"/>
      <c r="E36" s="12" t="s">
        <v>683</v>
      </c>
      <c r="F36" t="s">
        <v>684</v>
      </c>
      <c r="G36" s="13" t="s">
        <v>685</v>
      </c>
      <c r="I36" t="s">
        <v>686</v>
      </c>
    </row>
    <row r="37" spans="4:9" ht="36">
      <c r="D37" s="363"/>
      <c r="E37" s="12" t="s">
        <v>676</v>
      </c>
      <c r="F37" t="s">
        <v>687</v>
      </c>
      <c r="G37" s="13" t="s">
        <v>688</v>
      </c>
      <c r="I37" t="s">
        <v>689</v>
      </c>
    </row>
    <row r="38" spans="4:9" ht="36">
      <c r="D38" s="363"/>
      <c r="E38" s="14" t="s">
        <v>690</v>
      </c>
      <c r="F38" t="s">
        <v>691</v>
      </c>
      <c r="G38" s="13" t="s">
        <v>692</v>
      </c>
    </row>
    <row r="39" spans="4:9" ht="36">
      <c r="D39" s="363"/>
      <c r="E39" s="12" t="s">
        <v>693</v>
      </c>
      <c r="F39" t="s">
        <v>694</v>
      </c>
      <c r="G39" s="13" t="s">
        <v>695</v>
      </c>
    </row>
    <row r="40" spans="4:9" ht="36">
      <c r="D40" s="363"/>
      <c r="E40" s="12" t="s">
        <v>693</v>
      </c>
      <c r="F40" t="s">
        <v>696</v>
      </c>
      <c r="G40" s="13" t="s">
        <v>697</v>
      </c>
    </row>
    <row r="41" spans="4:9" ht="36">
      <c r="D41" s="363"/>
      <c r="E41" s="12" t="s">
        <v>693</v>
      </c>
      <c r="F41" t="s">
        <v>698</v>
      </c>
      <c r="G41" s="13" t="s">
        <v>699</v>
      </c>
    </row>
    <row r="42" spans="4:9" ht="36">
      <c r="D42" s="366" t="s">
        <v>700</v>
      </c>
      <c r="E42" s="12" t="s">
        <v>701</v>
      </c>
      <c r="F42" t="s">
        <v>702</v>
      </c>
      <c r="G42" s="13" t="s">
        <v>703</v>
      </c>
    </row>
    <row r="43" spans="4:9" ht="36">
      <c r="D43" s="363"/>
      <c r="E43" s="12" t="s">
        <v>704</v>
      </c>
      <c r="F43" t="s">
        <v>705</v>
      </c>
      <c r="G43" s="13" t="s">
        <v>706</v>
      </c>
    </row>
    <row r="44" spans="4:9" ht="36">
      <c r="D44" s="363"/>
      <c r="E44" s="12" t="s">
        <v>707</v>
      </c>
      <c r="F44" t="s">
        <v>708</v>
      </c>
      <c r="G44" s="13" t="s">
        <v>709</v>
      </c>
    </row>
    <row r="45" spans="4:9" ht="36">
      <c r="D45" s="363"/>
      <c r="E45" s="12" t="s">
        <v>707</v>
      </c>
      <c r="F45" t="s">
        <v>710</v>
      </c>
      <c r="G45" s="13" t="s">
        <v>711</v>
      </c>
    </row>
    <row r="46" spans="4:9" ht="36">
      <c r="D46" s="363"/>
      <c r="E46" s="12" t="s">
        <v>707</v>
      </c>
      <c r="F46" t="s">
        <v>712</v>
      </c>
      <c r="G46" s="13" t="s">
        <v>713</v>
      </c>
    </row>
    <row r="47" spans="4:9" ht="36">
      <c r="D47" s="363"/>
      <c r="E47" s="12" t="s">
        <v>701</v>
      </c>
      <c r="F47" t="s">
        <v>714</v>
      </c>
      <c r="G47" s="13" t="s">
        <v>715</v>
      </c>
    </row>
    <row r="48" spans="4:9" ht="36">
      <c r="D48" s="363"/>
      <c r="E48" s="14" t="s">
        <v>716</v>
      </c>
      <c r="F48" t="s">
        <v>717</v>
      </c>
      <c r="G48" s="13" t="s">
        <v>718</v>
      </c>
    </row>
    <row r="49" spans="4:9" ht="36">
      <c r="D49" s="363"/>
      <c r="E49" s="12" t="s">
        <v>701</v>
      </c>
      <c r="F49" t="s">
        <v>719</v>
      </c>
      <c r="G49" s="13" t="s">
        <v>720</v>
      </c>
    </row>
    <row r="50" spans="4:9" ht="36">
      <c r="D50" s="363"/>
      <c r="E50" s="12" t="s">
        <v>701</v>
      </c>
      <c r="F50" t="s">
        <v>721</v>
      </c>
      <c r="G50" s="13" t="s">
        <v>722</v>
      </c>
    </row>
    <row r="51" spans="4:9" ht="36">
      <c r="D51" s="363"/>
      <c r="E51" s="12" t="s">
        <v>701</v>
      </c>
      <c r="F51" t="s">
        <v>723</v>
      </c>
      <c r="G51" s="13" t="s">
        <v>724</v>
      </c>
    </row>
    <row r="52" spans="4:9" ht="36">
      <c r="D52" s="363"/>
      <c r="E52" s="12" t="s">
        <v>725</v>
      </c>
      <c r="F52" t="s">
        <v>726</v>
      </c>
      <c r="G52" s="13" t="s">
        <v>727</v>
      </c>
    </row>
    <row r="53" spans="4:9" ht="36">
      <c r="D53" s="363"/>
      <c r="E53" s="12" t="s">
        <v>725</v>
      </c>
      <c r="F53" t="s">
        <v>728</v>
      </c>
      <c r="G53" s="13" t="s">
        <v>729</v>
      </c>
    </row>
    <row r="54" spans="4:9" ht="36">
      <c r="D54" s="363"/>
      <c r="E54" s="12" t="s">
        <v>730</v>
      </c>
      <c r="F54" t="s">
        <v>731</v>
      </c>
      <c r="G54" s="13" t="s">
        <v>732</v>
      </c>
    </row>
    <row r="55" spans="4:9" ht="36">
      <c r="D55" s="363" t="s">
        <v>733</v>
      </c>
      <c r="E55" s="14" t="s">
        <v>734</v>
      </c>
      <c r="F55" t="s">
        <v>735</v>
      </c>
      <c r="G55" s="13" t="s">
        <v>736</v>
      </c>
      <c r="I55" t="s">
        <v>737</v>
      </c>
    </row>
    <row r="56" spans="4:9" ht="36">
      <c r="D56" s="363"/>
      <c r="E56" s="15" t="s">
        <v>738</v>
      </c>
      <c r="F56" t="s">
        <v>739</v>
      </c>
      <c r="G56" s="13" t="s">
        <v>740</v>
      </c>
      <c r="I56" t="s">
        <v>741</v>
      </c>
    </row>
    <row r="57" spans="4:9" ht="36">
      <c r="D57" s="363"/>
      <c r="E57" s="15" t="s">
        <v>738</v>
      </c>
      <c r="F57" t="s">
        <v>742</v>
      </c>
      <c r="G57" s="13" t="s">
        <v>743</v>
      </c>
    </row>
    <row r="58" spans="4:9" ht="36">
      <c r="D58" s="363"/>
      <c r="E58" s="14" t="s">
        <v>744</v>
      </c>
      <c r="F58" t="s">
        <v>745</v>
      </c>
      <c r="G58" s="13" t="s">
        <v>746</v>
      </c>
    </row>
    <row r="59" spans="4:9" ht="36">
      <c r="D59" s="363"/>
      <c r="E59" s="14" t="s">
        <v>734</v>
      </c>
      <c r="F59" t="s">
        <v>747</v>
      </c>
      <c r="G59" s="13" t="s">
        <v>748</v>
      </c>
    </row>
    <row r="60" spans="4:9" ht="36">
      <c r="D60" s="363"/>
      <c r="E60" s="14" t="s">
        <v>734</v>
      </c>
      <c r="F60" t="s">
        <v>749</v>
      </c>
      <c r="G60" s="13" t="s">
        <v>750</v>
      </c>
    </row>
    <row r="61" spans="4:9" ht="36">
      <c r="D61" s="363"/>
      <c r="E61" s="14" t="s">
        <v>744</v>
      </c>
      <c r="F61" t="s">
        <v>751</v>
      </c>
      <c r="G61" s="13" t="s">
        <v>752</v>
      </c>
    </row>
    <row r="62" spans="4:9" ht="36">
      <c r="D62" s="363"/>
      <c r="E62" s="12" t="s">
        <v>753</v>
      </c>
      <c r="F62" t="s">
        <v>754</v>
      </c>
      <c r="G62" s="13" t="s">
        <v>755</v>
      </c>
    </row>
    <row r="63" spans="4:9" ht="36">
      <c r="D63" s="363"/>
      <c r="E63" s="15" t="s">
        <v>738</v>
      </c>
      <c r="F63" t="s">
        <v>756</v>
      </c>
      <c r="G63" s="13" t="s">
        <v>757</v>
      </c>
    </row>
    <row r="64" spans="4:9" ht="36">
      <c r="D64" s="363"/>
      <c r="E64" s="14" t="s">
        <v>744</v>
      </c>
      <c r="F64" t="s">
        <v>758</v>
      </c>
      <c r="G64" s="13" t="s">
        <v>759</v>
      </c>
    </row>
    <row r="65" spans="4:7" ht="36">
      <c r="D65" s="363"/>
      <c r="E65" s="14" t="s">
        <v>744</v>
      </c>
      <c r="F65" t="s">
        <v>760</v>
      </c>
      <c r="G65" s="13" t="s">
        <v>761</v>
      </c>
    </row>
    <row r="66" spans="4:7" ht="36">
      <c r="D66" s="363"/>
      <c r="E66" s="15" t="s">
        <v>738</v>
      </c>
      <c r="F66" t="s">
        <v>762</v>
      </c>
      <c r="G66" s="13" t="s">
        <v>763</v>
      </c>
    </row>
    <row r="67" spans="4:7" ht="36">
      <c r="D67" s="363"/>
      <c r="E67" s="15" t="s">
        <v>738</v>
      </c>
      <c r="F67" t="s">
        <v>764</v>
      </c>
      <c r="G67" s="13" t="s">
        <v>765</v>
      </c>
    </row>
  </sheetData>
  <mergeCells count="6">
    <mergeCell ref="D55:D67"/>
    <mergeCell ref="D2:H2"/>
    <mergeCell ref="D4:D21"/>
    <mergeCell ref="D22:D32"/>
    <mergeCell ref="D33:D41"/>
    <mergeCell ref="D42:D54"/>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F5855-840D-4E0D-A0DD-1F9533A55775}">
  <dimension ref="B2:E27"/>
  <sheetViews>
    <sheetView topLeftCell="A19" workbookViewId="0">
      <selection activeCell="G28" sqref="G28"/>
    </sheetView>
  </sheetViews>
  <sheetFormatPr baseColWidth="10" defaultColWidth="8.83203125" defaultRowHeight="17"/>
  <cols>
    <col min="2" max="2" width="23.6640625" bestFit="1" customWidth="1"/>
    <col min="5" max="5" width="43.83203125" customWidth="1"/>
  </cols>
  <sheetData>
    <row r="2" spans="2:5">
      <c r="B2" s="142" t="s">
        <v>870</v>
      </c>
    </row>
    <row r="4" spans="2:5" ht="26.5" customHeight="1">
      <c r="B4" s="306" t="s">
        <v>951</v>
      </c>
      <c r="C4" s="306"/>
      <c r="D4" s="306"/>
      <c r="E4" s="306"/>
    </row>
    <row r="5" spans="2:5">
      <c r="B5" s="159" t="s">
        <v>952</v>
      </c>
      <c r="C5" s="159" t="s">
        <v>953</v>
      </c>
      <c r="D5" s="159" t="s">
        <v>952</v>
      </c>
      <c r="E5" s="159" t="s">
        <v>953</v>
      </c>
    </row>
    <row r="6" spans="2:5" ht="18" thickBot="1">
      <c r="B6" s="185" t="s">
        <v>954</v>
      </c>
      <c r="C6" s="186">
        <v>2</v>
      </c>
      <c r="D6" s="185" t="s">
        <v>1048</v>
      </c>
      <c r="E6" s="186">
        <v>8</v>
      </c>
    </row>
    <row r="7" spans="2:5" ht="25" thickBot="1">
      <c r="B7" s="187" t="s">
        <v>1049</v>
      </c>
      <c r="C7" s="188">
        <v>2</v>
      </c>
      <c r="D7" s="187" t="s">
        <v>1050</v>
      </c>
      <c r="E7" s="188">
        <v>4</v>
      </c>
    </row>
    <row r="8" spans="2:5" ht="25" thickBot="1">
      <c r="B8" s="185" t="s">
        <v>1044</v>
      </c>
      <c r="C8" s="186">
        <v>3</v>
      </c>
      <c r="D8" s="185" t="s">
        <v>1051</v>
      </c>
      <c r="E8" s="186">
        <v>3</v>
      </c>
    </row>
    <row r="9" spans="2:5" ht="25" thickBot="1">
      <c r="B9" s="187" t="s">
        <v>1052</v>
      </c>
      <c r="C9" s="188">
        <v>2</v>
      </c>
      <c r="D9" s="187" t="s">
        <v>1053</v>
      </c>
      <c r="E9" s="188">
        <v>15</v>
      </c>
    </row>
    <row r="10" spans="2:5" ht="18" thickBot="1">
      <c r="B10" s="185" t="s">
        <v>1054</v>
      </c>
      <c r="C10" s="186">
        <v>1</v>
      </c>
      <c r="D10" s="185" t="s">
        <v>1055</v>
      </c>
      <c r="E10" s="186">
        <v>2</v>
      </c>
    </row>
    <row r="11" spans="2:5" ht="25" thickBot="1">
      <c r="B11" s="187" t="s">
        <v>1056</v>
      </c>
      <c r="C11" s="188">
        <v>6</v>
      </c>
      <c r="D11" s="187" t="s">
        <v>1057</v>
      </c>
      <c r="E11" s="188">
        <v>36</v>
      </c>
    </row>
    <row r="12" spans="2:5" ht="25" thickBot="1">
      <c r="B12" s="185" t="s">
        <v>955</v>
      </c>
      <c r="C12" s="186">
        <v>2</v>
      </c>
      <c r="D12" s="185" t="s">
        <v>1058</v>
      </c>
      <c r="E12" s="186">
        <v>2</v>
      </c>
    </row>
    <row r="13" spans="2:5" ht="18" thickBot="1">
      <c r="B13" s="187" t="s">
        <v>1059</v>
      </c>
      <c r="C13" s="188">
        <v>1</v>
      </c>
      <c r="D13" s="187" t="s">
        <v>1060</v>
      </c>
      <c r="E13" s="188">
        <v>170</v>
      </c>
    </row>
    <row r="14" spans="2:5" ht="25" thickBot="1">
      <c r="B14" s="185" t="s">
        <v>1061</v>
      </c>
      <c r="C14" s="186">
        <v>3</v>
      </c>
      <c r="D14" s="185" t="s">
        <v>1062</v>
      </c>
      <c r="E14" s="186">
        <v>65</v>
      </c>
    </row>
    <row r="15" spans="2:5" ht="25" thickBot="1">
      <c r="B15" s="187" t="s">
        <v>89</v>
      </c>
      <c r="C15" s="188">
        <v>17</v>
      </c>
      <c r="D15" s="187" t="s">
        <v>1063</v>
      </c>
      <c r="E15" s="188">
        <v>6</v>
      </c>
    </row>
    <row r="16" spans="2:5" ht="18" thickBot="1">
      <c r="B16" s="185" t="s">
        <v>1064</v>
      </c>
      <c r="C16" s="186">
        <v>1</v>
      </c>
      <c r="D16" s="185" t="s">
        <v>1065</v>
      </c>
      <c r="E16" s="186">
        <v>2</v>
      </c>
    </row>
    <row r="17" spans="2:5" ht="18" thickBot="1">
      <c r="B17" s="187" t="s">
        <v>1066</v>
      </c>
      <c r="C17" s="188">
        <v>15</v>
      </c>
      <c r="D17" s="187" t="s">
        <v>1067</v>
      </c>
      <c r="E17" s="188">
        <v>204</v>
      </c>
    </row>
    <row r="18" spans="2:5" ht="25" thickBot="1">
      <c r="B18" s="185" t="s">
        <v>1068</v>
      </c>
      <c r="C18" s="186">
        <v>2</v>
      </c>
      <c r="D18" s="185" t="s">
        <v>1069</v>
      </c>
      <c r="E18" s="186">
        <v>47</v>
      </c>
    </row>
    <row r="19" spans="2:5" ht="25" thickBot="1">
      <c r="B19" s="187" t="s">
        <v>1070</v>
      </c>
      <c r="C19" s="188">
        <v>4</v>
      </c>
      <c r="D19" s="187" t="s">
        <v>1071</v>
      </c>
      <c r="E19" s="188">
        <v>3</v>
      </c>
    </row>
    <row r="20" spans="2:5" ht="18" thickBot="1">
      <c r="B20" s="185" t="s">
        <v>1072</v>
      </c>
      <c r="C20" s="186">
        <v>6</v>
      </c>
      <c r="D20" s="185" t="s">
        <v>1073</v>
      </c>
      <c r="E20" s="186">
        <v>1</v>
      </c>
    </row>
    <row r="21" spans="2:5" ht="37" thickBot="1">
      <c r="B21" s="187" t="s">
        <v>1074</v>
      </c>
      <c r="C21" s="188">
        <v>7</v>
      </c>
      <c r="D21" s="187" t="s">
        <v>1075</v>
      </c>
      <c r="E21" s="188">
        <v>107</v>
      </c>
    </row>
    <row r="22" spans="2:5" ht="25" thickBot="1">
      <c r="B22" s="185" t="s">
        <v>1076</v>
      </c>
      <c r="C22" s="186">
        <v>91</v>
      </c>
      <c r="D22" s="185" t="s">
        <v>1077</v>
      </c>
      <c r="E22" s="186">
        <v>2</v>
      </c>
    </row>
    <row r="23" spans="2:5" ht="25" thickBot="1">
      <c r="B23" s="187" t="s">
        <v>1078</v>
      </c>
      <c r="C23" s="188">
        <v>1</v>
      </c>
      <c r="D23" s="187" t="s">
        <v>1079</v>
      </c>
      <c r="E23" s="188">
        <v>2</v>
      </c>
    </row>
    <row r="24" spans="2:5" ht="25" thickBot="1">
      <c r="B24" s="185" t="s">
        <v>1080</v>
      </c>
      <c r="C24" s="186">
        <v>1</v>
      </c>
      <c r="D24" s="185" t="s">
        <v>1081</v>
      </c>
      <c r="E24" s="186">
        <v>6</v>
      </c>
    </row>
    <row r="25" spans="2:5" ht="25" thickBot="1">
      <c r="B25" s="187" t="s">
        <v>1082</v>
      </c>
      <c r="C25" s="188">
        <v>25</v>
      </c>
      <c r="D25" s="187" t="s">
        <v>1083</v>
      </c>
      <c r="E25" s="188">
        <v>7</v>
      </c>
    </row>
    <row r="26" spans="2:5" ht="18" thickBot="1">
      <c r="B26" s="189" t="s">
        <v>1084</v>
      </c>
      <c r="C26" s="190">
        <v>6</v>
      </c>
      <c r="D26" s="189"/>
      <c r="E26" s="190"/>
    </row>
    <row r="27" spans="2:5" ht="18" thickTop="1"/>
  </sheetData>
  <mergeCells count="1">
    <mergeCell ref="B4:E4"/>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83D25-EB72-482E-8A3B-8248543CA28F}">
  <sheetPr>
    <tabColor rgb="FF00B050"/>
  </sheetPr>
  <dimension ref="B6:T72"/>
  <sheetViews>
    <sheetView topLeftCell="A4" zoomScale="85" zoomScaleNormal="85" workbookViewId="0">
      <selection activeCell="V29" sqref="V29"/>
    </sheetView>
  </sheetViews>
  <sheetFormatPr baseColWidth="10" defaultColWidth="8.6640625" defaultRowHeight="11"/>
  <cols>
    <col min="1" max="10" width="8.6640625" style="16"/>
    <col min="11" max="11" width="8.6640625" style="31"/>
    <col min="12" max="16384" width="8.6640625" style="16"/>
  </cols>
  <sheetData>
    <row r="6" spans="2:20" ht="13.5" customHeight="1">
      <c r="B6" s="307" t="s">
        <v>873</v>
      </c>
      <c r="C6" s="308"/>
      <c r="D6" s="308"/>
      <c r="E6" s="308"/>
      <c r="F6" s="308"/>
      <c r="G6" s="308"/>
      <c r="H6" s="308"/>
      <c r="I6" s="308"/>
      <c r="J6" s="308"/>
      <c r="K6" s="308"/>
      <c r="L6" s="308"/>
      <c r="M6" s="308"/>
      <c r="N6" s="308"/>
      <c r="O6" s="308"/>
      <c r="P6" s="308"/>
      <c r="Q6" s="308"/>
      <c r="R6" s="308"/>
      <c r="S6" s="308"/>
      <c r="T6" s="308"/>
    </row>
    <row r="7" spans="2:20" ht="27" customHeight="1">
      <c r="B7" s="307"/>
      <c r="C7" s="308"/>
      <c r="D7" s="308"/>
      <c r="E7" s="308"/>
      <c r="F7" s="308"/>
      <c r="G7" s="308"/>
      <c r="H7" s="308"/>
      <c r="I7" s="308"/>
      <c r="J7" s="308"/>
      <c r="K7" s="308"/>
      <c r="L7" s="308"/>
      <c r="M7" s="308"/>
      <c r="N7" s="308"/>
      <c r="O7" s="308"/>
      <c r="P7" s="308"/>
      <c r="Q7" s="308"/>
      <c r="R7" s="308"/>
      <c r="S7" s="308"/>
      <c r="T7" s="308"/>
    </row>
    <row r="8" spans="2:20">
      <c r="B8" s="309"/>
      <c r="C8" s="309"/>
      <c r="D8" s="309"/>
      <c r="E8" s="309"/>
      <c r="F8" s="309"/>
      <c r="G8" s="309"/>
      <c r="H8" s="309"/>
      <c r="I8" s="309"/>
      <c r="J8" s="309"/>
      <c r="K8" s="309"/>
      <c r="L8" s="309"/>
      <c r="M8" s="309"/>
      <c r="N8" s="309"/>
      <c r="O8" s="309"/>
      <c r="P8" s="309"/>
      <c r="Q8" s="309"/>
      <c r="R8" s="309"/>
      <c r="S8" s="309"/>
      <c r="T8" s="309"/>
    </row>
    <row r="9" spans="2:20">
      <c r="B9" s="309"/>
      <c r="C9" s="309"/>
      <c r="D9" s="309"/>
      <c r="E9" s="309"/>
      <c r="F9" s="309"/>
      <c r="G9" s="309"/>
      <c r="H9" s="309"/>
      <c r="I9" s="309"/>
      <c r="J9" s="309"/>
      <c r="K9" s="309"/>
      <c r="L9" s="309"/>
      <c r="M9" s="309"/>
      <c r="N9" s="309"/>
      <c r="O9" s="309"/>
      <c r="P9" s="309"/>
      <c r="Q9" s="309"/>
      <c r="R9" s="309"/>
      <c r="S9" s="309"/>
      <c r="T9" s="309"/>
    </row>
    <row r="10" spans="2:20">
      <c r="B10" s="309"/>
      <c r="C10" s="309"/>
      <c r="D10" s="309"/>
      <c r="E10" s="309"/>
      <c r="F10" s="309"/>
      <c r="G10" s="309"/>
      <c r="H10" s="309"/>
      <c r="I10" s="309"/>
      <c r="J10" s="309"/>
      <c r="K10" s="309"/>
      <c r="L10" s="309"/>
      <c r="M10" s="309"/>
      <c r="N10" s="309"/>
      <c r="O10" s="309"/>
      <c r="P10" s="309"/>
      <c r="Q10" s="309"/>
      <c r="R10" s="309"/>
      <c r="S10" s="309"/>
      <c r="T10" s="309"/>
    </row>
    <row r="11" spans="2:20">
      <c r="B11" s="309"/>
      <c r="C11" s="309"/>
      <c r="D11" s="309"/>
      <c r="E11" s="309"/>
      <c r="F11" s="309"/>
      <c r="G11" s="309"/>
      <c r="H11" s="309"/>
      <c r="I11" s="309"/>
      <c r="J11" s="309"/>
      <c r="K11" s="309"/>
      <c r="L11" s="309"/>
      <c r="M11" s="309"/>
      <c r="N11" s="309"/>
      <c r="O11" s="309"/>
      <c r="P11" s="309"/>
      <c r="Q11" s="309"/>
      <c r="R11" s="309"/>
      <c r="S11" s="309"/>
      <c r="T11" s="309"/>
    </row>
    <row r="12" spans="2:20">
      <c r="B12" s="309"/>
      <c r="C12" s="309"/>
      <c r="D12" s="309"/>
      <c r="E12" s="309"/>
      <c r="F12" s="309"/>
      <c r="G12" s="309"/>
      <c r="H12" s="309"/>
      <c r="I12" s="309"/>
      <c r="J12" s="309"/>
      <c r="K12" s="309"/>
      <c r="L12" s="309"/>
      <c r="M12" s="309"/>
      <c r="N12" s="309"/>
      <c r="O12" s="309"/>
      <c r="P12" s="309"/>
      <c r="Q12" s="309"/>
      <c r="R12" s="309"/>
      <c r="S12" s="309"/>
      <c r="T12" s="309"/>
    </row>
    <row r="13" spans="2:20">
      <c r="B13" s="309"/>
      <c r="C13" s="309"/>
      <c r="D13" s="309"/>
      <c r="E13" s="309"/>
      <c r="F13" s="309"/>
      <c r="G13" s="309"/>
      <c r="H13" s="309"/>
      <c r="I13" s="309"/>
      <c r="J13" s="309"/>
      <c r="K13" s="309"/>
      <c r="L13" s="309"/>
      <c r="M13" s="309"/>
      <c r="N13" s="309"/>
      <c r="O13" s="309"/>
      <c r="P13" s="309"/>
      <c r="Q13" s="309"/>
      <c r="R13" s="309"/>
      <c r="S13" s="309"/>
      <c r="T13" s="309"/>
    </row>
    <row r="14" spans="2:20">
      <c r="B14" s="309"/>
      <c r="C14" s="309"/>
      <c r="D14" s="309"/>
      <c r="E14" s="309"/>
      <c r="F14" s="309"/>
      <c r="G14" s="309"/>
      <c r="H14" s="309"/>
      <c r="I14" s="309"/>
      <c r="J14" s="309"/>
      <c r="K14" s="309"/>
      <c r="L14" s="309"/>
      <c r="M14" s="309"/>
      <c r="N14" s="309"/>
      <c r="O14" s="309"/>
      <c r="P14" s="309"/>
      <c r="Q14" s="309"/>
      <c r="R14" s="309"/>
      <c r="S14" s="309"/>
      <c r="T14" s="309"/>
    </row>
    <row r="15" spans="2:20">
      <c r="B15" s="309"/>
      <c r="C15" s="309"/>
      <c r="D15" s="309"/>
      <c r="E15" s="309"/>
      <c r="F15" s="309"/>
      <c r="G15" s="309"/>
      <c r="H15" s="309"/>
      <c r="I15" s="309"/>
      <c r="J15" s="309"/>
      <c r="K15" s="309"/>
      <c r="L15" s="309"/>
      <c r="M15" s="309"/>
      <c r="N15" s="309"/>
      <c r="O15" s="309"/>
      <c r="P15" s="309"/>
      <c r="Q15" s="309"/>
      <c r="R15" s="309"/>
      <c r="S15" s="309"/>
      <c r="T15" s="309"/>
    </row>
    <row r="16" spans="2:20">
      <c r="B16" s="309"/>
      <c r="C16" s="309"/>
      <c r="D16" s="309"/>
      <c r="E16" s="309"/>
      <c r="F16" s="309"/>
      <c r="G16" s="309"/>
      <c r="H16" s="309"/>
      <c r="I16" s="309"/>
      <c r="J16" s="309"/>
      <c r="K16" s="309"/>
      <c r="L16" s="309"/>
      <c r="M16" s="309"/>
      <c r="N16" s="309"/>
      <c r="O16" s="309"/>
      <c r="P16" s="309"/>
      <c r="Q16" s="309"/>
      <c r="R16" s="309"/>
      <c r="S16" s="309"/>
      <c r="T16" s="309"/>
    </row>
    <row r="17" spans="2:20">
      <c r="B17" s="309"/>
      <c r="C17" s="309"/>
      <c r="D17" s="309"/>
      <c r="E17" s="309"/>
      <c r="F17" s="309"/>
      <c r="G17" s="309"/>
      <c r="H17" s="309"/>
      <c r="I17" s="309"/>
      <c r="J17" s="309"/>
      <c r="K17" s="309"/>
      <c r="L17" s="309"/>
      <c r="M17" s="309"/>
      <c r="N17" s="309"/>
      <c r="O17" s="309"/>
      <c r="P17" s="309"/>
      <c r="Q17" s="309"/>
      <c r="R17" s="309"/>
      <c r="S17" s="309"/>
      <c r="T17" s="309"/>
    </row>
    <row r="18" spans="2:20">
      <c r="B18" s="309"/>
      <c r="C18" s="309"/>
      <c r="D18" s="309"/>
      <c r="E18" s="309"/>
      <c r="F18" s="309"/>
      <c r="G18" s="309"/>
      <c r="H18" s="309"/>
      <c r="I18" s="309"/>
      <c r="J18" s="309"/>
      <c r="K18" s="309"/>
      <c r="L18" s="309"/>
      <c r="M18" s="309"/>
      <c r="N18" s="309"/>
      <c r="O18" s="309"/>
      <c r="P18" s="309"/>
      <c r="Q18" s="309"/>
      <c r="R18" s="309"/>
      <c r="S18" s="309"/>
      <c r="T18" s="309"/>
    </row>
    <row r="19" spans="2:20">
      <c r="B19" s="309"/>
      <c r="C19" s="309"/>
      <c r="D19" s="309"/>
      <c r="E19" s="309"/>
      <c r="F19" s="309"/>
      <c r="G19" s="309"/>
      <c r="H19" s="309"/>
      <c r="I19" s="309"/>
      <c r="J19" s="309"/>
      <c r="K19" s="309"/>
      <c r="L19" s="309"/>
      <c r="M19" s="309"/>
      <c r="N19" s="309"/>
      <c r="O19" s="309"/>
      <c r="P19" s="309"/>
      <c r="Q19" s="309"/>
      <c r="R19" s="309"/>
      <c r="S19" s="309"/>
      <c r="T19" s="309"/>
    </row>
    <row r="20" spans="2:20">
      <c r="B20" s="309"/>
      <c r="C20" s="309"/>
      <c r="D20" s="309"/>
      <c r="E20" s="309"/>
      <c r="F20" s="309"/>
      <c r="G20" s="309"/>
      <c r="H20" s="309"/>
      <c r="I20" s="309"/>
      <c r="J20" s="309"/>
      <c r="K20" s="309"/>
      <c r="L20" s="309"/>
      <c r="M20" s="309"/>
      <c r="N20" s="309"/>
      <c r="O20" s="309"/>
      <c r="P20" s="309"/>
      <c r="Q20" s="309"/>
      <c r="R20" s="309"/>
      <c r="S20" s="309"/>
      <c r="T20" s="309"/>
    </row>
    <row r="21" spans="2:20">
      <c r="B21" s="309"/>
      <c r="C21" s="309"/>
      <c r="D21" s="309"/>
      <c r="E21" s="309"/>
      <c r="F21" s="309"/>
      <c r="G21" s="309"/>
      <c r="H21" s="309"/>
      <c r="I21" s="309"/>
      <c r="J21" s="309"/>
      <c r="K21" s="309"/>
      <c r="L21" s="309"/>
      <c r="M21" s="309"/>
      <c r="N21" s="309"/>
      <c r="O21" s="309"/>
      <c r="P21" s="309"/>
      <c r="Q21" s="309"/>
      <c r="R21" s="309"/>
      <c r="S21" s="309"/>
      <c r="T21" s="309"/>
    </row>
    <row r="22" spans="2:20">
      <c r="B22" s="309"/>
      <c r="C22" s="309"/>
      <c r="D22" s="309"/>
      <c r="E22" s="309"/>
      <c r="F22" s="309"/>
      <c r="G22" s="309"/>
      <c r="H22" s="309"/>
      <c r="I22" s="309"/>
      <c r="J22" s="309"/>
      <c r="K22" s="309"/>
      <c r="L22" s="309"/>
      <c r="M22" s="309"/>
      <c r="N22" s="309"/>
      <c r="O22" s="309"/>
      <c r="P22" s="309"/>
      <c r="Q22" s="309"/>
      <c r="R22" s="309"/>
      <c r="S22" s="309"/>
      <c r="T22" s="309"/>
    </row>
    <row r="23" spans="2:20">
      <c r="B23" s="309"/>
      <c r="C23" s="309"/>
      <c r="D23" s="309"/>
      <c r="E23" s="309"/>
      <c r="F23" s="309"/>
      <c r="G23" s="309"/>
      <c r="H23" s="309"/>
      <c r="I23" s="309"/>
      <c r="J23" s="309"/>
      <c r="K23" s="309"/>
      <c r="L23" s="309"/>
      <c r="M23" s="309"/>
      <c r="N23" s="309"/>
      <c r="O23" s="309"/>
      <c r="P23" s="309"/>
      <c r="Q23" s="309"/>
      <c r="R23" s="309"/>
      <c r="S23" s="309"/>
      <c r="T23" s="309"/>
    </row>
    <row r="24" spans="2:20">
      <c r="B24" s="309"/>
      <c r="C24" s="309"/>
      <c r="D24" s="309"/>
      <c r="E24" s="309"/>
      <c r="F24" s="309"/>
      <c r="G24" s="309"/>
      <c r="H24" s="309"/>
      <c r="I24" s="309"/>
      <c r="J24" s="309"/>
      <c r="K24" s="309"/>
      <c r="L24" s="309"/>
      <c r="M24" s="309"/>
      <c r="N24" s="309"/>
      <c r="O24" s="309"/>
      <c r="P24" s="309"/>
      <c r="Q24" s="309"/>
      <c r="R24" s="309"/>
      <c r="S24" s="309"/>
      <c r="T24" s="309"/>
    </row>
    <row r="25" spans="2:20">
      <c r="B25" s="309"/>
      <c r="C25" s="309"/>
      <c r="D25" s="309"/>
      <c r="E25" s="309"/>
      <c r="F25" s="309"/>
      <c r="G25" s="309"/>
      <c r="H25" s="309"/>
      <c r="I25" s="309"/>
      <c r="J25" s="309"/>
      <c r="K25" s="309"/>
      <c r="L25" s="309"/>
      <c r="M25" s="309"/>
      <c r="N25" s="309"/>
      <c r="O25" s="309"/>
      <c r="P25" s="309"/>
      <c r="Q25" s="309"/>
      <c r="R25" s="309"/>
      <c r="S25" s="309"/>
      <c r="T25" s="309"/>
    </row>
    <row r="26" spans="2:20">
      <c r="B26" s="309"/>
      <c r="C26" s="309"/>
      <c r="D26" s="309"/>
      <c r="E26" s="309"/>
      <c r="F26" s="309"/>
      <c r="G26" s="309"/>
      <c r="H26" s="309"/>
      <c r="I26" s="309"/>
      <c r="J26" s="309"/>
      <c r="K26" s="309"/>
      <c r="L26" s="309"/>
      <c r="M26" s="309"/>
      <c r="N26" s="309"/>
      <c r="O26" s="309"/>
      <c r="P26" s="309"/>
      <c r="Q26" s="309"/>
      <c r="R26" s="309"/>
      <c r="S26" s="309"/>
      <c r="T26" s="309"/>
    </row>
    <row r="27" spans="2:20">
      <c r="B27" s="309"/>
      <c r="C27" s="309"/>
      <c r="D27" s="309"/>
      <c r="E27" s="309"/>
      <c r="F27" s="309"/>
      <c r="G27" s="309"/>
      <c r="H27" s="309"/>
      <c r="I27" s="309"/>
      <c r="J27" s="309"/>
      <c r="K27" s="309"/>
      <c r="L27" s="309"/>
      <c r="M27" s="309"/>
      <c r="N27" s="309"/>
      <c r="O27" s="309"/>
      <c r="P27" s="309"/>
      <c r="Q27" s="309"/>
      <c r="R27" s="309"/>
      <c r="S27" s="309"/>
      <c r="T27" s="309"/>
    </row>
    <row r="28" spans="2:20">
      <c r="B28" s="309"/>
      <c r="C28" s="309"/>
      <c r="D28" s="309"/>
      <c r="E28" s="309"/>
      <c r="F28" s="309"/>
      <c r="G28" s="309"/>
      <c r="H28" s="309"/>
      <c r="I28" s="309"/>
      <c r="J28" s="309"/>
      <c r="K28" s="309"/>
      <c r="L28" s="309"/>
      <c r="M28" s="309"/>
      <c r="N28" s="309"/>
      <c r="O28" s="309"/>
      <c r="P28" s="309"/>
      <c r="Q28" s="309"/>
      <c r="R28" s="309"/>
      <c r="S28" s="309"/>
      <c r="T28" s="309"/>
    </row>
    <row r="29" spans="2:20">
      <c r="B29" s="309"/>
      <c r="C29" s="309"/>
      <c r="D29" s="309"/>
      <c r="E29" s="309"/>
      <c r="F29" s="309"/>
      <c r="G29" s="309"/>
      <c r="H29" s="309"/>
      <c r="I29" s="309"/>
      <c r="J29" s="309"/>
      <c r="K29" s="309"/>
      <c r="L29" s="309"/>
      <c r="M29" s="309"/>
      <c r="N29" s="309"/>
      <c r="O29" s="309"/>
      <c r="P29" s="309"/>
      <c r="Q29" s="309"/>
      <c r="R29" s="309"/>
      <c r="S29" s="309"/>
      <c r="T29" s="309"/>
    </row>
    <row r="30" spans="2:20">
      <c r="B30" s="309"/>
      <c r="C30" s="309"/>
      <c r="D30" s="309"/>
      <c r="E30" s="309"/>
      <c r="F30" s="309"/>
      <c r="G30" s="309"/>
      <c r="H30" s="309"/>
      <c r="I30" s="309"/>
      <c r="J30" s="309"/>
      <c r="K30" s="309"/>
      <c r="L30" s="309"/>
      <c r="M30" s="309"/>
      <c r="N30" s="309"/>
      <c r="O30" s="309"/>
      <c r="P30" s="309"/>
      <c r="Q30" s="309"/>
      <c r="R30" s="309"/>
      <c r="S30" s="309"/>
      <c r="T30" s="309"/>
    </row>
    <row r="31" spans="2:20">
      <c r="B31" s="309"/>
      <c r="C31" s="309"/>
      <c r="D31" s="309"/>
      <c r="E31" s="309"/>
      <c r="F31" s="309"/>
      <c r="G31" s="309"/>
      <c r="H31" s="309"/>
      <c r="I31" s="309"/>
      <c r="J31" s="309"/>
      <c r="K31" s="309"/>
      <c r="L31" s="309"/>
      <c r="M31" s="309"/>
      <c r="N31" s="309"/>
      <c r="O31" s="309"/>
      <c r="P31" s="309"/>
      <c r="Q31" s="309"/>
      <c r="R31" s="309"/>
      <c r="S31" s="309"/>
      <c r="T31" s="309"/>
    </row>
    <row r="32" spans="2:20">
      <c r="B32" s="309"/>
      <c r="C32" s="309"/>
      <c r="D32" s="309"/>
      <c r="E32" s="309"/>
      <c r="F32" s="309"/>
      <c r="G32" s="309"/>
      <c r="H32" s="309"/>
      <c r="I32" s="309"/>
      <c r="J32" s="309"/>
      <c r="K32" s="309"/>
      <c r="L32" s="309"/>
      <c r="M32" s="309"/>
      <c r="N32" s="309"/>
      <c r="O32" s="309"/>
      <c r="P32" s="309"/>
      <c r="Q32" s="309"/>
      <c r="R32" s="309"/>
      <c r="S32" s="309"/>
      <c r="T32" s="309"/>
    </row>
    <row r="33" spans="2:20">
      <c r="B33" s="309"/>
      <c r="C33" s="309"/>
      <c r="D33" s="309"/>
      <c r="E33" s="309"/>
      <c r="F33" s="309"/>
      <c r="G33" s="309"/>
      <c r="H33" s="309"/>
      <c r="I33" s="309"/>
      <c r="J33" s="309"/>
      <c r="K33" s="309"/>
      <c r="L33" s="309"/>
      <c r="M33" s="309"/>
      <c r="N33" s="309"/>
      <c r="O33" s="309"/>
      <c r="P33" s="309"/>
      <c r="Q33" s="309"/>
      <c r="R33" s="309"/>
      <c r="S33" s="309"/>
      <c r="T33" s="309"/>
    </row>
    <row r="34" spans="2:20">
      <c r="B34" s="309"/>
      <c r="C34" s="309"/>
      <c r="D34" s="309"/>
      <c r="E34" s="309"/>
      <c r="F34" s="309"/>
      <c r="G34" s="309"/>
      <c r="H34" s="309"/>
      <c r="I34" s="309"/>
      <c r="J34" s="309"/>
      <c r="K34" s="309"/>
      <c r="L34" s="309"/>
      <c r="M34" s="309"/>
      <c r="N34" s="309"/>
      <c r="O34" s="309"/>
      <c r="P34" s="309"/>
      <c r="Q34" s="309"/>
      <c r="R34" s="309"/>
      <c r="S34" s="309"/>
      <c r="T34" s="309"/>
    </row>
    <row r="35" spans="2:20">
      <c r="B35" s="309"/>
      <c r="C35" s="309"/>
      <c r="D35" s="309"/>
      <c r="E35" s="309"/>
      <c r="F35" s="309"/>
      <c r="G35" s="309"/>
      <c r="H35" s="309"/>
      <c r="I35" s="309"/>
      <c r="J35" s="309"/>
      <c r="K35" s="309"/>
      <c r="L35" s="309"/>
      <c r="M35" s="309"/>
      <c r="N35" s="309"/>
      <c r="O35" s="309"/>
      <c r="P35" s="309"/>
      <c r="Q35" s="309"/>
      <c r="R35" s="309"/>
      <c r="S35" s="309"/>
      <c r="T35" s="309"/>
    </row>
    <row r="36" spans="2:20">
      <c r="B36" s="309"/>
      <c r="C36" s="309"/>
      <c r="D36" s="309"/>
      <c r="E36" s="309"/>
      <c r="F36" s="309"/>
      <c r="G36" s="309"/>
      <c r="H36" s="309"/>
      <c r="I36" s="309"/>
      <c r="J36" s="309"/>
      <c r="K36" s="309"/>
      <c r="L36" s="309"/>
      <c r="M36" s="309"/>
      <c r="N36" s="309"/>
      <c r="O36" s="309"/>
      <c r="P36" s="309"/>
      <c r="Q36" s="309"/>
      <c r="R36" s="309"/>
      <c r="S36" s="309"/>
      <c r="T36" s="309"/>
    </row>
    <row r="37" spans="2:20">
      <c r="B37" s="309"/>
      <c r="C37" s="309"/>
      <c r="D37" s="309"/>
      <c r="E37" s="309"/>
      <c r="F37" s="309"/>
      <c r="G37" s="309"/>
      <c r="H37" s="309"/>
      <c r="I37" s="309"/>
      <c r="J37" s="309"/>
      <c r="K37" s="309"/>
      <c r="L37" s="309"/>
      <c r="M37" s="309"/>
      <c r="N37" s="309"/>
      <c r="O37" s="309"/>
      <c r="P37" s="309"/>
      <c r="Q37" s="309"/>
      <c r="R37" s="309"/>
      <c r="S37" s="309"/>
      <c r="T37" s="309"/>
    </row>
    <row r="38" spans="2:20">
      <c r="B38" s="309"/>
      <c r="C38" s="309"/>
      <c r="D38" s="309"/>
      <c r="E38" s="309"/>
      <c r="F38" s="309"/>
      <c r="G38" s="309"/>
      <c r="H38" s="309"/>
      <c r="I38" s="309"/>
      <c r="J38" s="309"/>
      <c r="K38" s="309"/>
      <c r="L38" s="309"/>
      <c r="M38" s="309"/>
      <c r="N38" s="309"/>
      <c r="O38" s="309"/>
      <c r="P38" s="309"/>
      <c r="Q38" s="309"/>
      <c r="R38" s="309"/>
      <c r="S38" s="309"/>
      <c r="T38" s="309"/>
    </row>
    <row r="39" spans="2:20">
      <c r="B39" s="309"/>
      <c r="C39" s="309"/>
      <c r="D39" s="309"/>
      <c r="E39" s="309"/>
      <c r="F39" s="309"/>
      <c r="G39" s="309"/>
      <c r="H39" s="309"/>
      <c r="I39" s="309"/>
      <c r="J39" s="309"/>
      <c r="K39" s="309"/>
      <c r="L39" s="309"/>
      <c r="M39" s="309"/>
      <c r="N39" s="309"/>
      <c r="O39" s="309"/>
      <c r="P39" s="309"/>
      <c r="Q39" s="309"/>
      <c r="R39" s="309"/>
      <c r="S39" s="309"/>
      <c r="T39" s="309"/>
    </row>
    <row r="40" spans="2:20">
      <c r="B40" s="309"/>
      <c r="C40" s="309"/>
      <c r="D40" s="309"/>
      <c r="E40" s="309"/>
      <c r="F40" s="309"/>
      <c r="G40" s="309"/>
      <c r="H40" s="309"/>
      <c r="I40" s="309"/>
      <c r="J40" s="309"/>
      <c r="K40" s="309"/>
      <c r="L40" s="309"/>
      <c r="M40" s="309"/>
      <c r="N40" s="309"/>
      <c r="O40" s="309"/>
      <c r="P40" s="309"/>
      <c r="Q40" s="309"/>
      <c r="R40" s="309"/>
      <c r="S40" s="309"/>
      <c r="T40" s="309"/>
    </row>
    <row r="41" spans="2:20">
      <c r="B41" s="309"/>
      <c r="C41" s="309"/>
      <c r="D41" s="309"/>
      <c r="E41" s="309"/>
      <c r="F41" s="309"/>
      <c r="G41" s="309"/>
      <c r="H41" s="309"/>
      <c r="I41" s="309"/>
      <c r="J41" s="309"/>
      <c r="K41" s="309"/>
      <c r="L41" s="309"/>
      <c r="M41" s="309"/>
      <c r="N41" s="309"/>
      <c r="O41" s="309"/>
      <c r="P41" s="309"/>
      <c r="Q41" s="309"/>
      <c r="R41" s="309"/>
      <c r="S41" s="309"/>
      <c r="T41" s="309"/>
    </row>
    <row r="42" spans="2:20">
      <c r="B42" s="309"/>
      <c r="C42" s="309"/>
      <c r="D42" s="309"/>
      <c r="E42" s="309"/>
      <c r="F42" s="309"/>
      <c r="G42" s="309"/>
      <c r="H42" s="309"/>
      <c r="I42" s="309"/>
      <c r="J42" s="309"/>
      <c r="K42" s="309"/>
      <c r="L42" s="309"/>
      <c r="M42" s="309"/>
      <c r="N42" s="309"/>
      <c r="O42" s="309"/>
      <c r="P42" s="309"/>
      <c r="Q42" s="309"/>
      <c r="R42" s="309"/>
      <c r="S42" s="309"/>
      <c r="T42" s="309"/>
    </row>
    <row r="43" spans="2:20">
      <c r="B43" s="309"/>
      <c r="C43" s="309"/>
      <c r="D43" s="309"/>
      <c r="E43" s="309"/>
      <c r="F43" s="309"/>
      <c r="G43" s="309"/>
      <c r="H43" s="309"/>
      <c r="I43" s="309"/>
      <c r="J43" s="309"/>
      <c r="K43" s="309"/>
      <c r="L43" s="309"/>
      <c r="M43" s="309"/>
      <c r="N43" s="309"/>
      <c r="O43" s="309"/>
      <c r="P43" s="309"/>
      <c r="Q43" s="309"/>
      <c r="R43" s="309"/>
      <c r="S43" s="309"/>
      <c r="T43" s="309"/>
    </row>
    <row r="44" spans="2:20">
      <c r="B44" s="309"/>
      <c r="C44" s="309"/>
      <c r="D44" s="309"/>
      <c r="E44" s="309"/>
      <c r="F44" s="309"/>
      <c r="G44" s="309"/>
      <c r="H44" s="309"/>
      <c r="I44" s="309"/>
      <c r="J44" s="309"/>
      <c r="K44" s="309"/>
      <c r="L44" s="309"/>
      <c r="M44" s="309"/>
      <c r="N44" s="309"/>
      <c r="O44" s="309"/>
      <c r="P44" s="309"/>
      <c r="Q44" s="309"/>
      <c r="R44" s="309"/>
      <c r="S44" s="309"/>
      <c r="T44" s="309"/>
    </row>
    <row r="45" spans="2:20">
      <c r="B45" s="309"/>
      <c r="C45" s="309"/>
      <c r="D45" s="309"/>
      <c r="E45" s="309"/>
      <c r="F45" s="309"/>
      <c r="G45" s="309"/>
      <c r="H45" s="309"/>
      <c r="I45" s="309"/>
      <c r="J45" s="309"/>
      <c r="K45" s="309"/>
      <c r="L45" s="309"/>
      <c r="M45" s="309"/>
      <c r="N45" s="309"/>
      <c r="O45" s="309"/>
      <c r="P45" s="309"/>
      <c r="Q45" s="309"/>
      <c r="R45" s="309"/>
      <c r="S45" s="309"/>
      <c r="T45" s="309"/>
    </row>
    <row r="46" spans="2:20">
      <c r="B46" s="309"/>
      <c r="C46" s="309"/>
      <c r="D46" s="309"/>
      <c r="E46" s="309"/>
      <c r="F46" s="309"/>
      <c r="G46" s="309"/>
      <c r="H46" s="309"/>
      <c r="I46" s="309"/>
      <c r="J46" s="309"/>
      <c r="K46" s="309"/>
      <c r="L46" s="309"/>
      <c r="M46" s="309"/>
      <c r="N46" s="309"/>
      <c r="O46" s="309"/>
      <c r="P46" s="309"/>
      <c r="Q46" s="309"/>
      <c r="R46" s="309"/>
      <c r="S46" s="309"/>
      <c r="T46" s="309"/>
    </row>
    <row r="47" spans="2:20">
      <c r="B47" s="309"/>
      <c r="C47" s="309"/>
      <c r="D47" s="309"/>
      <c r="E47" s="309"/>
      <c r="F47" s="309"/>
      <c r="G47" s="309"/>
      <c r="H47" s="309"/>
      <c r="I47" s="309"/>
      <c r="J47" s="309"/>
      <c r="K47" s="309"/>
      <c r="L47" s="309"/>
      <c r="M47" s="309"/>
      <c r="N47" s="309"/>
      <c r="O47" s="309"/>
      <c r="P47" s="309"/>
      <c r="Q47" s="309"/>
      <c r="R47" s="309"/>
      <c r="S47" s="309"/>
      <c r="T47" s="309"/>
    </row>
    <row r="48" spans="2:20">
      <c r="B48" s="309"/>
      <c r="C48" s="309"/>
      <c r="D48" s="309"/>
      <c r="E48" s="309"/>
      <c r="F48" s="309"/>
      <c r="G48" s="309"/>
      <c r="H48" s="309"/>
      <c r="I48" s="309"/>
      <c r="J48" s="309"/>
      <c r="K48" s="309"/>
      <c r="L48" s="309"/>
      <c r="M48" s="309"/>
      <c r="N48" s="309"/>
      <c r="O48" s="309"/>
      <c r="P48" s="309"/>
      <c r="Q48" s="309"/>
      <c r="R48" s="309"/>
      <c r="S48" s="309"/>
      <c r="T48" s="309"/>
    </row>
    <row r="49" spans="2:20">
      <c r="B49" s="309"/>
      <c r="C49" s="309"/>
      <c r="D49" s="309"/>
      <c r="E49" s="309"/>
      <c r="F49" s="309"/>
      <c r="G49" s="309"/>
      <c r="H49" s="309"/>
      <c r="I49" s="309"/>
      <c r="J49" s="309"/>
      <c r="K49" s="309"/>
      <c r="L49" s="309"/>
      <c r="M49" s="309"/>
      <c r="N49" s="309"/>
      <c r="O49" s="309"/>
      <c r="P49" s="309"/>
      <c r="Q49" s="309"/>
      <c r="R49" s="309"/>
      <c r="S49" s="309"/>
      <c r="T49" s="309"/>
    </row>
    <row r="50" spans="2:20">
      <c r="B50" s="309"/>
      <c r="C50" s="309"/>
      <c r="D50" s="309"/>
      <c r="E50" s="309"/>
      <c r="F50" s="309"/>
      <c r="G50" s="309"/>
      <c r="H50" s="309"/>
      <c r="I50" s="309"/>
      <c r="J50" s="309"/>
      <c r="K50" s="309"/>
      <c r="L50" s="309"/>
      <c r="M50" s="309"/>
      <c r="N50" s="309"/>
      <c r="O50" s="309"/>
      <c r="P50" s="309"/>
      <c r="Q50" s="309"/>
      <c r="R50" s="309"/>
      <c r="S50" s="309"/>
      <c r="T50" s="309"/>
    </row>
    <row r="51" spans="2:20">
      <c r="B51" s="309"/>
      <c r="C51" s="309"/>
      <c r="D51" s="309"/>
      <c r="E51" s="309"/>
      <c r="F51" s="309"/>
      <c r="G51" s="309"/>
      <c r="H51" s="309"/>
      <c r="I51" s="309"/>
      <c r="J51" s="309"/>
      <c r="K51" s="309"/>
      <c r="L51" s="309"/>
      <c r="M51" s="309"/>
      <c r="N51" s="309"/>
      <c r="O51" s="309"/>
      <c r="P51" s="309"/>
      <c r="Q51" s="309"/>
      <c r="R51" s="309"/>
      <c r="S51" s="309"/>
      <c r="T51" s="309"/>
    </row>
    <row r="52" spans="2:20">
      <c r="B52" s="309"/>
      <c r="C52" s="309"/>
      <c r="D52" s="309"/>
      <c r="E52" s="309"/>
      <c r="F52" s="309"/>
      <c r="G52" s="309"/>
      <c r="H52" s="309"/>
      <c r="I52" s="309"/>
      <c r="J52" s="309"/>
      <c r="K52" s="309"/>
      <c r="L52" s="309"/>
      <c r="M52" s="309"/>
      <c r="N52" s="309"/>
      <c r="O52" s="309"/>
      <c r="P52" s="309"/>
      <c r="Q52" s="309"/>
      <c r="R52" s="309"/>
      <c r="S52" s="309"/>
      <c r="T52" s="309"/>
    </row>
    <row r="53" spans="2:20">
      <c r="B53" s="309"/>
      <c r="C53" s="309"/>
      <c r="D53" s="309"/>
      <c r="E53" s="309"/>
      <c r="F53" s="309"/>
      <c r="G53" s="309"/>
      <c r="H53" s="309"/>
      <c r="I53" s="309"/>
      <c r="J53" s="309"/>
      <c r="K53" s="309"/>
      <c r="L53" s="309"/>
      <c r="M53" s="309"/>
      <c r="N53" s="309"/>
      <c r="O53" s="309"/>
      <c r="P53" s="309"/>
      <c r="Q53" s="309"/>
      <c r="R53" s="309"/>
      <c r="S53" s="309"/>
      <c r="T53" s="309"/>
    </row>
    <row r="54" spans="2:20">
      <c r="B54" s="309"/>
      <c r="C54" s="309"/>
      <c r="D54" s="309"/>
      <c r="E54" s="309"/>
      <c r="F54" s="309"/>
      <c r="G54" s="309"/>
      <c r="H54" s="309"/>
      <c r="I54" s="309"/>
      <c r="J54" s="309"/>
      <c r="K54" s="309"/>
      <c r="L54" s="309"/>
      <c r="M54" s="309"/>
      <c r="N54" s="309"/>
      <c r="O54" s="309"/>
      <c r="P54" s="309"/>
      <c r="Q54" s="309"/>
      <c r="R54" s="309"/>
      <c r="S54" s="309"/>
      <c r="T54" s="309"/>
    </row>
    <row r="55" spans="2:20">
      <c r="B55" s="309"/>
      <c r="C55" s="309"/>
      <c r="D55" s="309"/>
      <c r="E55" s="309"/>
      <c r="F55" s="309"/>
      <c r="G55" s="309"/>
      <c r="H55" s="309"/>
      <c r="I55" s="309"/>
      <c r="J55" s="309"/>
      <c r="K55" s="309"/>
      <c r="L55" s="309"/>
      <c r="M55" s="309"/>
      <c r="N55" s="309"/>
      <c r="O55" s="309"/>
      <c r="P55" s="309"/>
      <c r="Q55" s="309"/>
      <c r="R55" s="309"/>
      <c r="S55" s="309"/>
      <c r="T55" s="309"/>
    </row>
    <row r="56" spans="2:20">
      <c r="B56" s="309"/>
      <c r="C56" s="309"/>
      <c r="D56" s="309"/>
      <c r="E56" s="309"/>
      <c r="F56" s="309"/>
      <c r="G56" s="309"/>
      <c r="H56" s="309"/>
      <c r="I56" s="309"/>
      <c r="J56" s="309"/>
      <c r="K56" s="309"/>
      <c r="L56" s="309"/>
      <c r="M56" s="309"/>
      <c r="N56" s="309"/>
      <c r="O56" s="309"/>
      <c r="P56" s="309"/>
      <c r="Q56" s="309"/>
      <c r="R56" s="309"/>
      <c r="S56" s="309"/>
      <c r="T56" s="309"/>
    </row>
    <row r="57" spans="2:20">
      <c r="B57" s="309"/>
      <c r="C57" s="309"/>
      <c r="D57" s="309"/>
      <c r="E57" s="309"/>
      <c r="F57" s="309"/>
      <c r="G57" s="309"/>
      <c r="H57" s="309"/>
      <c r="I57" s="309"/>
      <c r="J57" s="309"/>
      <c r="K57" s="309"/>
      <c r="L57" s="309"/>
      <c r="M57" s="309"/>
      <c r="N57" s="309"/>
      <c r="O57" s="309"/>
      <c r="P57" s="309"/>
      <c r="Q57" s="309"/>
      <c r="R57" s="309"/>
      <c r="S57" s="309"/>
      <c r="T57" s="309"/>
    </row>
    <row r="58" spans="2:20">
      <c r="B58" s="309"/>
      <c r="C58" s="309"/>
      <c r="D58" s="309"/>
      <c r="E58" s="309"/>
      <c r="F58" s="309"/>
      <c r="G58" s="309"/>
      <c r="H58" s="309"/>
      <c r="I58" s="309"/>
      <c r="J58" s="309"/>
      <c r="K58" s="309"/>
      <c r="L58" s="309"/>
      <c r="M58" s="309"/>
      <c r="N58" s="309"/>
      <c r="O58" s="309"/>
      <c r="P58" s="309"/>
      <c r="Q58" s="309"/>
      <c r="R58" s="309"/>
      <c r="S58" s="309"/>
      <c r="T58" s="309"/>
    </row>
    <row r="59" spans="2:20">
      <c r="B59" s="309"/>
      <c r="C59" s="309"/>
      <c r="D59" s="309"/>
      <c r="E59" s="309"/>
      <c r="F59" s="309"/>
      <c r="G59" s="309"/>
      <c r="H59" s="309"/>
      <c r="I59" s="309"/>
      <c r="J59" s="309"/>
      <c r="K59" s="309"/>
      <c r="L59" s="309"/>
      <c r="M59" s="309"/>
      <c r="N59" s="309"/>
      <c r="O59" s="309"/>
      <c r="P59" s="309"/>
      <c r="Q59" s="309"/>
      <c r="R59" s="309"/>
      <c r="S59" s="309"/>
      <c r="T59" s="309"/>
    </row>
    <row r="60" spans="2:20">
      <c r="B60" s="309"/>
      <c r="C60" s="309"/>
      <c r="D60" s="309"/>
      <c r="E60" s="309"/>
      <c r="F60" s="309"/>
      <c r="G60" s="309"/>
      <c r="H60" s="309"/>
      <c r="I60" s="309"/>
      <c r="J60" s="309"/>
      <c r="K60" s="309"/>
      <c r="L60" s="309"/>
      <c r="M60" s="309"/>
      <c r="N60" s="309"/>
      <c r="O60" s="309"/>
      <c r="P60" s="309"/>
      <c r="Q60" s="309"/>
      <c r="R60" s="309"/>
      <c r="S60" s="309"/>
      <c r="T60" s="309"/>
    </row>
    <row r="61" spans="2:20">
      <c r="B61" s="309"/>
      <c r="C61" s="309"/>
      <c r="D61" s="309"/>
      <c r="E61" s="309"/>
      <c r="F61" s="309"/>
      <c r="G61" s="309"/>
      <c r="H61" s="309"/>
      <c r="I61" s="309"/>
      <c r="J61" s="309"/>
      <c r="K61" s="309"/>
      <c r="L61" s="309"/>
      <c r="M61" s="309"/>
      <c r="N61" s="309"/>
      <c r="O61" s="309"/>
      <c r="P61" s="309"/>
      <c r="Q61" s="309"/>
      <c r="R61" s="309"/>
      <c r="S61" s="309"/>
      <c r="T61" s="309"/>
    </row>
    <row r="62" spans="2:20">
      <c r="B62" s="309"/>
      <c r="C62" s="309"/>
      <c r="D62" s="309"/>
      <c r="E62" s="309"/>
      <c r="F62" s="309"/>
      <c r="G62" s="309"/>
      <c r="H62" s="309"/>
      <c r="I62" s="309"/>
      <c r="J62" s="309"/>
      <c r="K62" s="309"/>
      <c r="L62" s="309"/>
      <c r="M62" s="309"/>
      <c r="N62" s="309"/>
      <c r="O62" s="309"/>
      <c r="P62" s="309"/>
      <c r="Q62" s="309"/>
      <c r="R62" s="309"/>
      <c r="S62" s="309"/>
      <c r="T62" s="309"/>
    </row>
    <row r="63" spans="2:20">
      <c r="B63" s="309"/>
      <c r="C63" s="309"/>
      <c r="D63" s="309"/>
      <c r="E63" s="309"/>
      <c r="F63" s="309"/>
      <c r="G63" s="309"/>
      <c r="H63" s="309"/>
      <c r="I63" s="309"/>
      <c r="J63" s="309"/>
      <c r="K63" s="309"/>
      <c r="L63" s="309"/>
      <c r="M63" s="309"/>
      <c r="N63" s="309"/>
      <c r="O63" s="309"/>
      <c r="P63" s="309"/>
      <c r="Q63" s="309"/>
      <c r="R63" s="309"/>
      <c r="S63" s="309"/>
      <c r="T63" s="309"/>
    </row>
    <row r="64" spans="2:20">
      <c r="B64" s="309"/>
      <c r="C64" s="309"/>
      <c r="D64" s="309"/>
      <c r="E64" s="309"/>
      <c r="F64" s="309"/>
      <c r="G64" s="309"/>
      <c r="H64" s="309"/>
      <c r="I64" s="309"/>
      <c r="J64" s="309"/>
      <c r="K64" s="309"/>
      <c r="L64" s="309"/>
      <c r="M64" s="309"/>
      <c r="N64" s="309"/>
      <c r="O64" s="309"/>
      <c r="P64" s="309"/>
      <c r="Q64" s="309"/>
      <c r="R64" s="309"/>
      <c r="S64" s="309"/>
      <c r="T64" s="309"/>
    </row>
    <row r="65" spans="2:20">
      <c r="B65" s="309"/>
      <c r="C65" s="309"/>
      <c r="D65" s="309"/>
      <c r="E65" s="309"/>
      <c r="F65" s="309"/>
      <c r="G65" s="309"/>
      <c r="H65" s="309"/>
      <c r="I65" s="309"/>
      <c r="J65" s="309"/>
      <c r="K65" s="309"/>
      <c r="L65" s="309"/>
      <c r="M65" s="309"/>
      <c r="N65" s="309"/>
      <c r="O65" s="309"/>
      <c r="P65" s="309"/>
      <c r="Q65" s="309"/>
      <c r="R65" s="309"/>
      <c r="S65" s="309"/>
      <c r="T65" s="309"/>
    </row>
    <row r="66" spans="2:20">
      <c r="B66" s="309"/>
      <c r="C66" s="309"/>
      <c r="D66" s="309"/>
      <c r="E66" s="309"/>
      <c r="F66" s="309"/>
      <c r="G66" s="309"/>
      <c r="H66" s="309"/>
      <c r="I66" s="309"/>
      <c r="J66" s="309"/>
      <c r="K66" s="309"/>
      <c r="L66" s="309"/>
      <c r="M66" s="309"/>
      <c r="N66" s="309"/>
      <c r="O66" s="309"/>
      <c r="P66" s="309"/>
      <c r="Q66" s="309"/>
      <c r="R66" s="309"/>
      <c r="S66" s="309"/>
      <c r="T66" s="309"/>
    </row>
    <row r="67" spans="2:20">
      <c r="B67" s="309"/>
      <c r="C67" s="309"/>
      <c r="D67" s="309"/>
      <c r="E67" s="309"/>
      <c r="F67" s="309"/>
      <c r="G67" s="309"/>
      <c r="H67" s="309"/>
      <c r="I67" s="309"/>
      <c r="J67" s="309"/>
      <c r="K67" s="309"/>
      <c r="L67" s="309"/>
      <c r="M67" s="309"/>
      <c r="N67" s="309"/>
      <c r="O67" s="309"/>
      <c r="P67" s="309"/>
      <c r="Q67" s="309"/>
      <c r="R67" s="309"/>
      <c r="S67" s="309"/>
      <c r="T67" s="309"/>
    </row>
    <row r="68" spans="2:20">
      <c r="B68" s="309"/>
      <c r="C68" s="309"/>
      <c r="D68" s="309"/>
      <c r="E68" s="309"/>
      <c r="F68" s="309"/>
      <c r="G68" s="309"/>
      <c r="H68" s="309"/>
      <c r="I68" s="309"/>
      <c r="J68" s="309"/>
      <c r="K68" s="309"/>
      <c r="L68" s="309"/>
      <c r="M68" s="309"/>
      <c r="N68" s="309"/>
      <c r="O68" s="309"/>
      <c r="P68" s="309"/>
      <c r="Q68" s="309"/>
      <c r="R68" s="309"/>
      <c r="S68" s="309"/>
      <c r="T68" s="309"/>
    </row>
    <row r="69" spans="2:20">
      <c r="B69" s="309"/>
      <c r="C69" s="309"/>
      <c r="D69" s="309"/>
      <c r="E69" s="309"/>
      <c r="F69" s="309"/>
      <c r="G69" s="309"/>
      <c r="H69" s="309"/>
      <c r="I69" s="309"/>
      <c r="J69" s="309"/>
      <c r="K69" s="309"/>
      <c r="L69" s="309"/>
      <c r="M69" s="309"/>
      <c r="N69" s="309"/>
      <c r="O69" s="309"/>
      <c r="P69" s="309"/>
      <c r="Q69" s="309"/>
      <c r="R69" s="309"/>
      <c r="S69" s="309"/>
      <c r="T69" s="309"/>
    </row>
    <row r="70" spans="2:20">
      <c r="B70" s="309"/>
      <c r="C70" s="309"/>
      <c r="D70" s="309"/>
      <c r="E70" s="309"/>
      <c r="F70" s="309"/>
      <c r="G70" s="309"/>
      <c r="H70" s="309"/>
      <c r="I70" s="309"/>
      <c r="J70" s="309"/>
      <c r="K70" s="309"/>
      <c r="L70" s="309"/>
      <c r="M70" s="309"/>
      <c r="N70" s="309"/>
      <c r="O70" s="309"/>
      <c r="P70" s="309"/>
      <c r="Q70" s="309"/>
      <c r="R70" s="309"/>
      <c r="S70" s="309"/>
      <c r="T70" s="309"/>
    </row>
    <row r="71" spans="2:20">
      <c r="B71" s="309"/>
      <c r="C71" s="309"/>
      <c r="D71" s="309"/>
      <c r="E71" s="309"/>
      <c r="F71" s="309"/>
      <c r="G71" s="309"/>
      <c r="H71" s="309"/>
      <c r="I71" s="309"/>
      <c r="J71" s="309"/>
      <c r="K71" s="309"/>
      <c r="L71" s="309"/>
      <c r="M71" s="309"/>
      <c r="N71" s="309"/>
      <c r="O71" s="309"/>
      <c r="P71" s="309"/>
      <c r="Q71" s="309"/>
      <c r="R71" s="309"/>
      <c r="S71" s="309"/>
      <c r="T71" s="309"/>
    </row>
    <row r="72" spans="2:20">
      <c r="B72" s="309"/>
      <c r="C72" s="309"/>
      <c r="D72" s="309"/>
      <c r="E72" s="309"/>
      <c r="F72" s="309"/>
      <c r="G72" s="309"/>
      <c r="H72" s="309"/>
      <c r="I72" s="309"/>
      <c r="J72" s="309"/>
      <c r="K72" s="309"/>
      <c r="L72" s="309"/>
      <c r="M72" s="309"/>
      <c r="N72" s="309"/>
      <c r="O72" s="309"/>
      <c r="P72" s="309"/>
      <c r="Q72" s="309"/>
      <c r="R72" s="309"/>
      <c r="S72" s="309"/>
      <c r="T72" s="309"/>
    </row>
  </sheetData>
  <mergeCells count="2">
    <mergeCell ref="B6:T7"/>
    <mergeCell ref="B8:T72"/>
  </mergeCells>
  <phoneticPr fontId="4"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A7730-8357-CB46-ABAD-72ACD656DAF5}">
  <sheetPr>
    <tabColor rgb="FF00B050"/>
  </sheetPr>
  <dimension ref="B1:L40"/>
  <sheetViews>
    <sheetView zoomScale="55" zoomScaleNormal="55" workbookViewId="0">
      <pane xSplit="1" ySplit="5" topLeftCell="B6" activePane="bottomRight" state="frozen"/>
      <selection pane="topRight" activeCell="B1" sqref="B1"/>
      <selection pane="bottomLeft" activeCell="A6" sqref="A6"/>
      <selection pane="bottomRight" activeCell="H16" sqref="H16:H17"/>
    </sheetView>
  </sheetViews>
  <sheetFormatPr baseColWidth="10" defaultColWidth="8.6640625" defaultRowHeight="17"/>
  <cols>
    <col min="2" max="2" width="28.5" bestFit="1" customWidth="1"/>
    <col min="3" max="3" width="24" bestFit="1" customWidth="1"/>
    <col min="4" max="4" width="87" bestFit="1" customWidth="1"/>
    <col min="5" max="5" width="52.5" bestFit="1" customWidth="1"/>
    <col min="6" max="6" width="55.1640625" bestFit="1" customWidth="1"/>
    <col min="7" max="7" width="20.1640625" bestFit="1" customWidth="1"/>
    <col min="8" max="8" width="57.6640625" bestFit="1" customWidth="1"/>
    <col min="9" max="9" width="26.5" customWidth="1"/>
    <col min="10" max="10" width="56.1640625" bestFit="1" customWidth="1"/>
    <col min="11" max="11" width="26.6640625" bestFit="1" customWidth="1"/>
    <col min="12" max="12" width="28.5" bestFit="1" customWidth="1"/>
  </cols>
  <sheetData>
    <row r="1" spans="2:12">
      <c r="B1" t="s">
        <v>45</v>
      </c>
      <c r="C1" s="116">
        <v>44693</v>
      </c>
    </row>
    <row r="2" spans="2:12">
      <c r="B2" t="s">
        <v>1037</v>
      </c>
    </row>
    <row r="3" spans="2:12">
      <c r="D3" s="22" t="s">
        <v>46</v>
      </c>
      <c r="E3" s="117"/>
    </row>
    <row r="5" spans="2:12">
      <c r="B5" s="22" t="s">
        <v>47</v>
      </c>
      <c r="C5" s="22" t="s">
        <v>48</v>
      </c>
      <c r="D5" s="22" t="s">
        <v>46</v>
      </c>
      <c r="E5" s="22" t="s">
        <v>49</v>
      </c>
      <c r="F5" s="22" t="s">
        <v>50</v>
      </c>
      <c r="G5" s="22" t="s">
        <v>51</v>
      </c>
      <c r="H5" s="22" t="s">
        <v>52</v>
      </c>
      <c r="I5" s="22" t="s">
        <v>53</v>
      </c>
      <c r="J5" s="22" t="s">
        <v>54</v>
      </c>
      <c r="K5" s="22" t="s">
        <v>55</v>
      </c>
      <c r="L5" s="22" t="s">
        <v>56</v>
      </c>
    </row>
    <row r="6" spans="2:12" ht="20">
      <c r="B6" s="36" t="s">
        <v>57</v>
      </c>
      <c r="C6" s="36" t="s">
        <v>58</v>
      </c>
      <c r="D6" s="35" t="s">
        <v>1038</v>
      </c>
      <c r="E6" s="35" t="s">
        <v>64</v>
      </c>
      <c r="F6" s="36" t="s">
        <v>64</v>
      </c>
      <c r="G6" s="37"/>
      <c r="H6" s="36"/>
      <c r="I6" s="36" t="s">
        <v>59</v>
      </c>
      <c r="J6" s="35" t="s">
        <v>1039</v>
      </c>
      <c r="K6" s="35" t="s">
        <v>1039</v>
      </c>
      <c r="L6" s="36" t="s">
        <v>60</v>
      </c>
    </row>
    <row r="7" spans="2:12" ht="42">
      <c r="B7" s="36" t="s">
        <v>57</v>
      </c>
      <c r="C7" s="36" t="s">
        <v>58</v>
      </c>
      <c r="D7" s="35" t="s">
        <v>1038</v>
      </c>
      <c r="E7" s="35" t="s">
        <v>64</v>
      </c>
      <c r="F7" s="36" t="s">
        <v>64</v>
      </c>
      <c r="G7" s="37"/>
      <c r="H7" s="35"/>
      <c r="I7" s="38" t="s">
        <v>1040</v>
      </c>
      <c r="J7" s="36" t="s">
        <v>1041</v>
      </c>
      <c r="K7" s="36" t="s">
        <v>1041</v>
      </c>
      <c r="L7" s="36" t="s">
        <v>60</v>
      </c>
    </row>
    <row r="8" spans="2:12" ht="63">
      <c r="B8" s="36" t="s">
        <v>57</v>
      </c>
      <c r="C8" s="36" t="s">
        <v>58</v>
      </c>
      <c r="D8" s="35" t="s">
        <v>1038</v>
      </c>
      <c r="E8" s="35" t="s">
        <v>1042</v>
      </c>
      <c r="F8" s="36" t="s">
        <v>1043</v>
      </c>
      <c r="G8" s="184" t="s">
        <v>1045</v>
      </c>
      <c r="H8" s="38" t="s">
        <v>1046</v>
      </c>
      <c r="I8" s="36" t="s">
        <v>1044</v>
      </c>
      <c r="J8" s="35" t="s">
        <v>1047</v>
      </c>
      <c r="K8" s="35" t="s">
        <v>1047</v>
      </c>
      <c r="L8" s="36" t="s">
        <v>60</v>
      </c>
    </row>
    <row r="9" spans="2:12" ht="21">
      <c r="B9" s="36" t="s">
        <v>62</v>
      </c>
      <c r="C9" s="36" t="s">
        <v>58</v>
      </c>
      <c r="D9" s="191" t="s">
        <v>166</v>
      </c>
      <c r="E9" s="35" t="s">
        <v>1085</v>
      </c>
      <c r="F9" s="192" t="s">
        <v>1086</v>
      </c>
      <c r="G9" s="191"/>
      <c r="H9" s="193" t="s">
        <v>1085</v>
      </c>
      <c r="I9" s="194" t="s">
        <v>1087</v>
      </c>
      <c r="J9" s="191"/>
      <c r="K9" s="35"/>
      <c r="L9" s="36"/>
    </row>
    <row r="10" spans="2:12" ht="21">
      <c r="B10" s="36" t="s">
        <v>62</v>
      </c>
      <c r="C10" s="36" t="s">
        <v>58</v>
      </c>
      <c r="D10" s="191" t="s">
        <v>242</v>
      </c>
      <c r="E10" s="35" t="s">
        <v>1085</v>
      </c>
      <c r="F10" s="192" t="s">
        <v>1086</v>
      </c>
      <c r="G10" s="191"/>
      <c r="H10" s="193" t="s">
        <v>1085</v>
      </c>
      <c r="I10" s="194" t="s">
        <v>1087</v>
      </c>
      <c r="J10" s="191"/>
      <c r="K10" s="35"/>
      <c r="L10" s="36"/>
    </row>
    <row r="11" spans="2:12" ht="84">
      <c r="B11" s="36" t="s">
        <v>62</v>
      </c>
      <c r="C11" s="36" t="s">
        <v>58</v>
      </c>
      <c r="D11" s="191" t="s">
        <v>1088</v>
      </c>
      <c r="E11" s="35" t="s">
        <v>1085</v>
      </c>
      <c r="F11" s="192" t="s">
        <v>1086</v>
      </c>
      <c r="G11" s="191"/>
      <c r="H11" s="193" t="s">
        <v>1089</v>
      </c>
      <c r="I11" s="194" t="s">
        <v>1090</v>
      </c>
      <c r="J11" s="191"/>
      <c r="K11" s="35"/>
      <c r="L11" s="36"/>
    </row>
    <row r="12" spans="2:12" ht="21">
      <c r="B12" s="36" t="s">
        <v>62</v>
      </c>
      <c r="C12" s="36" t="s">
        <v>58</v>
      </c>
      <c r="D12" s="191" t="s">
        <v>1091</v>
      </c>
      <c r="E12" s="35" t="s">
        <v>1085</v>
      </c>
      <c r="F12" s="192" t="s">
        <v>1086</v>
      </c>
      <c r="G12" s="191" t="s">
        <v>1092</v>
      </c>
      <c r="H12" s="193" t="s">
        <v>1093</v>
      </c>
      <c r="I12" s="194" t="s">
        <v>1094</v>
      </c>
      <c r="J12" s="191"/>
      <c r="K12" s="35"/>
      <c r="L12" s="36"/>
    </row>
    <row r="13" spans="2:12" ht="21">
      <c r="B13" s="36" t="s">
        <v>62</v>
      </c>
      <c r="C13" s="191" t="s">
        <v>58</v>
      </c>
      <c r="D13" s="191" t="s">
        <v>243</v>
      </c>
      <c r="E13" s="35" t="s">
        <v>1085</v>
      </c>
      <c r="F13" s="192" t="s">
        <v>1086</v>
      </c>
      <c r="G13" s="191"/>
      <c r="H13" s="193" t="s">
        <v>1085</v>
      </c>
      <c r="I13" s="194" t="s">
        <v>1087</v>
      </c>
      <c r="J13" s="191"/>
      <c r="K13" s="35"/>
      <c r="L13" s="36"/>
    </row>
    <row r="14" spans="2:12" ht="21">
      <c r="B14" s="36" t="s">
        <v>62</v>
      </c>
      <c r="C14" s="191" t="s">
        <v>58</v>
      </c>
      <c r="D14" s="191" t="s">
        <v>1095</v>
      </c>
      <c r="E14" s="192" t="s">
        <v>1085</v>
      </c>
      <c r="F14" s="192" t="s">
        <v>1086</v>
      </c>
      <c r="G14" s="36"/>
      <c r="H14" s="193" t="s">
        <v>1085</v>
      </c>
      <c r="I14" s="194" t="s">
        <v>1087</v>
      </c>
      <c r="J14" s="36"/>
      <c r="K14" s="192"/>
      <c r="L14" s="36"/>
    </row>
    <row r="15" spans="2:12" ht="21">
      <c r="B15" s="36" t="s">
        <v>62</v>
      </c>
      <c r="C15" s="191" t="s">
        <v>58</v>
      </c>
      <c r="D15" s="191" t="s">
        <v>1096</v>
      </c>
      <c r="E15" s="192" t="s">
        <v>1085</v>
      </c>
      <c r="F15" s="192" t="s">
        <v>1086</v>
      </c>
      <c r="G15" s="36"/>
      <c r="H15" s="193" t="s">
        <v>1085</v>
      </c>
      <c r="I15" s="194" t="s">
        <v>1087</v>
      </c>
      <c r="J15" s="36"/>
      <c r="K15" s="192"/>
      <c r="L15" s="36"/>
    </row>
    <row r="16" spans="2:12" ht="84">
      <c r="B16" s="36" t="s">
        <v>62</v>
      </c>
      <c r="C16" s="191" t="s">
        <v>58</v>
      </c>
      <c r="D16" s="191" t="s">
        <v>1097</v>
      </c>
      <c r="E16" s="192" t="s">
        <v>1085</v>
      </c>
      <c r="F16" s="192" t="s">
        <v>1086</v>
      </c>
      <c r="G16" s="191"/>
      <c r="H16" s="193" t="s">
        <v>1089</v>
      </c>
      <c r="I16" s="194" t="s">
        <v>1090</v>
      </c>
      <c r="J16" s="36"/>
      <c r="K16" s="192"/>
      <c r="L16" s="36"/>
    </row>
    <row r="17" spans="2:12" ht="21">
      <c r="B17" s="36" t="s">
        <v>62</v>
      </c>
      <c r="C17" s="191" t="s">
        <v>58</v>
      </c>
      <c r="D17" s="191" t="s">
        <v>1098</v>
      </c>
      <c r="E17" s="192" t="s">
        <v>1085</v>
      </c>
      <c r="F17" s="192" t="s">
        <v>1086</v>
      </c>
      <c r="G17" s="36"/>
      <c r="H17" s="193" t="s">
        <v>1085</v>
      </c>
      <c r="I17" s="194" t="s">
        <v>1087</v>
      </c>
      <c r="J17" s="36"/>
      <c r="K17" s="192"/>
      <c r="L17" s="36"/>
    </row>
    <row r="18" spans="2:12" ht="21">
      <c r="B18" s="36" t="s">
        <v>62</v>
      </c>
      <c r="C18" s="191" t="s">
        <v>58</v>
      </c>
      <c r="D18" s="191" t="s">
        <v>1099</v>
      </c>
      <c r="E18" s="192" t="s">
        <v>1085</v>
      </c>
      <c r="F18" s="35" t="s">
        <v>1086</v>
      </c>
      <c r="G18" s="191"/>
      <c r="H18" s="193" t="s">
        <v>1085</v>
      </c>
      <c r="I18" s="194" t="s">
        <v>1087</v>
      </c>
      <c r="J18" s="36"/>
      <c r="K18" s="192"/>
      <c r="L18" s="36"/>
    </row>
    <row r="19" spans="2:12" ht="378">
      <c r="B19" s="36" t="s">
        <v>62</v>
      </c>
      <c r="C19" s="191" t="s">
        <v>58</v>
      </c>
      <c r="D19" s="191" t="s">
        <v>1100</v>
      </c>
      <c r="E19" s="192" t="s">
        <v>1085</v>
      </c>
      <c r="F19" s="192" t="s">
        <v>1086</v>
      </c>
      <c r="G19" s="36"/>
      <c r="H19" s="193" t="s">
        <v>1101</v>
      </c>
      <c r="I19" s="194" t="s">
        <v>1090</v>
      </c>
      <c r="J19" s="36"/>
      <c r="K19" s="192"/>
      <c r="L19" s="36"/>
    </row>
    <row r="20" spans="2:12" ht="409.6">
      <c r="B20" s="191" t="s">
        <v>62</v>
      </c>
      <c r="C20" s="191" t="s">
        <v>58</v>
      </c>
      <c r="D20" s="191" t="s">
        <v>1088</v>
      </c>
      <c r="E20" s="192" t="s">
        <v>1102</v>
      </c>
      <c r="F20" s="192" t="s">
        <v>1103</v>
      </c>
      <c r="G20" s="191"/>
      <c r="H20" s="193" t="s">
        <v>1104</v>
      </c>
      <c r="I20" s="194" t="s">
        <v>1090</v>
      </c>
      <c r="J20" s="191"/>
      <c r="K20" s="192"/>
      <c r="L20" s="191"/>
    </row>
    <row r="21" spans="2:12" ht="409.6">
      <c r="B21" s="191" t="s">
        <v>62</v>
      </c>
      <c r="C21" s="191" t="s">
        <v>58</v>
      </c>
      <c r="D21" s="191" t="s">
        <v>1097</v>
      </c>
      <c r="E21" s="192" t="s">
        <v>1102</v>
      </c>
      <c r="F21" s="192" t="s">
        <v>1103</v>
      </c>
      <c r="G21" s="191"/>
      <c r="H21" s="193" t="s">
        <v>1105</v>
      </c>
      <c r="I21" s="194" t="s">
        <v>1090</v>
      </c>
      <c r="J21" s="191"/>
      <c r="K21" s="192"/>
      <c r="L21" s="191"/>
    </row>
    <row r="22" spans="2:12" ht="409.6">
      <c r="B22" s="191" t="s">
        <v>62</v>
      </c>
      <c r="C22" s="191" t="s">
        <v>58</v>
      </c>
      <c r="D22" s="191" t="s">
        <v>1100</v>
      </c>
      <c r="E22" s="192" t="s">
        <v>1102</v>
      </c>
      <c r="F22" s="192" t="s">
        <v>1103</v>
      </c>
      <c r="G22" s="191"/>
      <c r="H22" s="193" t="s">
        <v>1106</v>
      </c>
      <c r="I22" s="194" t="s">
        <v>1090</v>
      </c>
      <c r="J22" s="191"/>
      <c r="K22" s="192"/>
      <c r="L22" s="191"/>
    </row>
    <row r="23" spans="2:12" ht="21">
      <c r="B23" s="191" t="s">
        <v>62</v>
      </c>
      <c r="C23" s="191" t="s">
        <v>58</v>
      </c>
      <c r="D23" s="191" t="s">
        <v>1098</v>
      </c>
      <c r="E23" s="192" t="s">
        <v>1102</v>
      </c>
      <c r="F23" s="192" t="s">
        <v>1103</v>
      </c>
      <c r="G23" s="191"/>
      <c r="H23" s="193" t="s">
        <v>1102</v>
      </c>
      <c r="I23" s="194" t="s">
        <v>1087</v>
      </c>
      <c r="J23" s="191"/>
      <c r="K23" s="192"/>
      <c r="L23" s="191"/>
    </row>
    <row r="24" spans="2:12" ht="21">
      <c r="B24" s="191" t="s">
        <v>62</v>
      </c>
      <c r="C24" s="191" t="s">
        <v>58</v>
      </c>
      <c r="D24" s="191" t="s">
        <v>242</v>
      </c>
      <c r="E24" s="192" t="s">
        <v>1102</v>
      </c>
      <c r="F24" s="192" t="s">
        <v>1103</v>
      </c>
      <c r="G24" s="191"/>
      <c r="H24" s="193" t="s">
        <v>1102</v>
      </c>
      <c r="I24" s="194" t="s">
        <v>1087</v>
      </c>
      <c r="J24" s="191"/>
      <c r="K24" s="192"/>
      <c r="L24" s="191"/>
    </row>
    <row r="25" spans="2:12" ht="21">
      <c r="B25" s="191" t="s">
        <v>62</v>
      </c>
      <c r="C25" s="191" t="s">
        <v>58</v>
      </c>
      <c r="D25" s="191" t="s">
        <v>1095</v>
      </c>
      <c r="E25" s="192" t="s">
        <v>1102</v>
      </c>
      <c r="F25" s="192" t="s">
        <v>1103</v>
      </c>
      <c r="G25" s="191"/>
      <c r="H25" s="193" t="s">
        <v>1102</v>
      </c>
      <c r="I25" s="194" t="s">
        <v>1087</v>
      </c>
      <c r="J25" s="191"/>
      <c r="K25" s="192"/>
      <c r="L25" s="191"/>
    </row>
    <row r="26" spans="2:12" ht="21">
      <c r="B26" s="191" t="s">
        <v>62</v>
      </c>
      <c r="C26" s="191" t="s">
        <v>58</v>
      </c>
      <c r="D26" s="191" t="s">
        <v>1096</v>
      </c>
      <c r="E26" s="192" t="s">
        <v>1102</v>
      </c>
      <c r="F26" s="192" t="s">
        <v>1103</v>
      </c>
      <c r="G26" s="191"/>
      <c r="H26" s="193" t="s">
        <v>1102</v>
      </c>
      <c r="I26" s="194" t="s">
        <v>1087</v>
      </c>
      <c r="J26" s="191"/>
      <c r="K26" s="192"/>
      <c r="L26" s="191"/>
    </row>
    <row r="27" spans="2:12" ht="21">
      <c r="B27" s="191" t="s">
        <v>62</v>
      </c>
      <c r="C27" s="191" t="s">
        <v>58</v>
      </c>
      <c r="D27" s="191" t="s">
        <v>1099</v>
      </c>
      <c r="E27" s="192" t="s">
        <v>1102</v>
      </c>
      <c r="F27" s="192" t="s">
        <v>1103</v>
      </c>
      <c r="G27" s="191"/>
      <c r="H27" s="193" t="s">
        <v>1102</v>
      </c>
      <c r="I27" s="194" t="s">
        <v>1087</v>
      </c>
      <c r="J27" s="191"/>
      <c r="K27" s="192"/>
      <c r="L27" s="191"/>
    </row>
    <row r="28" spans="2:12" ht="21">
      <c r="B28" s="191" t="s">
        <v>62</v>
      </c>
      <c r="C28" s="191" t="s">
        <v>58</v>
      </c>
      <c r="D28" s="191" t="s">
        <v>243</v>
      </c>
      <c r="E28" s="192" t="s">
        <v>1102</v>
      </c>
      <c r="F28" s="192" t="s">
        <v>1103</v>
      </c>
      <c r="G28" s="191"/>
      <c r="H28" s="193" t="s">
        <v>1102</v>
      </c>
      <c r="I28" s="194" t="s">
        <v>1087</v>
      </c>
      <c r="J28" s="191"/>
      <c r="K28" s="192"/>
      <c r="L28" s="191"/>
    </row>
    <row r="29" spans="2:12" ht="21">
      <c r="B29" s="191" t="s">
        <v>62</v>
      </c>
      <c r="C29" s="191" t="s">
        <v>58</v>
      </c>
      <c r="D29" s="191" t="s">
        <v>166</v>
      </c>
      <c r="E29" s="192" t="s">
        <v>1102</v>
      </c>
      <c r="F29" s="192" t="s">
        <v>1103</v>
      </c>
      <c r="G29" s="191"/>
      <c r="H29" s="193" t="s">
        <v>1102</v>
      </c>
      <c r="I29" s="194" t="s">
        <v>1087</v>
      </c>
      <c r="J29" s="191"/>
      <c r="K29" s="192"/>
      <c r="L29" s="191"/>
    </row>
    <row r="30" spans="2:12" ht="42">
      <c r="B30" s="191" t="s">
        <v>62</v>
      </c>
      <c r="C30" s="191" t="s">
        <v>58</v>
      </c>
      <c r="D30" s="191" t="s">
        <v>1107</v>
      </c>
      <c r="E30" s="192" t="s">
        <v>1102</v>
      </c>
      <c r="F30" s="192" t="s">
        <v>1103</v>
      </c>
      <c r="G30" s="191"/>
      <c r="H30" s="193" t="s">
        <v>1108</v>
      </c>
      <c r="I30" s="194" t="s">
        <v>1109</v>
      </c>
      <c r="J30" s="191"/>
      <c r="K30" s="192"/>
      <c r="L30" s="191"/>
    </row>
    <row r="31" spans="2:12" ht="21">
      <c r="B31" s="191" t="s">
        <v>62</v>
      </c>
      <c r="C31" s="191" t="s">
        <v>58</v>
      </c>
      <c r="D31" s="191" t="s">
        <v>1110</v>
      </c>
      <c r="E31" s="192" t="s">
        <v>1102</v>
      </c>
      <c r="F31" s="192" t="s">
        <v>1103</v>
      </c>
      <c r="G31" s="191"/>
      <c r="H31" s="193" t="s">
        <v>1102</v>
      </c>
      <c r="I31" s="194" t="s">
        <v>1087</v>
      </c>
      <c r="J31" s="191"/>
      <c r="K31" s="192"/>
      <c r="L31" s="191"/>
    </row>
    <row r="32" spans="2:12" ht="357">
      <c r="B32" s="191" t="s">
        <v>62</v>
      </c>
      <c r="C32" s="191" t="s">
        <v>58</v>
      </c>
      <c r="D32" s="191" t="s">
        <v>1111</v>
      </c>
      <c r="E32" s="192" t="s">
        <v>1102</v>
      </c>
      <c r="F32" s="192" t="s">
        <v>1103</v>
      </c>
      <c r="G32" s="191" t="s">
        <v>1112</v>
      </c>
      <c r="H32" s="193" t="s">
        <v>1113</v>
      </c>
      <c r="I32" s="194" t="s">
        <v>1114</v>
      </c>
      <c r="J32" s="191"/>
      <c r="K32" s="192"/>
      <c r="L32" s="191"/>
    </row>
    <row r="33" spans="2:12" ht="21">
      <c r="B33" s="191" t="s">
        <v>62</v>
      </c>
      <c r="C33" s="191" t="s">
        <v>58</v>
      </c>
      <c r="D33" s="191" t="s">
        <v>1115</v>
      </c>
      <c r="E33" s="192" t="s">
        <v>1102</v>
      </c>
      <c r="F33" s="192" t="s">
        <v>1103</v>
      </c>
      <c r="G33" s="191"/>
      <c r="H33" s="193" t="s">
        <v>1102</v>
      </c>
      <c r="I33" s="194" t="s">
        <v>1087</v>
      </c>
      <c r="J33" s="191"/>
      <c r="K33" s="192"/>
      <c r="L33" s="191"/>
    </row>
    <row r="34" spans="2:12" ht="21">
      <c r="B34" s="191" t="s">
        <v>62</v>
      </c>
      <c r="C34" s="191" t="s">
        <v>58</v>
      </c>
      <c r="D34" s="191" t="s">
        <v>1116</v>
      </c>
      <c r="E34" s="192" t="s">
        <v>1102</v>
      </c>
      <c r="F34" s="192" t="s">
        <v>1103</v>
      </c>
      <c r="G34" s="191"/>
      <c r="H34" s="193" t="s">
        <v>1102</v>
      </c>
      <c r="I34" s="194" t="s">
        <v>1087</v>
      </c>
      <c r="J34" s="191"/>
      <c r="K34" s="192"/>
      <c r="L34" s="191"/>
    </row>
    <row r="35" spans="2:12" ht="21">
      <c r="B35" s="191" t="s">
        <v>62</v>
      </c>
      <c r="C35" s="191" t="s">
        <v>58</v>
      </c>
      <c r="D35" s="191" t="s">
        <v>1117</v>
      </c>
      <c r="E35" s="192" t="s">
        <v>1102</v>
      </c>
      <c r="F35" s="192" t="s">
        <v>1103</v>
      </c>
      <c r="G35" s="191"/>
      <c r="H35" s="193" t="s">
        <v>1102</v>
      </c>
      <c r="I35" s="194" t="s">
        <v>1087</v>
      </c>
      <c r="J35" s="191"/>
      <c r="K35" s="192"/>
      <c r="L35" s="191"/>
    </row>
    <row r="36" spans="2:12" ht="21">
      <c r="B36" s="191" t="s">
        <v>62</v>
      </c>
      <c r="C36" s="191" t="s">
        <v>58</v>
      </c>
      <c r="D36" s="191" t="s">
        <v>1118</v>
      </c>
      <c r="E36" s="192" t="s">
        <v>1102</v>
      </c>
      <c r="F36" s="192" t="s">
        <v>1103</v>
      </c>
      <c r="G36" s="191"/>
      <c r="H36" s="193" t="s">
        <v>1102</v>
      </c>
      <c r="I36" s="194" t="s">
        <v>1087</v>
      </c>
      <c r="J36" s="191"/>
      <c r="K36" s="192"/>
      <c r="L36" s="191"/>
    </row>
    <row r="37" spans="2:12" ht="42">
      <c r="B37" s="191" t="s">
        <v>62</v>
      </c>
      <c r="C37" s="191" t="s">
        <v>58</v>
      </c>
      <c r="D37" s="191" t="s">
        <v>1119</v>
      </c>
      <c r="E37" s="192" t="s">
        <v>1102</v>
      </c>
      <c r="F37" s="192" t="s">
        <v>1103</v>
      </c>
      <c r="G37" s="191"/>
      <c r="H37" s="193" t="s">
        <v>1108</v>
      </c>
      <c r="I37" s="194" t="s">
        <v>1109</v>
      </c>
      <c r="J37" s="191"/>
      <c r="K37" s="192"/>
      <c r="L37" s="191"/>
    </row>
    <row r="38" spans="2:12" ht="21">
      <c r="B38" s="191" t="s">
        <v>62</v>
      </c>
      <c r="C38" s="191" t="s">
        <v>58</v>
      </c>
      <c r="D38" s="191" t="s">
        <v>1120</v>
      </c>
      <c r="E38" s="192" t="s">
        <v>1102</v>
      </c>
      <c r="F38" s="192" t="s">
        <v>1103</v>
      </c>
      <c r="G38" s="191"/>
      <c r="H38" s="193" t="s">
        <v>1102</v>
      </c>
      <c r="I38" s="194" t="s">
        <v>1087</v>
      </c>
      <c r="J38" s="191"/>
      <c r="K38" s="192"/>
      <c r="L38" s="191"/>
    </row>
    <row r="39" spans="2:12" ht="42">
      <c r="B39" s="191" t="s">
        <v>1126</v>
      </c>
      <c r="C39" s="191" t="s">
        <v>949</v>
      </c>
      <c r="D39" s="191" t="s">
        <v>1127</v>
      </c>
      <c r="E39" s="192" t="s">
        <v>1102</v>
      </c>
      <c r="F39" s="192" t="s">
        <v>1103</v>
      </c>
      <c r="G39" s="191"/>
      <c r="H39" s="192" t="s">
        <v>1128</v>
      </c>
      <c r="I39" s="194" t="s">
        <v>1129</v>
      </c>
      <c r="J39" s="191" t="s">
        <v>1130</v>
      </c>
      <c r="K39" s="192"/>
      <c r="L39" s="191"/>
    </row>
    <row r="40" spans="2:12" ht="42">
      <c r="B40" s="191" t="s">
        <v>1125</v>
      </c>
      <c r="C40" s="191" t="s">
        <v>949</v>
      </c>
      <c r="D40" s="191" t="s">
        <v>1121</v>
      </c>
      <c r="E40" s="192" t="s">
        <v>1042</v>
      </c>
      <c r="F40" s="192" t="s">
        <v>1043</v>
      </c>
      <c r="G40" s="191" t="s">
        <v>1122</v>
      </c>
      <c r="H40" s="193" t="s">
        <v>1124</v>
      </c>
      <c r="I40" s="194" t="s">
        <v>1123</v>
      </c>
      <c r="J40" s="191"/>
      <c r="K40" s="192"/>
      <c r="L40" s="191"/>
    </row>
  </sheetData>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0546-402E-4307-9C70-F59E40A4D777}">
  <sheetPr>
    <tabColor rgb="FF00B050"/>
  </sheetPr>
  <dimension ref="A2:I68"/>
  <sheetViews>
    <sheetView zoomScale="70" zoomScaleNormal="70" workbookViewId="0">
      <selection activeCell="H42" sqref="F35:H42"/>
    </sheetView>
  </sheetViews>
  <sheetFormatPr baseColWidth="10" defaultColWidth="8.6640625" defaultRowHeight="11"/>
  <cols>
    <col min="1" max="1" width="2.6640625" style="16" customWidth="1"/>
    <col min="2" max="2" width="13.1640625" style="16" customWidth="1"/>
    <col min="3" max="3" width="12.33203125" style="16" bestFit="1" customWidth="1"/>
    <col min="4" max="4" width="23.1640625" style="31" bestFit="1" customWidth="1"/>
    <col min="5" max="5" width="29.5" style="31" bestFit="1" customWidth="1"/>
    <col min="6" max="6" width="62.1640625" style="31" bestFit="1" customWidth="1"/>
    <col min="7" max="7" width="17.83203125" style="31" customWidth="1"/>
    <col min="8" max="8" width="26.1640625" style="31" customWidth="1"/>
    <col min="9" max="9" width="31.1640625" style="31" customWidth="1"/>
    <col min="10" max="16384" width="8.6640625" style="16"/>
  </cols>
  <sheetData>
    <row r="2" spans="2:9" s="126" customFormat="1" ht="17">
      <c r="B2" s="317" t="s">
        <v>766</v>
      </c>
      <c r="C2" s="318"/>
      <c r="D2" s="318"/>
      <c r="E2" s="318"/>
      <c r="F2" s="318"/>
      <c r="G2" s="318"/>
      <c r="H2" s="318"/>
      <c r="I2" s="318"/>
    </row>
    <row r="3" spans="2:9" s="126" customFormat="1" ht="36">
      <c r="B3" s="127" t="s">
        <v>767</v>
      </c>
      <c r="C3" s="127" t="s">
        <v>464</v>
      </c>
      <c r="D3" s="127" t="s">
        <v>768</v>
      </c>
      <c r="E3" s="127" t="s">
        <v>769</v>
      </c>
      <c r="F3" s="127" t="s">
        <v>770</v>
      </c>
      <c r="G3" s="127" t="s">
        <v>771</v>
      </c>
      <c r="H3" s="127" t="s">
        <v>105</v>
      </c>
      <c r="I3" s="127" t="s">
        <v>772</v>
      </c>
    </row>
    <row r="4" spans="2:9" s="126" customFormat="1" ht="17">
      <c r="B4" s="311">
        <v>1</v>
      </c>
      <c r="C4" s="311" t="s">
        <v>773</v>
      </c>
      <c r="D4" s="181" t="s">
        <v>774</v>
      </c>
      <c r="E4" s="128" t="s">
        <v>775</v>
      </c>
      <c r="F4" s="128" t="s">
        <v>776</v>
      </c>
      <c r="G4" s="128"/>
      <c r="H4" s="128"/>
      <c r="I4" s="128"/>
    </row>
    <row r="5" spans="2:9" s="126" customFormat="1" ht="17">
      <c r="B5" s="312"/>
      <c r="C5" s="312"/>
      <c r="D5" s="181" t="s">
        <v>777</v>
      </c>
      <c r="E5" s="128" t="s">
        <v>775</v>
      </c>
      <c r="F5" s="128" t="s">
        <v>776</v>
      </c>
      <c r="G5" s="128"/>
      <c r="H5" s="128"/>
      <c r="I5" s="128"/>
    </row>
    <row r="6" spans="2:9" s="126" customFormat="1" ht="17">
      <c r="B6" s="312"/>
      <c r="C6" s="312"/>
      <c r="D6" s="181" t="s">
        <v>778</v>
      </c>
      <c r="E6" s="128" t="s">
        <v>775</v>
      </c>
      <c r="F6" s="128" t="s">
        <v>776</v>
      </c>
      <c r="G6" s="128"/>
      <c r="H6" s="128"/>
      <c r="I6" s="128"/>
    </row>
    <row r="7" spans="2:9" s="126" customFormat="1" ht="17">
      <c r="B7" s="312"/>
      <c r="C7" s="312"/>
      <c r="D7" s="181" t="s">
        <v>779</v>
      </c>
      <c r="E7" s="181" t="s">
        <v>780</v>
      </c>
      <c r="F7" s="128" t="s">
        <v>781</v>
      </c>
      <c r="G7" s="128"/>
      <c r="H7" s="128"/>
      <c r="I7" s="128"/>
    </row>
    <row r="8" spans="2:9" s="126" customFormat="1" ht="17">
      <c r="B8" s="312"/>
      <c r="C8" s="312"/>
      <c r="D8" s="181" t="s">
        <v>782</v>
      </c>
      <c r="E8" s="181" t="s">
        <v>780</v>
      </c>
      <c r="F8" s="128" t="s">
        <v>783</v>
      </c>
      <c r="G8" s="128"/>
      <c r="H8" s="128"/>
      <c r="I8" s="128"/>
    </row>
    <row r="9" spans="2:9" s="126" customFormat="1" ht="17">
      <c r="B9" s="312"/>
      <c r="C9" s="312"/>
      <c r="D9" s="183" t="s">
        <v>784</v>
      </c>
      <c r="E9" s="183" t="s">
        <v>785</v>
      </c>
      <c r="F9" s="129" t="s">
        <v>786</v>
      </c>
      <c r="G9" s="129" t="s">
        <v>800</v>
      </c>
      <c r="H9" s="129"/>
      <c r="I9" s="128"/>
    </row>
    <row r="10" spans="2:9" s="126" customFormat="1" ht="17">
      <c r="B10" s="313"/>
      <c r="C10" s="313"/>
      <c r="D10" s="183" t="s">
        <v>787</v>
      </c>
      <c r="E10" s="129" t="s">
        <v>775</v>
      </c>
      <c r="F10" s="129" t="s">
        <v>788</v>
      </c>
      <c r="G10" s="129"/>
      <c r="H10" s="129"/>
      <c r="I10" s="128"/>
    </row>
    <row r="11" spans="2:9" s="126" customFormat="1" ht="17">
      <c r="B11" s="311">
        <v>2</v>
      </c>
      <c r="C11" s="319" t="s">
        <v>789</v>
      </c>
      <c r="D11" s="183" t="s">
        <v>790</v>
      </c>
      <c r="E11" s="183" t="s">
        <v>791</v>
      </c>
      <c r="F11" s="183" t="s">
        <v>792</v>
      </c>
      <c r="G11" s="183"/>
      <c r="H11" s="183"/>
      <c r="I11" s="181"/>
    </row>
    <row r="12" spans="2:9" s="126" customFormat="1" ht="32">
      <c r="B12" s="312"/>
      <c r="C12" s="319"/>
      <c r="D12" s="183" t="s">
        <v>793</v>
      </c>
      <c r="E12" s="183" t="s">
        <v>789</v>
      </c>
      <c r="F12" s="130" t="s">
        <v>794</v>
      </c>
      <c r="G12" s="130"/>
      <c r="H12" s="160"/>
      <c r="I12" s="183"/>
    </row>
    <row r="13" spans="2:9" s="126" customFormat="1" ht="17">
      <c r="B13" s="312"/>
      <c r="C13" s="319"/>
      <c r="D13" s="181" t="s">
        <v>795</v>
      </c>
      <c r="E13" s="181" t="s">
        <v>789</v>
      </c>
      <c r="F13" s="181" t="s">
        <v>796</v>
      </c>
      <c r="G13" s="181"/>
      <c r="H13" s="181"/>
      <c r="I13" s="181"/>
    </row>
    <row r="14" spans="2:9" s="126" customFormat="1" ht="126">
      <c r="B14" s="313"/>
      <c r="C14" s="319"/>
      <c r="D14" s="131" t="s">
        <v>797</v>
      </c>
      <c r="E14" s="131" t="s">
        <v>798</v>
      </c>
      <c r="F14" s="132" t="s">
        <v>799</v>
      </c>
      <c r="G14" s="132" t="s">
        <v>800</v>
      </c>
      <c r="H14" s="133" t="s">
        <v>801</v>
      </c>
      <c r="I14" s="131"/>
    </row>
    <row r="15" spans="2:9" s="126" customFormat="1" ht="17">
      <c r="B15" s="319">
        <v>3</v>
      </c>
      <c r="C15" s="319" t="s">
        <v>802</v>
      </c>
      <c r="D15" s="320" t="s">
        <v>803</v>
      </c>
      <c r="E15" s="183" t="s">
        <v>804</v>
      </c>
      <c r="F15" s="183" t="s">
        <v>805</v>
      </c>
      <c r="G15" s="183"/>
      <c r="H15" s="134"/>
      <c r="I15" s="128"/>
    </row>
    <row r="16" spans="2:9" s="126" customFormat="1" ht="32">
      <c r="B16" s="319"/>
      <c r="C16" s="319"/>
      <c r="D16" s="320"/>
      <c r="E16" s="183" t="s">
        <v>806</v>
      </c>
      <c r="F16" s="130" t="s">
        <v>807</v>
      </c>
      <c r="G16" s="130"/>
      <c r="H16" s="134"/>
      <c r="I16" s="128"/>
    </row>
    <row r="17" spans="2:9" s="126" customFormat="1" ht="17">
      <c r="B17" s="319"/>
      <c r="C17" s="319"/>
      <c r="D17" s="183" t="s">
        <v>808</v>
      </c>
      <c r="E17" s="183" t="s">
        <v>809</v>
      </c>
      <c r="F17" s="183" t="s">
        <v>810</v>
      </c>
      <c r="G17" s="182"/>
      <c r="H17" s="135"/>
      <c r="I17" s="181"/>
    </row>
    <row r="18" spans="2:9" s="126" customFormat="1" ht="17">
      <c r="B18" s="311">
        <v>4</v>
      </c>
      <c r="C18" s="311" t="s">
        <v>811</v>
      </c>
      <c r="D18" s="181" t="s">
        <v>790</v>
      </c>
      <c r="E18" s="181" t="s">
        <v>791</v>
      </c>
      <c r="F18" s="181" t="s">
        <v>792</v>
      </c>
      <c r="G18" s="181" t="s">
        <v>800</v>
      </c>
      <c r="H18" s="181"/>
      <c r="I18" s="181"/>
    </row>
    <row r="19" spans="2:9" s="126" customFormat="1" ht="32">
      <c r="B19" s="312"/>
      <c r="C19" s="312"/>
      <c r="D19" s="183" t="s">
        <v>812</v>
      </c>
      <c r="E19" s="183" t="s">
        <v>813</v>
      </c>
      <c r="F19" s="130" t="s">
        <v>814</v>
      </c>
      <c r="G19" s="130"/>
      <c r="H19" s="130"/>
      <c r="I19" s="181"/>
    </row>
    <row r="20" spans="2:9" s="126" customFormat="1" ht="32">
      <c r="B20" s="312"/>
      <c r="C20" s="312"/>
      <c r="D20" s="183" t="s">
        <v>815</v>
      </c>
      <c r="E20" s="183" t="s">
        <v>813</v>
      </c>
      <c r="F20" s="130" t="s">
        <v>814</v>
      </c>
      <c r="G20" s="130"/>
      <c r="H20" s="130"/>
      <c r="I20" s="181"/>
    </row>
    <row r="21" spans="2:9" s="126" customFormat="1" ht="32">
      <c r="B21" s="312"/>
      <c r="C21" s="312"/>
      <c r="D21" s="183" t="s">
        <v>816</v>
      </c>
      <c r="E21" s="183" t="s">
        <v>813</v>
      </c>
      <c r="F21" s="130" t="s">
        <v>814</v>
      </c>
      <c r="G21" s="130"/>
      <c r="H21" s="130"/>
      <c r="I21" s="181"/>
    </row>
    <row r="22" spans="2:9" s="126" customFormat="1" ht="32">
      <c r="B22" s="312"/>
      <c r="C22" s="312"/>
      <c r="D22" s="181" t="s">
        <v>817</v>
      </c>
      <c r="E22" s="181" t="s">
        <v>813</v>
      </c>
      <c r="F22" s="136" t="s">
        <v>818</v>
      </c>
      <c r="G22" s="136"/>
      <c r="H22" s="136"/>
      <c r="I22" s="181"/>
    </row>
    <row r="23" spans="2:9" s="126" customFormat="1" ht="32">
      <c r="B23" s="312"/>
      <c r="C23" s="312"/>
      <c r="D23" s="181" t="s">
        <v>819</v>
      </c>
      <c r="E23" s="181" t="s">
        <v>813</v>
      </c>
      <c r="F23" s="136" t="s">
        <v>820</v>
      </c>
      <c r="G23" s="136"/>
      <c r="H23" s="136"/>
      <c r="I23" s="181"/>
    </row>
    <row r="24" spans="2:9" s="126" customFormat="1" ht="32">
      <c r="B24" s="312"/>
      <c r="C24" s="312"/>
      <c r="D24" s="181" t="s">
        <v>821</v>
      </c>
      <c r="E24" s="181" t="s">
        <v>813</v>
      </c>
      <c r="F24" s="136" t="s">
        <v>822</v>
      </c>
      <c r="G24" s="136"/>
      <c r="H24" s="136"/>
      <c r="I24" s="181"/>
    </row>
    <row r="25" spans="2:9" s="126" customFormat="1" ht="32">
      <c r="B25" s="312"/>
      <c r="C25" s="312"/>
      <c r="D25" s="181" t="s">
        <v>823</v>
      </c>
      <c r="E25" s="181" t="s">
        <v>813</v>
      </c>
      <c r="F25" s="136" t="s">
        <v>818</v>
      </c>
      <c r="G25" s="136"/>
      <c r="H25" s="136"/>
      <c r="I25" s="181"/>
    </row>
    <row r="26" spans="2:9" s="126" customFormat="1" ht="32">
      <c r="B26" s="312"/>
      <c r="C26" s="312"/>
      <c r="D26" s="181" t="s">
        <v>824</v>
      </c>
      <c r="E26" s="181" t="s">
        <v>813</v>
      </c>
      <c r="F26" s="136" t="s">
        <v>825</v>
      </c>
      <c r="G26" s="136"/>
      <c r="H26" s="136"/>
      <c r="I26" s="181"/>
    </row>
    <row r="27" spans="2:9" s="126" customFormat="1" ht="32">
      <c r="B27" s="313"/>
      <c r="C27" s="313"/>
      <c r="D27" s="137" t="s">
        <v>826</v>
      </c>
      <c r="E27" s="181" t="s">
        <v>813</v>
      </c>
      <c r="F27" s="136" t="s">
        <v>827</v>
      </c>
      <c r="G27" s="136"/>
      <c r="H27" s="136"/>
      <c r="I27" s="181"/>
    </row>
    <row r="28" spans="2:9" s="126" customFormat="1" ht="17">
      <c r="B28" s="319">
        <v>5</v>
      </c>
      <c r="C28" s="319" t="s">
        <v>828</v>
      </c>
      <c r="D28" s="310" t="s">
        <v>829</v>
      </c>
      <c r="E28" s="181" t="s">
        <v>547</v>
      </c>
      <c r="F28" s="136" t="s">
        <v>830</v>
      </c>
      <c r="G28" s="136"/>
      <c r="H28" s="136"/>
      <c r="I28" s="181"/>
    </row>
    <row r="29" spans="2:9" s="126" customFormat="1" ht="17">
      <c r="B29" s="319"/>
      <c r="C29" s="319"/>
      <c r="D29" s="310"/>
      <c r="E29" s="181" t="s">
        <v>831</v>
      </c>
      <c r="F29" s="181" t="s">
        <v>832</v>
      </c>
      <c r="G29" s="181"/>
      <c r="H29" s="181"/>
      <c r="I29" s="181"/>
    </row>
    <row r="30" spans="2:9" s="126" customFormat="1" ht="48">
      <c r="B30" s="319"/>
      <c r="C30" s="319"/>
      <c r="D30" s="183" t="s">
        <v>833</v>
      </c>
      <c r="E30" s="183" t="s">
        <v>834</v>
      </c>
      <c r="F30" s="130" t="s">
        <v>835</v>
      </c>
      <c r="G30" s="130"/>
      <c r="H30" s="130"/>
      <c r="I30" s="181"/>
    </row>
    <row r="31" spans="2:9" s="126" customFormat="1" ht="32">
      <c r="B31" s="319"/>
      <c r="C31" s="319"/>
      <c r="D31" s="183" t="s">
        <v>836</v>
      </c>
      <c r="E31" s="183" t="s">
        <v>837</v>
      </c>
      <c r="F31" s="130" t="s">
        <v>838</v>
      </c>
      <c r="G31" s="130"/>
      <c r="H31" s="130"/>
      <c r="I31" s="181"/>
    </row>
    <row r="32" spans="2:9" s="126" customFormat="1" ht="32">
      <c r="B32" s="311">
        <v>6</v>
      </c>
      <c r="C32" s="311" t="s">
        <v>839</v>
      </c>
      <c r="D32" s="314" t="s">
        <v>840</v>
      </c>
      <c r="E32" s="183" t="s">
        <v>841</v>
      </c>
      <c r="F32" s="130" t="s">
        <v>842</v>
      </c>
      <c r="G32" s="130"/>
      <c r="H32" s="130"/>
      <c r="I32" s="181"/>
    </row>
    <row r="33" spans="2:9" s="126" customFormat="1" ht="32">
      <c r="B33" s="312"/>
      <c r="C33" s="312"/>
      <c r="D33" s="315"/>
      <c r="E33" s="138" t="s">
        <v>471</v>
      </c>
      <c r="F33" s="129" t="s">
        <v>843</v>
      </c>
      <c r="G33" s="129"/>
      <c r="H33" s="129"/>
      <c r="I33" s="181"/>
    </row>
    <row r="34" spans="2:9" s="126" customFormat="1" ht="17">
      <c r="B34" s="312"/>
      <c r="C34" s="312"/>
      <c r="D34" s="315"/>
      <c r="E34" s="138" t="s">
        <v>844</v>
      </c>
      <c r="F34" s="129" t="s">
        <v>845</v>
      </c>
      <c r="G34" s="129"/>
      <c r="H34" s="129"/>
      <c r="I34" s="181"/>
    </row>
    <row r="35" spans="2:9" s="126" customFormat="1" ht="32">
      <c r="B35" s="312"/>
      <c r="C35" s="312"/>
      <c r="D35" s="315"/>
      <c r="E35" s="138" t="s">
        <v>846</v>
      </c>
      <c r="F35" s="129" t="s">
        <v>843</v>
      </c>
      <c r="G35" s="129"/>
      <c r="H35" s="129"/>
      <c r="I35" s="181"/>
    </row>
    <row r="36" spans="2:9" s="126" customFormat="1" ht="17">
      <c r="B36" s="312"/>
      <c r="C36" s="312"/>
      <c r="D36" s="315"/>
      <c r="E36" s="138" t="s">
        <v>847</v>
      </c>
      <c r="F36" s="129" t="s">
        <v>848</v>
      </c>
      <c r="G36" s="129"/>
      <c r="H36" s="129"/>
      <c r="I36" s="181"/>
    </row>
    <row r="37" spans="2:9" s="126" customFormat="1" ht="32">
      <c r="B37" s="313"/>
      <c r="C37" s="313"/>
      <c r="D37" s="316"/>
      <c r="E37" s="129" t="s">
        <v>849</v>
      </c>
      <c r="F37" s="129" t="s">
        <v>850</v>
      </c>
      <c r="G37" s="129"/>
      <c r="H37" s="129"/>
      <c r="I37" s="181"/>
    </row>
    <row r="38" spans="2:9" s="126" customFormat="1" ht="48">
      <c r="B38" s="311">
        <v>7</v>
      </c>
      <c r="C38" s="311" t="s">
        <v>851</v>
      </c>
      <c r="D38" s="183" t="s">
        <v>852</v>
      </c>
      <c r="E38" s="183" t="s">
        <v>853</v>
      </c>
      <c r="F38" s="130" t="s">
        <v>854</v>
      </c>
      <c r="G38" s="130"/>
      <c r="H38" s="130"/>
      <c r="I38" s="181"/>
    </row>
    <row r="39" spans="2:9" s="126" customFormat="1" ht="32">
      <c r="B39" s="312"/>
      <c r="C39" s="312"/>
      <c r="D39" s="183" t="s">
        <v>855</v>
      </c>
      <c r="E39" s="183" t="s">
        <v>856</v>
      </c>
      <c r="F39" s="130" t="s">
        <v>857</v>
      </c>
      <c r="G39" s="130"/>
      <c r="H39" s="130"/>
      <c r="I39" s="181"/>
    </row>
    <row r="40" spans="2:9" s="126" customFormat="1" ht="48">
      <c r="B40" s="313"/>
      <c r="C40" s="313"/>
      <c r="D40" s="183" t="s">
        <v>858</v>
      </c>
      <c r="E40" s="183" t="s">
        <v>856</v>
      </c>
      <c r="F40" s="130" t="s">
        <v>859</v>
      </c>
      <c r="G40" s="130"/>
      <c r="H40" s="130"/>
      <c r="I40" s="181"/>
    </row>
    <row r="41" spans="2:9" s="126" customFormat="1" ht="17">
      <c r="B41" s="319">
        <v>8</v>
      </c>
      <c r="C41" s="319" t="s">
        <v>860</v>
      </c>
      <c r="D41" s="183" t="s">
        <v>790</v>
      </c>
      <c r="E41" s="183" t="s">
        <v>861</v>
      </c>
      <c r="F41" s="183" t="s">
        <v>792</v>
      </c>
      <c r="G41" s="183"/>
      <c r="H41" s="183"/>
      <c r="I41" s="181"/>
    </row>
    <row r="42" spans="2:9" s="126" customFormat="1" ht="17">
      <c r="B42" s="319"/>
      <c r="C42" s="319"/>
      <c r="D42" s="181" t="s">
        <v>862</v>
      </c>
      <c r="E42" s="181" t="s">
        <v>863</v>
      </c>
      <c r="F42" s="181" t="s">
        <v>864</v>
      </c>
      <c r="G42" s="181"/>
      <c r="H42" s="181"/>
      <c r="I42" s="181"/>
    </row>
    <row r="43" spans="2:9" s="126" customFormat="1" ht="17">
      <c r="B43" s="319"/>
      <c r="C43" s="319"/>
      <c r="D43" s="181" t="s">
        <v>574</v>
      </c>
      <c r="E43" s="181" t="s">
        <v>865</v>
      </c>
      <c r="F43" s="181" t="s">
        <v>864</v>
      </c>
      <c r="G43" s="181"/>
      <c r="H43" s="181"/>
      <c r="I43" s="181"/>
    </row>
    <row r="44" spans="2:9" s="126" customFormat="1" ht="17">
      <c r="B44" s="319"/>
      <c r="C44" s="319"/>
      <c r="D44" s="131" t="s">
        <v>866</v>
      </c>
      <c r="E44" s="131" t="s">
        <v>867</v>
      </c>
      <c r="F44" s="136" t="s">
        <v>868</v>
      </c>
      <c r="G44" s="136"/>
      <c r="H44" s="136"/>
      <c r="I44" s="131"/>
    </row>
    <row r="45" spans="2:9" s="126" customFormat="1" ht="17">
      <c r="B45" s="16"/>
      <c r="C45" s="16"/>
      <c r="D45" s="31"/>
      <c r="E45" s="31"/>
      <c r="F45" s="31"/>
      <c r="G45" s="31"/>
      <c r="H45" s="31"/>
      <c r="I45" s="139"/>
    </row>
    <row r="46" spans="2:9" s="126" customFormat="1" ht="17">
      <c r="B46" s="16"/>
      <c r="C46" s="16"/>
      <c r="D46" s="31"/>
      <c r="E46" s="31"/>
      <c r="F46" s="31"/>
      <c r="G46" s="31"/>
      <c r="H46" s="31"/>
      <c r="I46" s="139"/>
    </row>
    <row r="47" spans="2:9" s="126" customFormat="1" ht="17">
      <c r="B47" s="16"/>
      <c r="C47" s="16"/>
      <c r="D47" s="31"/>
      <c r="E47" s="31"/>
      <c r="F47" s="31"/>
      <c r="G47" s="31"/>
      <c r="H47" s="31"/>
      <c r="I47" s="139"/>
    </row>
    <row r="48" spans="2:9" s="126" customFormat="1" ht="17">
      <c r="B48" s="16"/>
      <c r="C48" s="16"/>
      <c r="D48" s="31"/>
      <c r="E48" s="31"/>
      <c r="F48" s="31"/>
      <c r="G48" s="31"/>
      <c r="H48" s="31"/>
      <c r="I48" s="139"/>
    </row>
    <row r="49" spans="2:9" s="126" customFormat="1" ht="17">
      <c r="B49" s="16"/>
      <c r="C49" s="16"/>
      <c r="D49" s="31"/>
      <c r="E49" s="31"/>
      <c r="F49" s="31"/>
      <c r="G49" s="31"/>
      <c r="H49" s="31"/>
      <c r="I49" s="139"/>
    </row>
    <row r="50" spans="2:9" s="126" customFormat="1" ht="17">
      <c r="B50" s="16"/>
      <c r="C50" s="16"/>
      <c r="D50" s="31"/>
      <c r="E50" s="31"/>
      <c r="F50" s="31"/>
      <c r="G50" s="31"/>
      <c r="H50" s="31"/>
      <c r="I50" s="139"/>
    </row>
    <row r="51" spans="2:9" s="126" customFormat="1" ht="17">
      <c r="B51" s="16"/>
      <c r="C51" s="16"/>
      <c r="D51" s="31"/>
      <c r="E51" s="31"/>
      <c r="F51" s="31"/>
      <c r="G51" s="31"/>
      <c r="H51" s="31"/>
      <c r="I51" s="139"/>
    </row>
    <row r="52" spans="2:9" s="126" customFormat="1" ht="17">
      <c r="B52" s="16"/>
      <c r="C52" s="16"/>
      <c r="D52" s="31"/>
      <c r="E52" s="31"/>
      <c r="F52" s="31"/>
      <c r="G52" s="31"/>
      <c r="H52" s="31"/>
      <c r="I52" s="139"/>
    </row>
    <row r="53" spans="2:9" s="126" customFormat="1" ht="17">
      <c r="B53" s="16"/>
      <c r="C53" s="16"/>
      <c r="D53" s="31"/>
      <c r="E53" s="31"/>
      <c r="F53" s="31"/>
      <c r="G53" s="31"/>
      <c r="H53" s="31"/>
      <c r="I53" s="139"/>
    </row>
    <row r="54" spans="2:9" s="126" customFormat="1" ht="17">
      <c r="B54" s="16"/>
      <c r="C54" s="16"/>
      <c r="D54" s="31"/>
      <c r="E54" s="31"/>
      <c r="F54" s="31"/>
      <c r="G54" s="31"/>
      <c r="H54" s="31"/>
      <c r="I54" s="139"/>
    </row>
    <row r="55" spans="2:9" s="126" customFormat="1" ht="17">
      <c r="B55" s="16"/>
      <c r="C55" s="16"/>
      <c r="D55" s="31"/>
      <c r="E55" s="31"/>
      <c r="F55" s="31"/>
      <c r="G55" s="31"/>
      <c r="H55" s="31"/>
      <c r="I55" s="139"/>
    </row>
    <row r="56" spans="2:9" s="126" customFormat="1" ht="17">
      <c r="B56" s="16"/>
      <c r="C56" s="16"/>
      <c r="D56" s="31"/>
      <c r="E56" s="31"/>
      <c r="F56" s="31"/>
      <c r="G56" s="31"/>
      <c r="H56" s="31"/>
      <c r="I56" s="139"/>
    </row>
    <row r="57" spans="2:9" s="126" customFormat="1" ht="17">
      <c r="B57" s="16"/>
      <c r="C57" s="16"/>
      <c r="D57" s="31"/>
      <c r="E57" s="31"/>
      <c r="F57" s="31"/>
      <c r="G57" s="31"/>
      <c r="H57" s="31"/>
      <c r="I57" s="139"/>
    </row>
    <row r="58" spans="2:9" s="126" customFormat="1" ht="17">
      <c r="B58" s="16"/>
      <c r="C58" s="16"/>
      <c r="D58" s="31"/>
      <c r="E58" s="31"/>
      <c r="F58" s="31"/>
      <c r="G58" s="31"/>
      <c r="H58" s="31"/>
      <c r="I58" s="139"/>
    </row>
    <row r="59" spans="2:9" s="126" customFormat="1" ht="17">
      <c r="B59" s="16"/>
      <c r="C59" s="16"/>
      <c r="D59" s="31"/>
      <c r="E59" s="31"/>
      <c r="F59" s="31"/>
      <c r="G59" s="31"/>
      <c r="H59" s="31"/>
      <c r="I59" s="139"/>
    </row>
    <row r="60" spans="2:9" s="126" customFormat="1" ht="17">
      <c r="B60" s="16"/>
      <c r="C60" s="16"/>
      <c r="D60" s="31"/>
      <c r="E60" s="31"/>
      <c r="F60" s="31"/>
      <c r="G60" s="31"/>
      <c r="H60" s="31"/>
      <c r="I60" s="139"/>
    </row>
    <row r="61" spans="2:9" s="126" customFormat="1" ht="17">
      <c r="B61" s="16"/>
      <c r="C61" s="16"/>
      <c r="D61" s="31"/>
      <c r="E61" s="31"/>
      <c r="F61" s="31"/>
      <c r="G61" s="31"/>
      <c r="H61" s="31"/>
      <c r="I61" s="139"/>
    </row>
    <row r="62" spans="2:9" s="126" customFormat="1" ht="17">
      <c r="B62" s="16"/>
      <c r="C62" s="16"/>
      <c r="D62" s="31"/>
      <c r="E62" s="31"/>
      <c r="F62" s="31"/>
      <c r="G62" s="31"/>
      <c r="H62" s="31"/>
      <c r="I62" s="139"/>
    </row>
    <row r="63" spans="2:9" s="126" customFormat="1" ht="17">
      <c r="B63" s="16"/>
      <c r="C63" s="16"/>
      <c r="D63" s="31"/>
      <c r="E63" s="31"/>
      <c r="F63" s="31"/>
      <c r="G63" s="31"/>
      <c r="H63" s="31"/>
      <c r="I63" s="139"/>
    </row>
    <row r="64" spans="2:9" s="126" customFormat="1" ht="17">
      <c r="B64" s="16"/>
      <c r="C64" s="16"/>
      <c r="D64" s="31"/>
      <c r="E64" s="31"/>
      <c r="F64" s="31"/>
      <c r="G64" s="31"/>
      <c r="H64" s="31"/>
      <c r="I64" s="139"/>
    </row>
    <row r="65" spans="1:9" s="126" customFormat="1" ht="17">
      <c r="A65" s="16"/>
      <c r="B65" s="16"/>
      <c r="C65" s="16"/>
      <c r="D65" s="31"/>
      <c r="E65" s="31"/>
      <c r="F65" s="31"/>
      <c r="G65" s="31"/>
      <c r="H65" s="31"/>
      <c r="I65" s="139"/>
    </row>
    <row r="66" spans="1:9" s="126" customFormat="1" ht="17">
      <c r="A66" s="16"/>
      <c r="B66" s="16"/>
      <c r="C66" s="16"/>
      <c r="D66" s="31"/>
      <c r="E66" s="31"/>
      <c r="F66" s="31"/>
      <c r="G66" s="31"/>
      <c r="H66" s="31"/>
      <c r="I66" s="139"/>
    </row>
    <row r="67" spans="1:9" s="126" customFormat="1" ht="17">
      <c r="A67" s="16"/>
      <c r="B67" s="16"/>
      <c r="C67" s="16"/>
      <c r="D67" s="31"/>
      <c r="E67" s="31"/>
      <c r="F67" s="31"/>
      <c r="G67" s="31"/>
      <c r="H67" s="31"/>
      <c r="I67" s="139"/>
    </row>
    <row r="68" spans="1:9" s="126" customFormat="1" ht="17">
      <c r="A68" s="16"/>
      <c r="B68" s="16"/>
      <c r="C68" s="16"/>
      <c r="D68" s="31"/>
      <c r="E68" s="31"/>
      <c r="F68" s="31"/>
      <c r="G68" s="31"/>
      <c r="H68" s="31"/>
      <c r="I68" s="139"/>
    </row>
  </sheetData>
  <mergeCells count="20">
    <mergeCell ref="B38:B40"/>
    <mergeCell ref="C38:C40"/>
    <mergeCell ref="B41:B44"/>
    <mergeCell ref="C41:C44"/>
    <mergeCell ref="B18:B27"/>
    <mergeCell ref="C18:C27"/>
    <mergeCell ref="B28:B31"/>
    <mergeCell ref="C28:C31"/>
    <mergeCell ref="D28:D29"/>
    <mergeCell ref="B32:B37"/>
    <mergeCell ref="C32:C37"/>
    <mergeCell ref="D32:D37"/>
    <mergeCell ref="B2:I2"/>
    <mergeCell ref="B4:B10"/>
    <mergeCell ref="C4:C10"/>
    <mergeCell ref="B11:B14"/>
    <mergeCell ref="C11:C14"/>
    <mergeCell ref="B15:B17"/>
    <mergeCell ref="C15:C17"/>
    <mergeCell ref="D15:D16"/>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CE24-487E-4AAD-B679-FC1E150D403B}">
  <sheetPr>
    <tabColor rgb="FF00B050"/>
  </sheetPr>
  <dimension ref="B2:R277"/>
  <sheetViews>
    <sheetView zoomScale="70" zoomScaleNormal="70" workbookViewId="0">
      <selection activeCell="H34" sqref="G25:H34"/>
    </sheetView>
  </sheetViews>
  <sheetFormatPr baseColWidth="10" defaultColWidth="6.5" defaultRowHeight="17"/>
  <cols>
    <col min="1" max="1" width="2.6640625" style="17" customWidth="1"/>
    <col min="2" max="2" width="26.1640625" style="17" customWidth="1"/>
    <col min="3" max="3" width="21" style="17" bestFit="1" customWidth="1"/>
    <col min="4" max="4" width="31.1640625" style="17" bestFit="1" customWidth="1"/>
    <col min="5" max="5" width="30.1640625" style="17" bestFit="1" customWidth="1"/>
    <col min="6" max="6" width="8" style="17" bestFit="1" customWidth="1"/>
    <col min="7" max="7" width="79.6640625" style="17" customWidth="1"/>
    <col min="8" max="8" width="69.1640625" style="17" customWidth="1"/>
    <col min="9" max="9" width="29.1640625" style="17" customWidth="1"/>
    <col min="10" max="10" width="13.1640625" style="17" bestFit="1" customWidth="1"/>
    <col min="11" max="11" width="18.1640625" style="17" bestFit="1" customWidth="1"/>
    <col min="12" max="12" width="11.1640625" style="17" bestFit="1" customWidth="1"/>
    <col min="13" max="13" width="11.1640625" style="17" customWidth="1"/>
    <col min="14" max="14" width="6.5" style="17"/>
    <col min="15" max="15" width="5.1640625" style="17" bestFit="1" customWidth="1"/>
    <col min="16" max="16" width="6.5" style="17"/>
    <col min="17" max="17" width="6.5" style="17" customWidth="1"/>
    <col min="18" max="18" width="31.1640625" style="17" customWidth="1"/>
    <col min="19" max="16384" width="6.5" style="17"/>
  </cols>
  <sheetData>
    <row r="2" spans="2:18">
      <c r="D2" s="23"/>
    </row>
    <row r="3" spans="2:18">
      <c r="B3" s="17" t="s">
        <v>948</v>
      </c>
      <c r="C3" s="17" t="s">
        <v>949</v>
      </c>
      <c r="R3" s="17" t="s">
        <v>108</v>
      </c>
    </row>
    <row r="4" spans="2:18">
      <c r="B4" s="322" t="s">
        <v>94</v>
      </c>
      <c r="C4" s="322"/>
      <c r="D4" s="322"/>
      <c r="E4" s="322"/>
      <c r="F4" s="322"/>
      <c r="G4" s="322"/>
      <c r="H4" s="322"/>
      <c r="I4" s="322"/>
      <c r="J4" s="322"/>
      <c r="K4" s="322"/>
      <c r="L4" s="322"/>
      <c r="M4" s="322"/>
      <c r="R4" s="17" t="s">
        <v>109</v>
      </c>
    </row>
    <row r="5" spans="2:18">
      <c r="B5" s="22" t="s">
        <v>95</v>
      </c>
      <c r="C5" s="22" t="s">
        <v>96</v>
      </c>
      <c r="D5" s="22" t="s">
        <v>97</v>
      </c>
      <c r="E5" s="22" t="s">
        <v>98</v>
      </c>
      <c r="F5" s="22" t="s">
        <v>99</v>
      </c>
      <c r="G5" s="22" t="s">
        <v>100</v>
      </c>
      <c r="H5" s="22" t="s">
        <v>101</v>
      </c>
      <c r="I5" s="22" t="s">
        <v>110</v>
      </c>
      <c r="J5" s="22" t="s">
        <v>102</v>
      </c>
      <c r="K5" s="22" t="s">
        <v>103</v>
      </c>
      <c r="L5" s="22" t="s">
        <v>104</v>
      </c>
      <c r="M5" s="22" t="s">
        <v>105</v>
      </c>
      <c r="R5" s="17" t="s">
        <v>111</v>
      </c>
    </row>
    <row r="6" spans="2:18" ht="18">
      <c r="B6" s="321" t="s">
        <v>112</v>
      </c>
      <c r="C6" s="323" t="s">
        <v>113</v>
      </c>
      <c r="D6" s="32" t="s">
        <v>107</v>
      </c>
      <c r="E6" s="32" t="s">
        <v>114</v>
      </c>
      <c r="F6" s="21" t="s">
        <v>58</v>
      </c>
      <c r="G6" s="40" t="s">
        <v>1449</v>
      </c>
      <c r="H6" s="39" t="s">
        <v>1448</v>
      </c>
      <c r="I6" s="32" t="s">
        <v>106</v>
      </c>
      <c r="J6" s="33" t="s">
        <v>1131</v>
      </c>
      <c r="K6" s="32"/>
      <c r="L6" s="32"/>
      <c r="M6" s="32"/>
      <c r="R6" s="17" t="s">
        <v>115</v>
      </c>
    </row>
    <row r="7" spans="2:18" ht="18">
      <c r="B7" s="321"/>
      <c r="C7" s="324"/>
      <c r="D7" s="32" t="s">
        <v>1451</v>
      </c>
      <c r="E7" s="32" t="s">
        <v>114</v>
      </c>
      <c r="F7" s="21" t="s">
        <v>58</v>
      </c>
      <c r="G7" s="40" t="s">
        <v>1452</v>
      </c>
      <c r="H7" s="39" t="s">
        <v>1453</v>
      </c>
      <c r="I7" s="32" t="s">
        <v>106</v>
      </c>
      <c r="J7" s="33" t="s">
        <v>1131</v>
      </c>
      <c r="K7" s="32"/>
      <c r="L7" s="32"/>
      <c r="M7" s="32"/>
      <c r="R7" s="17" t="s">
        <v>116</v>
      </c>
    </row>
    <row r="8" spans="2:18" ht="18">
      <c r="B8" s="321"/>
      <c r="C8" s="324"/>
      <c r="D8" s="32" t="s">
        <v>1447</v>
      </c>
      <c r="E8" s="32" t="s">
        <v>114</v>
      </c>
      <c r="F8" s="21" t="s">
        <v>58</v>
      </c>
      <c r="G8" s="40" t="s">
        <v>61</v>
      </c>
      <c r="H8" s="39" t="s">
        <v>117</v>
      </c>
      <c r="I8" s="32" t="s">
        <v>106</v>
      </c>
      <c r="J8" s="33" t="s">
        <v>1131</v>
      </c>
      <c r="K8" s="32"/>
      <c r="L8" s="32"/>
      <c r="M8" s="32"/>
      <c r="R8" s="17" t="s">
        <v>118</v>
      </c>
    </row>
    <row r="9" spans="2:18" ht="18">
      <c r="B9" s="321"/>
      <c r="C9" s="324"/>
      <c r="D9" s="32" t="s">
        <v>1447</v>
      </c>
      <c r="E9" s="32" t="s">
        <v>114</v>
      </c>
      <c r="F9" s="21" t="s">
        <v>58</v>
      </c>
      <c r="G9" s="261" t="s">
        <v>1457</v>
      </c>
      <c r="H9" s="260" t="s">
        <v>1454</v>
      </c>
      <c r="I9" s="32" t="s">
        <v>106</v>
      </c>
      <c r="J9" s="33" t="s">
        <v>1131</v>
      </c>
      <c r="K9" s="32"/>
      <c r="L9" s="32"/>
      <c r="M9" s="32"/>
      <c r="R9" s="17" t="s">
        <v>1446</v>
      </c>
    </row>
    <row r="10" spans="2:18" ht="18">
      <c r="B10" s="321"/>
      <c r="C10" s="324"/>
      <c r="D10" s="32" t="s">
        <v>1447</v>
      </c>
      <c r="E10" s="32" t="s">
        <v>114</v>
      </c>
      <c r="F10" s="21" t="s">
        <v>58</v>
      </c>
      <c r="G10" s="261" t="s">
        <v>1458</v>
      </c>
      <c r="H10" s="260" t="s">
        <v>1455</v>
      </c>
      <c r="I10" s="32" t="s">
        <v>106</v>
      </c>
      <c r="J10" s="33" t="s">
        <v>1131</v>
      </c>
      <c r="K10" s="32"/>
      <c r="L10" s="32"/>
      <c r="M10" s="32"/>
      <c r="R10" s="259" t="s">
        <v>121</v>
      </c>
    </row>
    <row r="11" spans="2:18" ht="18">
      <c r="B11" s="321"/>
      <c r="C11" s="324"/>
      <c r="D11" s="32" t="s">
        <v>1447</v>
      </c>
      <c r="E11" s="32" t="s">
        <v>114</v>
      </c>
      <c r="F11" s="21" t="s">
        <v>58</v>
      </c>
      <c r="G11" s="261" t="s">
        <v>1459</v>
      </c>
      <c r="H11" s="260" t="s">
        <v>1456</v>
      </c>
      <c r="I11" s="32" t="s">
        <v>106</v>
      </c>
      <c r="J11" s="33" t="s">
        <v>1131</v>
      </c>
      <c r="K11" s="32"/>
      <c r="L11" s="32"/>
      <c r="M11" s="32"/>
      <c r="R11" s="17" t="s">
        <v>1450</v>
      </c>
    </row>
    <row r="12" spans="2:18" ht="18">
      <c r="B12" s="321"/>
      <c r="C12" s="324"/>
      <c r="D12" s="32" t="s">
        <v>1447</v>
      </c>
      <c r="E12" s="32" t="s">
        <v>114</v>
      </c>
      <c r="F12" s="21" t="s">
        <v>58</v>
      </c>
      <c r="G12" s="261" t="s">
        <v>1461</v>
      </c>
      <c r="H12" s="260" t="s">
        <v>1460</v>
      </c>
      <c r="I12" s="32" t="s">
        <v>106</v>
      </c>
      <c r="J12" s="33" t="s">
        <v>1131</v>
      </c>
      <c r="K12" s="32"/>
      <c r="L12" s="32"/>
      <c r="M12" s="32"/>
    </row>
    <row r="13" spans="2:18" ht="18">
      <c r="B13" s="321"/>
      <c r="C13" s="324"/>
      <c r="D13" s="32" t="s">
        <v>1447</v>
      </c>
      <c r="E13" s="32" t="s">
        <v>114</v>
      </c>
      <c r="F13" s="21" t="s">
        <v>58</v>
      </c>
      <c r="G13" s="40" t="s">
        <v>1464</v>
      </c>
      <c r="H13" s="260" t="s">
        <v>1462</v>
      </c>
      <c r="I13" s="32" t="s">
        <v>106</v>
      </c>
      <c r="J13" s="33" t="s">
        <v>1131</v>
      </c>
      <c r="K13" s="32"/>
      <c r="L13" s="32"/>
      <c r="M13" s="32"/>
    </row>
    <row r="14" spans="2:18" ht="18">
      <c r="B14" s="321"/>
      <c r="C14" s="324"/>
      <c r="D14" s="32" t="s">
        <v>1447</v>
      </c>
      <c r="E14" s="32" t="s">
        <v>114</v>
      </c>
      <c r="F14" s="199" t="s">
        <v>58</v>
      </c>
      <c r="G14" s="261" t="s">
        <v>1465</v>
      </c>
      <c r="H14" s="260" t="s">
        <v>1463</v>
      </c>
      <c r="I14" s="32" t="s">
        <v>106</v>
      </c>
      <c r="J14" s="33" t="s">
        <v>1131</v>
      </c>
      <c r="K14" s="32"/>
      <c r="L14" s="32"/>
      <c r="M14" s="32"/>
    </row>
    <row r="15" spans="2:18" ht="18">
      <c r="B15" s="321"/>
      <c r="C15" s="324"/>
      <c r="D15" s="32" t="s">
        <v>1447</v>
      </c>
      <c r="E15" s="32" t="s">
        <v>114</v>
      </c>
      <c r="F15" s="199" t="s">
        <v>58</v>
      </c>
      <c r="G15" s="261" t="s">
        <v>1467</v>
      </c>
      <c r="H15" s="260" t="s">
        <v>1466</v>
      </c>
      <c r="I15" s="32" t="s">
        <v>106</v>
      </c>
      <c r="J15" s="33" t="s">
        <v>1131</v>
      </c>
      <c r="K15" s="32"/>
      <c r="L15" s="32"/>
      <c r="M15" s="32"/>
    </row>
    <row r="16" spans="2:18" ht="18">
      <c r="B16" s="321"/>
      <c r="C16" s="324"/>
      <c r="D16" s="32" t="s">
        <v>1447</v>
      </c>
      <c r="E16" s="32" t="s">
        <v>114</v>
      </c>
      <c r="F16" s="199" t="s">
        <v>58</v>
      </c>
      <c r="G16" s="261" t="s">
        <v>1470</v>
      </c>
      <c r="H16" s="260" t="s">
        <v>1468</v>
      </c>
      <c r="I16" s="32" t="s">
        <v>106</v>
      </c>
      <c r="J16" s="33" t="s">
        <v>1131</v>
      </c>
      <c r="K16" s="32"/>
      <c r="L16" s="32"/>
      <c r="M16" s="32"/>
    </row>
    <row r="17" spans="2:13" ht="18">
      <c r="B17" s="321"/>
      <c r="C17" s="324"/>
      <c r="D17" s="32" t="s">
        <v>1447</v>
      </c>
      <c r="E17" s="32" t="s">
        <v>114</v>
      </c>
      <c r="F17" s="199" t="s">
        <v>58</v>
      </c>
      <c r="G17" s="261" t="s">
        <v>1471</v>
      </c>
      <c r="H17" s="260" t="s">
        <v>1469</v>
      </c>
      <c r="I17" s="32" t="s">
        <v>106</v>
      </c>
      <c r="J17" s="33" t="s">
        <v>1131</v>
      </c>
      <c r="K17" s="32"/>
      <c r="L17" s="32"/>
      <c r="M17" s="32"/>
    </row>
    <row r="18" spans="2:13" ht="18">
      <c r="B18" s="321"/>
      <c r="C18" s="324"/>
      <c r="D18" s="32" t="s">
        <v>1447</v>
      </c>
      <c r="E18" s="32" t="s">
        <v>114</v>
      </c>
      <c r="F18" s="199" t="s">
        <v>58</v>
      </c>
      <c r="G18" s="261" t="s">
        <v>1473</v>
      </c>
      <c r="H18" s="260" t="s">
        <v>1472</v>
      </c>
      <c r="I18" s="32" t="s">
        <v>106</v>
      </c>
      <c r="J18" s="33" t="s">
        <v>1131</v>
      </c>
      <c r="K18" s="32"/>
      <c r="L18" s="32"/>
      <c r="M18" s="32"/>
    </row>
    <row r="19" spans="2:13" ht="18">
      <c r="B19" s="321"/>
      <c r="C19" s="324"/>
      <c r="D19" s="32" t="s">
        <v>1447</v>
      </c>
      <c r="E19" s="32" t="s">
        <v>114</v>
      </c>
      <c r="F19" s="199" t="s">
        <v>58</v>
      </c>
      <c r="G19" s="261" t="s">
        <v>1475</v>
      </c>
      <c r="H19" s="260" t="s">
        <v>1474</v>
      </c>
      <c r="I19" s="32" t="s">
        <v>106</v>
      </c>
      <c r="J19" s="33" t="s">
        <v>1131</v>
      </c>
      <c r="K19" s="32"/>
      <c r="L19" s="32"/>
      <c r="M19" s="32"/>
    </row>
    <row r="20" spans="2:13" ht="18">
      <c r="B20" s="321"/>
      <c r="C20" s="324"/>
      <c r="D20" s="32" t="s">
        <v>1447</v>
      </c>
      <c r="E20" s="32" t="s">
        <v>114</v>
      </c>
      <c r="F20" s="199" t="s">
        <v>58</v>
      </c>
      <c r="G20" s="261" t="s">
        <v>1477</v>
      </c>
      <c r="H20" s="260" t="s">
        <v>1476</v>
      </c>
      <c r="I20" s="32" t="s">
        <v>106</v>
      </c>
      <c r="J20" s="33" t="s">
        <v>1131</v>
      </c>
      <c r="K20" s="32"/>
      <c r="L20" s="32"/>
      <c r="M20" s="32"/>
    </row>
    <row r="21" spans="2:13" ht="18">
      <c r="B21" s="321"/>
      <c r="C21" s="324"/>
      <c r="D21" s="32" t="s">
        <v>1447</v>
      </c>
      <c r="E21" s="32" t="s">
        <v>114</v>
      </c>
      <c r="F21" s="199" t="s">
        <v>58</v>
      </c>
      <c r="G21" s="40" t="s">
        <v>1480</v>
      </c>
      <c r="H21" s="260" t="s">
        <v>1478</v>
      </c>
      <c r="I21" s="32" t="s">
        <v>106</v>
      </c>
      <c r="J21" s="33" t="s">
        <v>1131</v>
      </c>
      <c r="K21" s="32"/>
      <c r="L21" s="32"/>
      <c r="M21" s="32"/>
    </row>
    <row r="22" spans="2:13" ht="18">
      <c r="B22" s="321"/>
      <c r="C22" s="324"/>
      <c r="D22" s="32" t="s">
        <v>1447</v>
      </c>
      <c r="E22" s="32" t="s">
        <v>114</v>
      </c>
      <c r="F22" s="199" t="s">
        <v>58</v>
      </c>
      <c r="G22" s="40" t="s">
        <v>1481</v>
      </c>
      <c r="H22" s="260" t="s">
        <v>1479</v>
      </c>
      <c r="I22" s="32" t="s">
        <v>106</v>
      </c>
      <c r="J22" s="33" t="s">
        <v>1131</v>
      </c>
      <c r="K22" s="32"/>
      <c r="L22" s="32"/>
      <c r="M22" s="32"/>
    </row>
    <row r="23" spans="2:13" ht="18">
      <c r="B23" s="321"/>
      <c r="C23" s="324"/>
      <c r="D23" s="32" t="s">
        <v>1447</v>
      </c>
      <c r="E23" s="32" t="s">
        <v>114</v>
      </c>
      <c r="F23" s="199" t="s">
        <v>58</v>
      </c>
      <c r="G23" s="261" t="s">
        <v>1483</v>
      </c>
      <c r="H23" s="260" t="s">
        <v>1482</v>
      </c>
      <c r="I23" s="32" t="s">
        <v>106</v>
      </c>
      <c r="J23" s="33" t="s">
        <v>1131</v>
      </c>
      <c r="K23" s="32"/>
      <c r="L23" s="32"/>
      <c r="M23" s="32"/>
    </row>
    <row r="24" spans="2:13" ht="18">
      <c r="B24" s="321"/>
      <c r="C24" s="324"/>
      <c r="D24" s="32" t="s">
        <v>1447</v>
      </c>
      <c r="E24" s="32" t="s">
        <v>114</v>
      </c>
      <c r="F24" s="199" t="s">
        <v>58</v>
      </c>
      <c r="G24" s="261" t="s">
        <v>1485</v>
      </c>
      <c r="H24" s="260" t="s">
        <v>1484</v>
      </c>
      <c r="I24" s="32" t="s">
        <v>106</v>
      </c>
      <c r="J24" s="33" t="s">
        <v>1131</v>
      </c>
      <c r="K24" s="32"/>
      <c r="L24" s="32"/>
      <c r="M24" s="32"/>
    </row>
    <row r="25" spans="2:13" ht="18">
      <c r="B25" s="321"/>
      <c r="C25" s="18" t="s">
        <v>119</v>
      </c>
      <c r="D25" s="44" t="s">
        <v>108</v>
      </c>
      <c r="E25" s="32" t="s">
        <v>120</v>
      </c>
      <c r="F25" s="21" t="s">
        <v>58</v>
      </c>
      <c r="G25" s="40" t="s">
        <v>63</v>
      </c>
      <c r="H25" s="39"/>
      <c r="I25" s="32" t="s">
        <v>106</v>
      </c>
      <c r="J25" s="33" t="s">
        <v>1131</v>
      </c>
      <c r="K25" s="32"/>
      <c r="L25" s="32"/>
      <c r="M25" s="32"/>
    </row>
    <row r="26" spans="2:13" ht="18">
      <c r="B26" s="321"/>
      <c r="C26" s="18" t="s">
        <v>119</v>
      </c>
      <c r="D26" s="32" t="s">
        <v>121</v>
      </c>
      <c r="E26" s="24" t="s">
        <v>122</v>
      </c>
      <c r="F26" s="21" t="s">
        <v>58</v>
      </c>
      <c r="G26" s="40" t="s">
        <v>65</v>
      </c>
      <c r="H26" s="19"/>
      <c r="I26" s="32" t="s">
        <v>106</v>
      </c>
      <c r="J26" s="33" t="s">
        <v>1131</v>
      </c>
      <c r="K26" s="32"/>
      <c r="L26" s="32"/>
      <c r="M26" s="32"/>
    </row>
    <row r="27" spans="2:13" ht="57">
      <c r="B27" s="321"/>
      <c r="C27" s="18" t="s">
        <v>119</v>
      </c>
      <c r="D27" s="32" t="s">
        <v>123</v>
      </c>
      <c r="E27" s="21" t="s">
        <v>124</v>
      </c>
      <c r="F27" s="21" t="s">
        <v>58</v>
      </c>
      <c r="G27" s="41" t="s">
        <v>125</v>
      </c>
      <c r="H27" s="19" t="s">
        <v>68</v>
      </c>
      <c r="I27" s="32" t="s">
        <v>106</v>
      </c>
      <c r="J27" s="33" t="s">
        <v>1131</v>
      </c>
      <c r="K27" s="32"/>
      <c r="L27" s="32"/>
      <c r="M27" s="32"/>
    </row>
    <row r="28" spans="2:13" ht="19">
      <c r="B28" s="321"/>
      <c r="C28" s="18" t="s">
        <v>119</v>
      </c>
      <c r="D28" s="32" t="s">
        <v>116</v>
      </c>
      <c r="E28" s="21" t="s">
        <v>124</v>
      </c>
      <c r="F28" s="21" t="s">
        <v>58</v>
      </c>
      <c r="G28" s="42" t="s">
        <v>66</v>
      </c>
      <c r="H28" s="19" t="s">
        <v>126</v>
      </c>
      <c r="I28" s="32" t="s">
        <v>106</v>
      </c>
      <c r="J28" s="33" t="s">
        <v>1131</v>
      </c>
      <c r="K28" s="32"/>
      <c r="L28" s="32"/>
      <c r="M28" s="32"/>
    </row>
    <row r="29" spans="2:13" ht="18">
      <c r="B29" s="321"/>
      <c r="C29" s="34" t="s">
        <v>127</v>
      </c>
      <c r="D29" s="32" t="s">
        <v>116</v>
      </c>
      <c r="E29" s="21" t="s">
        <v>124</v>
      </c>
      <c r="F29" s="21" t="s">
        <v>58</v>
      </c>
      <c r="G29" s="40" t="s">
        <v>67</v>
      </c>
      <c r="H29" s="19" t="s">
        <v>128</v>
      </c>
      <c r="I29" s="32" t="s">
        <v>106</v>
      </c>
      <c r="J29" s="33" t="s">
        <v>1131</v>
      </c>
      <c r="K29" s="32"/>
      <c r="L29" s="32"/>
      <c r="M29" s="32"/>
    </row>
    <row r="30" spans="2:13" ht="19">
      <c r="B30" s="321"/>
      <c r="C30" s="34" t="s">
        <v>129</v>
      </c>
      <c r="D30" s="32" t="s">
        <v>111</v>
      </c>
      <c r="E30" s="21" t="s">
        <v>124</v>
      </c>
      <c r="F30" s="21" t="s">
        <v>58</v>
      </c>
      <c r="G30" s="43" t="s">
        <v>68</v>
      </c>
      <c r="H30" s="19" t="s">
        <v>130</v>
      </c>
      <c r="I30" s="32" t="s">
        <v>106</v>
      </c>
      <c r="J30" s="33" t="s">
        <v>1131</v>
      </c>
      <c r="K30" s="32"/>
      <c r="L30" s="32"/>
      <c r="M30" s="32"/>
    </row>
    <row r="32" spans="2:13">
      <c r="B32" s="17" t="s">
        <v>950</v>
      </c>
    </row>
    <row r="37" spans="7:11">
      <c r="G37" s="259"/>
      <c r="H37" s="259"/>
      <c r="I37" s="259"/>
      <c r="J37" s="259"/>
      <c r="K37" s="259"/>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row r="171" spans="7:7">
      <c r="G171"/>
    </row>
    <row r="172" spans="7:7">
      <c r="G172"/>
    </row>
    <row r="173" spans="7:7">
      <c r="G173"/>
    </row>
    <row r="174" spans="7:7">
      <c r="G174"/>
    </row>
    <row r="175" spans="7:7">
      <c r="G175"/>
    </row>
    <row r="176" spans="7:7">
      <c r="G176"/>
    </row>
    <row r="177" spans="7:7">
      <c r="G177"/>
    </row>
    <row r="178" spans="7:7">
      <c r="G178"/>
    </row>
    <row r="179" spans="7:7">
      <c r="G179"/>
    </row>
    <row r="180" spans="7:7">
      <c r="G180"/>
    </row>
    <row r="181" spans="7:7">
      <c r="G181"/>
    </row>
    <row r="182" spans="7:7">
      <c r="G182"/>
    </row>
    <row r="183" spans="7:7">
      <c r="G183"/>
    </row>
    <row r="184" spans="7:7">
      <c r="G184"/>
    </row>
    <row r="185" spans="7:7">
      <c r="G185"/>
    </row>
    <row r="186" spans="7:7">
      <c r="G186"/>
    </row>
    <row r="187" spans="7:7">
      <c r="G187"/>
    </row>
    <row r="188" spans="7:7">
      <c r="G188"/>
    </row>
    <row r="189" spans="7:7">
      <c r="G189"/>
    </row>
    <row r="190" spans="7:7">
      <c r="G190"/>
    </row>
    <row r="191" spans="7:7">
      <c r="G191"/>
    </row>
    <row r="192" spans="7:7">
      <c r="G192"/>
    </row>
    <row r="193" spans="7:7">
      <c r="G193"/>
    </row>
    <row r="194" spans="7:7">
      <c r="G194"/>
    </row>
    <row r="195" spans="7:7">
      <c r="G195"/>
    </row>
    <row r="196" spans="7:7">
      <c r="G196"/>
    </row>
    <row r="197" spans="7:7">
      <c r="G197"/>
    </row>
    <row r="198" spans="7:7">
      <c r="G198"/>
    </row>
    <row r="199" spans="7:7">
      <c r="G199"/>
    </row>
    <row r="200" spans="7:7">
      <c r="G200"/>
    </row>
    <row r="201" spans="7:7">
      <c r="G201"/>
    </row>
    <row r="202" spans="7:7">
      <c r="G202"/>
    </row>
    <row r="203" spans="7:7">
      <c r="G203"/>
    </row>
    <row r="204" spans="7:7">
      <c r="G204"/>
    </row>
    <row r="205" spans="7:7">
      <c r="G205"/>
    </row>
    <row r="206" spans="7:7">
      <c r="G206"/>
    </row>
    <row r="207" spans="7:7">
      <c r="G207"/>
    </row>
    <row r="208" spans="7:7">
      <c r="G208"/>
    </row>
    <row r="209" spans="7:7">
      <c r="G209"/>
    </row>
    <row r="210" spans="7:7">
      <c r="G210"/>
    </row>
    <row r="211" spans="7:7">
      <c r="G211"/>
    </row>
    <row r="212" spans="7:7">
      <c r="G212"/>
    </row>
    <row r="213" spans="7:7">
      <c r="G213"/>
    </row>
    <row r="214" spans="7:7">
      <c r="G214"/>
    </row>
    <row r="215" spans="7:7">
      <c r="G215"/>
    </row>
    <row r="216" spans="7:7">
      <c r="G216"/>
    </row>
    <row r="217" spans="7:7">
      <c r="G217"/>
    </row>
    <row r="218" spans="7:7">
      <c r="G218"/>
    </row>
    <row r="219" spans="7:7">
      <c r="G219"/>
    </row>
    <row r="220" spans="7:7">
      <c r="G220"/>
    </row>
    <row r="221" spans="7:7">
      <c r="G221"/>
    </row>
    <row r="222" spans="7:7">
      <c r="G222"/>
    </row>
    <row r="223" spans="7:7">
      <c r="G223"/>
    </row>
    <row r="224" spans="7:7">
      <c r="G224"/>
    </row>
    <row r="225" spans="7:7">
      <c r="G225"/>
    </row>
    <row r="226" spans="7:7">
      <c r="G226"/>
    </row>
    <row r="227" spans="7:7">
      <c r="G227"/>
    </row>
    <row r="228" spans="7:7">
      <c r="G228"/>
    </row>
    <row r="229" spans="7:7">
      <c r="G229"/>
    </row>
    <row r="230" spans="7:7">
      <c r="G230"/>
    </row>
    <row r="231" spans="7:7">
      <c r="G231"/>
    </row>
    <row r="232" spans="7:7">
      <c r="G232"/>
    </row>
    <row r="233" spans="7:7">
      <c r="G233"/>
    </row>
    <row r="234" spans="7:7">
      <c r="G234"/>
    </row>
    <row r="235" spans="7:7">
      <c r="G235"/>
    </row>
    <row r="236" spans="7:7">
      <c r="G236"/>
    </row>
    <row r="237" spans="7:7">
      <c r="G237"/>
    </row>
    <row r="238" spans="7:7">
      <c r="G238"/>
    </row>
    <row r="239" spans="7:7">
      <c r="G239"/>
    </row>
    <row r="240" spans="7:7">
      <c r="G240"/>
    </row>
    <row r="241" spans="7:7">
      <c r="G241"/>
    </row>
    <row r="242" spans="7:7">
      <c r="G242"/>
    </row>
    <row r="243" spans="7:7">
      <c r="G243"/>
    </row>
    <row r="244" spans="7:7">
      <c r="G244"/>
    </row>
    <row r="245" spans="7:7">
      <c r="G245"/>
    </row>
    <row r="246" spans="7:7">
      <c r="G246"/>
    </row>
    <row r="247" spans="7:7">
      <c r="G247"/>
    </row>
    <row r="248" spans="7:7">
      <c r="G248"/>
    </row>
    <row r="249" spans="7:7">
      <c r="G249"/>
    </row>
    <row r="250" spans="7:7">
      <c r="G250"/>
    </row>
    <row r="251" spans="7:7">
      <c r="G251"/>
    </row>
    <row r="252" spans="7:7">
      <c r="G252"/>
    </row>
    <row r="253" spans="7:7">
      <c r="G253"/>
    </row>
    <row r="254" spans="7:7">
      <c r="G254"/>
    </row>
    <row r="255" spans="7:7">
      <c r="G255"/>
    </row>
    <row r="256" spans="7:7">
      <c r="G256"/>
    </row>
    <row r="257" spans="7:7">
      <c r="G257"/>
    </row>
    <row r="258" spans="7:7">
      <c r="G258"/>
    </row>
    <row r="259" spans="7:7">
      <c r="G259"/>
    </row>
    <row r="260" spans="7:7">
      <c r="G260"/>
    </row>
    <row r="261" spans="7:7">
      <c r="G261"/>
    </row>
    <row r="262" spans="7:7">
      <c r="G262"/>
    </row>
    <row r="263" spans="7:7">
      <c r="G263"/>
    </row>
    <row r="264" spans="7:7">
      <c r="G264"/>
    </row>
    <row r="265" spans="7:7">
      <c r="G265"/>
    </row>
    <row r="266" spans="7:7">
      <c r="G266"/>
    </row>
    <row r="267" spans="7:7">
      <c r="G267"/>
    </row>
    <row r="268" spans="7:7">
      <c r="G268"/>
    </row>
    <row r="269" spans="7:7">
      <c r="G269"/>
    </row>
    <row r="270" spans="7:7">
      <c r="G270"/>
    </row>
    <row r="271" spans="7:7">
      <c r="G271"/>
    </row>
    <row r="272" spans="7:7">
      <c r="G272"/>
    </row>
    <row r="273" spans="7:7">
      <c r="G273"/>
    </row>
    <row r="274" spans="7:7">
      <c r="G274"/>
    </row>
    <row r="275" spans="7:7">
      <c r="G275"/>
    </row>
    <row r="276" spans="7:7">
      <c r="G276"/>
    </row>
    <row r="277" spans="7:7">
      <c r="G277"/>
    </row>
  </sheetData>
  <mergeCells count="3">
    <mergeCell ref="B6:B30"/>
    <mergeCell ref="B4:M4"/>
    <mergeCell ref="C6:C24"/>
  </mergeCells>
  <phoneticPr fontId="4" type="noConversion"/>
  <dataValidations count="3">
    <dataValidation type="list" allowBlank="1" showInputMessage="1" showErrorMessage="1" sqref="G25" xr:uid="{FEB15299-F202-43F4-8335-2684B8B4A354}">
      <formula1>$R$3:$R$8</formula1>
    </dataValidation>
    <dataValidation type="list" allowBlank="1" showInputMessage="1" showErrorMessage="1" sqref="I6:I30" xr:uid="{54ECD5C4-187E-463D-B21B-9A9B2CB10076}">
      <formula1>#REF!</formula1>
    </dataValidation>
    <dataValidation type="list" allowBlank="1" showInputMessage="1" showErrorMessage="1" sqref="D6:D30" xr:uid="{44A5E5BC-27B5-4880-BFD2-B5DE8280FB76}">
      <formula1>$R$3:$R$11</formula1>
    </dataValidation>
  </dataValidations>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5D33-FE2F-47ED-9231-8FC020C3C9BB}">
  <sheetPr filterMode="1">
    <tabColor rgb="FF00B050"/>
  </sheetPr>
  <dimension ref="B3:N256"/>
  <sheetViews>
    <sheetView tabSelected="1" zoomScale="70" zoomScaleNormal="70" workbookViewId="0">
      <selection activeCell="C24" sqref="C24"/>
    </sheetView>
  </sheetViews>
  <sheetFormatPr baseColWidth="10" defaultColWidth="8.6640625" defaultRowHeight="11"/>
  <cols>
    <col min="1" max="1" width="8.6640625" style="16"/>
    <col min="2" max="2" width="24" style="16" bestFit="1" customWidth="1"/>
    <col min="3" max="3" width="81.6640625" style="16" customWidth="1"/>
    <col min="4" max="4" width="32.1640625" style="16" customWidth="1"/>
    <col min="5" max="5" width="28.5" style="16" customWidth="1"/>
    <col min="6" max="6" width="16.83203125" style="16" bestFit="1" customWidth="1"/>
    <col min="7" max="7" width="31" style="16" bestFit="1" customWidth="1"/>
    <col min="8" max="8" width="9.83203125" style="16" customWidth="1"/>
    <col min="9" max="9" width="10.83203125" style="288" customWidth="1"/>
    <col min="10" max="10" width="8.6640625" style="16"/>
    <col min="11" max="11" width="8.6640625" style="288"/>
    <col min="12" max="12" width="27.1640625" style="16" bestFit="1" customWidth="1"/>
    <col min="13" max="13" width="22.1640625" style="16" bestFit="1" customWidth="1"/>
    <col min="14" max="14" width="8.6640625" style="288"/>
    <col min="15" max="16384" width="8.6640625" style="16"/>
  </cols>
  <sheetData>
    <row r="3" spans="2:14" ht="12" thickBot="1"/>
    <row r="4" spans="2:14" ht="17">
      <c r="B4" s="325"/>
      <c r="C4" s="326"/>
      <c r="D4" s="326"/>
      <c r="E4" s="326"/>
      <c r="F4" s="326"/>
      <c r="G4" s="326"/>
      <c r="H4" s="326"/>
      <c r="I4" s="327" t="s">
        <v>69</v>
      </c>
      <c r="J4" s="327"/>
      <c r="K4" s="327"/>
      <c r="L4" s="327"/>
      <c r="M4" s="328"/>
    </row>
    <row r="5" spans="2:14" ht="54">
      <c r="B5" s="229" t="s">
        <v>70</v>
      </c>
      <c r="C5" s="119" t="s">
        <v>71</v>
      </c>
      <c r="D5" s="119" t="s">
        <v>72</v>
      </c>
      <c r="E5" s="119" t="s">
        <v>73</v>
      </c>
      <c r="F5" s="119" t="s">
        <v>74</v>
      </c>
      <c r="G5" s="119" t="s">
        <v>75</v>
      </c>
      <c r="H5" s="118" t="s">
        <v>76</v>
      </c>
      <c r="I5" s="119" t="s">
        <v>77</v>
      </c>
      <c r="J5" s="230" t="s">
        <v>78</v>
      </c>
      <c r="K5" s="120" t="s">
        <v>79</v>
      </c>
      <c r="L5" s="120" t="s">
        <v>80</v>
      </c>
      <c r="M5" s="231" t="s">
        <v>956</v>
      </c>
      <c r="N5" s="288" t="s">
        <v>1242</v>
      </c>
    </row>
    <row r="6" spans="2:14" ht="16.5" hidden="1" customHeight="1">
      <c r="C6" s="210" t="s">
        <v>1290</v>
      </c>
      <c r="D6" s="210" t="s">
        <v>1291</v>
      </c>
      <c r="E6" s="210" t="s">
        <v>1289</v>
      </c>
      <c r="F6" s="210" t="s">
        <v>82</v>
      </c>
      <c r="G6" s="210" t="s">
        <v>1246</v>
      </c>
      <c r="H6" s="31" t="s">
        <v>1500</v>
      </c>
      <c r="I6" s="16"/>
      <c r="K6" s="16"/>
      <c r="N6" s="16"/>
    </row>
    <row r="7" spans="2:14" ht="17.25" hidden="1" customHeight="1">
      <c r="C7" s="210" t="s">
        <v>1292</v>
      </c>
      <c r="D7" s="210" t="s">
        <v>1293</v>
      </c>
      <c r="E7" s="210" t="s">
        <v>1289</v>
      </c>
      <c r="F7" s="210" t="s">
        <v>82</v>
      </c>
      <c r="G7" s="210" t="s">
        <v>1246</v>
      </c>
      <c r="H7" s="31" t="s">
        <v>1500</v>
      </c>
      <c r="K7" s="289">
        <v>0.99990000000000001</v>
      </c>
    </row>
    <row r="8" spans="2:14" ht="17.25" customHeight="1">
      <c r="C8" s="210" t="s">
        <v>1502</v>
      </c>
      <c r="D8" s="210" t="s">
        <v>59</v>
      </c>
      <c r="E8" s="210" t="s">
        <v>1503</v>
      </c>
      <c r="F8" s="210" t="s">
        <v>82</v>
      </c>
      <c r="G8" s="210" t="s">
        <v>1260</v>
      </c>
      <c r="H8" s="31" t="s">
        <v>1500</v>
      </c>
      <c r="I8" s="16"/>
      <c r="K8" s="16"/>
      <c r="N8" s="16"/>
    </row>
    <row r="9" spans="2:14" ht="17.25" customHeight="1">
      <c r="C9" s="210" t="s">
        <v>1504</v>
      </c>
      <c r="D9" s="210" t="s">
        <v>59</v>
      </c>
      <c r="E9" s="210" t="s">
        <v>1503</v>
      </c>
      <c r="F9" s="210" t="s">
        <v>82</v>
      </c>
      <c r="G9" s="210" t="s">
        <v>1260</v>
      </c>
      <c r="H9" s="31" t="s">
        <v>1500</v>
      </c>
      <c r="I9" s="16"/>
      <c r="K9" s="16"/>
      <c r="N9" s="16"/>
    </row>
    <row r="10" spans="2:14" ht="17.25" customHeight="1">
      <c r="C10" s="210" t="s">
        <v>1295</v>
      </c>
      <c r="D10" s="210" t="s">
        <v>59</v>
      </c>
      <c r="E10" s="210" t="s">
        <v>1294</v>
      </c>
      <c r="F10" s="210" t="s">
        <v>82</v>
      </c>
      <c r="G10" s="210" t="s">
        <v>1260</v>
      </c>
      <c r="H10" s="31" t="s">
        <v>1500</v>
      </c>
      <c r="I10" s="16"/>
      <c r="K10" s="16"/>
      <c r="N10" s="16"/>
    </row>
    <row r="11" spans="2:14" ht="17.25" hidden="1" customHeight="1">
      <c r="C11" s="210" t="s">
        <v>1296</v>
      </c>
      <c r="D11" s="210" t="s">
        <v>91</v>
      </c>
      <c r="E11" s="210" t="s">
        <v>1294</v>
      </c>
      <c r="F11" s="210" t="s">
        <v>82</v>
      </c>
      <c r="G11" s="210" t="s">
        <v>1260</v>
      </c>
      <c r="H11" s="31" t="s">
        <v>1500</v>
      </c>
      <c r="I11" s="16"/>
      <c r="K11" s="16"/>
      <c r="N11" s="16"/>
    </row>
    <row r="12" spans="2:14" ht="17.25" customHeight="1">
      <c r="C12" s="210" t="s">
        <v>1297</v>
      </c>
      <c r="D12" s="210" t="s">
        <v>59</v>
      </c>
      <c r="E12" s="210" t="s">
        <v>1294</v>
      </c>
      <c r="F12" s="210" t="s">
        <v>82</v>
      </c>
      <c r="G12" s="210" t="s">
        <v>1260</v>
      </c>
      <c r="H12" s="31" t="s">
        <v>1500</v>
      </c>
      <c r="I12" s="16"/>
      <c r="K12" s="16"/>
      <c r="N12" s="16"/>
    </row>
    <row r="13" spans="2:14" ht="17.25" customHeight="1">
      <c r="C13" s="210" t="s">
        <v>1299</v>
      </c>
      <c r="D13" s="210" t="s">
        <v>59</v>
      </c>
      <c r="E13" s="210" t="s">
        <v>1298</v>
      </c>
      <c r="F13" s="210" t="s">
        <v>82</v>
      </c>
      <c r="G13" s="210" t="s">
        <v>1260</v>
      </c>
      <c r="H13" s="31" t="s">
        <v>1500</v>
      </c>
      <c r="I13" s="16"/>
      <c r="K13" s="16"/>
      <c r="N13" s="16"/>
    </row>
    <row r="14" spans="2:14" ht="17.25" customHeight="1">
      <c r="C14" s="210" t="s">
        <v>1195</v>
      </c>
      <c r="D14" s="210" t="s">
        <v>59</v>
      </c>
      <c r="E14" s="210" t="s">
        <v>1298</v>
      </c>
      <c r="F14" s="210" t="s">
        <v>82</v>
      </c>
      <c r="G14" s="210" t="s">
        <v>1260</v>
      </c>
      <c r="H14" s="31" t="s">
        <v>1500</v>
      </c>
      <c r="I14" s="16"/>
      <c r="K14" s="16"/>
      <c r="N14" s="16"/>
    </row>
    <row r="15" spans="2:14" ht="17.25" customHeight="1">
      <c r="C15" s="210" t="s">
        <v>1214</v>
      </c>
      <c r="D15" s="210" t="s">
        <v>1300</v>
      </c>
      <c r="E15" s="210" t="s">
        <v>1298</v>
      </c>
      <c r="F15" s="210" t="s">
        <v>82</v>
      </c>
      <c r="G15" s="210" t="s">
        <v>1260</v>
      </c>
      <c r="H15" s="31" t="s">
        <v>1500</v>
      </c>
      <c r="I15" s="16"/>
      <c r="K15" s="16">
        <v>99.99</v>
      </c>
      <c r="N15" s="16"/>
    </row>
    <row r="16" spans="2:14" ht="17.25" customHeight="1">
      <c r="C16" s="210" t="s">
        <v>1301</v>
      </c>
      <c r="D16" s="210" t="s">
        <v>59</v>
      </c>
      <c r="E16" s="210" t="s">
        <v>1298</v>
      </c>
      <c r="F16" s="210" t="s">
        <v>82</v>
      </c>
      <c r="G16" s="210" t="s">
        <v>1260</v>
      </c>
      <c r="H16" s="31" t="s">
        <v>1500</v>
      </c>
      <c r="I16" s="16"/>
      <c r="K16" s="16"/>
      <c r="N16" s="16"/>
    </row>
    <row r="17" spans="3:14" ht="17.25" hidden="1" customHeight="1">
      <c r="C17" s="210" t="s">
        <v>1302</v>
      </c>
      <c r="D17" s="210" t="s">
        <v>91</v>
      </c>
      <c r="E17" s="210" t="s">
        <v>1298</v>
      </c>
      <c r="F17" s="210" t="s">
        <v>82</v>
      </c>
      <c r="G17" s="210" t="s">
        <v>1260</v>
      </c>
      <c r="H17" s="31" t="s">
        <v>1500</v>
      </c>
      <c r="I17" s="16"/>
      <c r="K17" s="16"/>
      <c r="N17" s="16"/>
    </row>
    <row r="18" spans="3:14" ht="17" hidden="1">
      <c r="C18" s="210" t="s">
        <v>1303</v>
      </c>
      <c r="D18" s="210" t="s">
        <v>91</v>
      </c>
      <c r="E18" s="210" t="s">
        <v>1298</v>
      </c>
      <c r="F18" s="210" t="s">
        <v>82</v>
      </c>
      <c r="G18" s="210" t="s">
        <v>1260</v>
      </c>
      <c r="H18" s="31" t="s">
        <v>1500</v>
      </c>
      <c r="I18" s="16"/>
      <c r="K18" s="16"/>
      <c r="N18" s="16"/>
    </row>
    <row r="19" spans="3:14" ht="17">
      <c r="C19" s="210" t="s">
        <v>1196</v>
      </c>
      <c r="D19" s="210" t="s">
        <v>1273</v>
      </c>
      <c r="E19" s="210" t="s">
        <v>1304</v>
      </c>
      <c r="F19" s="210" t="s">
        <v>82</v>
      </c>
      <c r="G19" s="210" t="s">
        <v>1260</v>
      </c>
      <c r="H19" s="31" t="s">
        <v>1500</v>
      </c>
      <c r="I19" s="16"/>
      <c r="K19" s="31"/>
      <c r="N19" s="16"/>
    </row>
    <row r="20" spans="3:14" ht="20" customHeight="1">
      <c r="C20" s="210" t="s">
        <v>1237</v>
      </c>
      <c r="D20" s="210" t="s">
        <v>59</v>
      </c>
      <c r="E20" s="210" t="s">
        <v>1304</v>
      </c>
      <c r="F20" s="210" t="s">
        <v>82</v>
      </c>
      <c r="G20" s="210" t="s">
        <v>1260</v>
      </c>
      <c r="H20" s="31" t="s">
        <v>1500</v>
      </c>
      <c r="I20" s="16"/>
      <c r="K20" s="31"/>
      <c r="N20" s="16"/>
    </row>
    <row r="21" spans="3:14" ht="17">
      <c r="C21" s="210" t="s">
        <v>1305</v>
      </c>
      <c r="D21" s="210" t="s">
        <v>59</v>
      </c>
      <c r="E21" s="210" t="s">
        <v>1304</v>
      </c>
      <c r="F21" s="210" t="s">
        <v>82</v>
      </c>
      <c r="G21" s="210" t="s">
        <v>1260</v>
      </c>
      <c r="H21" s="31" t="s">
        <v>1500</v>
      </c>
      <c r="I21" s="16"/>
      <c r="K21" s="31"/>
      <c r="N21" s="16"/>
    </row>
    <row r="22" spans="3:14" ht="17" hidden="1">
      <c r="C22" s="210" t="s">
        <v>1306</v>
      </c>
      <c r="D22" s="210" t="s">
        <v>91</v>
      </c>
      <c r="E22" s="210" t="s">
        <v>1304</v>
      </c>
      <c r="F22" s="210" t="s">
        <v>82</v>
      </c>
      <c r="G22" s="210" t="s">
        <v>1260</v>
      </c>
      <c r="H22" s="31" t="s">
        <v>1500</v>
      </c>
      <c r="I22" s="16"/>
      <c r="K22" s="31"/>
      <c r="N22" s="16"/>
    </row>
    <row r="23" spans="3:14" ht="17">
      <c r="C23" s="210" t="s">
        <v>1194</v>
      </c>
      <c r="D23" s="210" t="s">
        <v>59</v>
      </c>
      <c r="E23" s="210" t="s">
        <v>1307</v>
      </c>
      <c r="F23" s="210" t="s">
        <v>82</v>
      </c>
      <c r="G23" s="210" t="s">
        <v>1260</v>
      </c>
      <c r="H23" s="31" t="s">
        <v>1500</v>
      </c>
      <c r="I23" s="16"/>
      <c r="K23" s="31"/>
      <c r="N23" s="16"/>
    </row>
    <row r="24" spans="3:14" ht="17" hidden="1">
      <c r="C24" s="210" t="s">
        <v>1308</v>
      </c>
      <c r="D24" s="210" t="s">
        <v>1293</v>
      </c>
      <c r="E24" s="210" t="s">
        <v>1307</v>
      </c>
      <c r="F24" s="210" t="s">
        <v>82</v>
      </c>
      <c r="G24" s="210" t="s">
        <v>1260</v>
      </c>
      <c r="H24" s="31" t="s">
        <v>1500</v>
      </c>
      <c r="K24" s="290" t="s">
        <v>1239</v>
      </c>
      <c r="N24" s="288" t="s">
        <v>1501</v>
      </c>
    </row>
    <row r="25" spans="3:14" ht="17">
      <c r="C25" s="210" t="s">
        <v>1141</v>
      </c>
      <c r="D25" s="210" t="s">
        <v>59</v>
      </c>
      <c r="E25" s="210" t="s">
        <v>1307</v>
      </c>
      <c r="F25" s="210" t="s">
        <v>82</v>
      </c>
      <c r="G25" s="210" t="s">
        <v>1260</v>
      </c>
      <c r="H25" s="31" t="s">
        <v>1500</v>
      </c>
      <c r="I25" s="16"/>
      <c r="K25" s="31"/>
      <c r="N25" s="16"/>
    </row>
    <row r="26" spans="3:14" ht="17">
      <c r="C26" s="210" t="s">
        <v>1309</v>
      </c>
      <c r="D26" s="210" t="s">
        <v>59</v>
      </c>
      <c r="E26" s="210" t="s">
        <v>1307</v>
      </c>
      <c r="F26" s="210" t="s">
        <v>82</v>
      </c>
      <c r="G26" s="210" t="s">
        <v>1260</v>
      </c>
      <c r="H26" s="31" t="s">
        <v>1500</v>
      </c>
      <c r="I26" s="16"/>
      <c r="K26" s="31"/>
      <c r="N26" s="16"/>
    </row>
    <row r="27" spans="3:14" ht="17">
      <c r="C27" s="210" t="s">
        <v>1310</v>
      </c>
      <c r="D27" s="210" t="s">
        <v>59</v>
      </c>
      <c r="E27" s="210" t="s">
        <v>1307</v>
      </c>
      <c r="F27" s="210" t="s">
        <v>82</v>
      </c>
      <c r="G27" s="210" t="s">
        <v>1260</v>
      </c>
      <c r="H27" s="31" t="s">
        <v>1500</v>
      </c>
      <c r="I27" s="16"/>
      <c r="K27" s="31"/>
      <c r="N27" s="16"/>
    </row>
    <row r="28" spans="3:14" ht="17">
      <c r="C28" s="210" t="s">
        <v>1311</v>
      </c>
      <c r="D28" s="210" t="s">
        <v>59</v>
      </c>
      <c r="E28" s="210" t="s">
        <v>1307</v>
      </c>
      <c r="F28" s="210" t="s">
        <v>82</v>
      </c>
      <c r="G28" s="210" t="s">
        <v>1260</v>
      </c>
      <c r="H28" s="31" t="s">
        <v>1500</v>
      </c>
      <c r="I28" s="16"/>
      <c r="K28" s="31"/>
      <c r="N28" s="16"/>
    </row>
    <row r="29" spans="3:14" ht="17">
      <c r="C29" s="210" t="s">
        <v>1312</v>
      </c>
      <c r="D29" s="210" t="s">
        <v>59</v>
      </c>
      <c r="E29" s="210" t="s">
        <v>1307</v>
      </c>
      <c r="F29" s="210" t="s">
        <v>82</v>
      </c>
      <c r="G29" s="210" t="s">
        <v>1260</v>
      </c>
      <c r="H29" s="31" t="s">
        <v>1500</v>
      </c>
      <c r="I29" s="16"/>
      <c r="K29" s="31"/>
      <c r="N29" s="16"/>
    </row>
    <row r="30" spans="3:14" ht="17" hidden="1">
      <c r="C30" s="210" t="s">
        <v>1313</v>
      </c>
      <c r="D30" s="210" t="s">
        <v>1293</v>
      </c>
      <c r="E30" s="210" t="s">
        <v>1307</v>
      </c>
      <c r="F30" s="210" t="s">
        <v>82</v>
      </c>
      <c r="G30" s="210" t="s">
        <v>1260</v>
      </c>
      <c r="H30" s="31" t="s">
        <v>1500</v>
      </c>
      <c r="K30" s="290" t="s">
        <v>1239</v>
      </c>
      <c r="N30" s="288" t="s">
        <v>1501</v>
      </c>
    </row>
    <row r="31" spans="3:14" ht="33.75" customHeight="1">
      <c r="C31" s="210" t="s">
        <v>1314</v>
      </c>
      <c r="D31" s="210" t="s">
        <v>59</v>
      </c>
      <c r="E31" s="210" t="s">
        <v>1307</v>
      </c>
      <c r="F31" s="210" t="s">
        <v>82</v>
      </c>
      <c r="G31" s="210" t="s">
        <v>1260</v>
      </c>
      <c r="H31" s="31" t="s">
        <v>1500</v>
      </c>
      <c r="I31" s="16"/>
      <c r="K31" s="31"/>
      <c r="N31" s="16"/>
    </row>
    <row r="32" spans="3:14" ht="17">
      <c r="C32" s="210" t="s">
        <v>1315</v>
      </c>
      <c r="D32" s="210" t="s">
        <v>59</v>
      </c>
      <c r="E32" s="210" t="s">
        <v>1307</v>
      </c>
      <c r="F32" s="210" t="s">
        <v>82</v>
      </c>
      <c r="G32" s="210" t="s">
        <v>1260</v>
      </c>
      <c r="H32" s="31" t="s">
        <v>1500</v>
      </c>
      <c r="I32" s="16"/>
      <c r="K32" s="31"/>
      <c r="N32" s="16"/>
    </row>
    <row r="33" spans="3:14" ht="17" hidden="1">
      <c r="C33" s="210" t="s">
        <v>1316</v>
      </c>
      <c r="D33" s="210" t="s">
        <v>1293</v>
      </c>
      <c r="E33" s="210" t="s">
        <v>1307</v>
      </c>
      <c r="F33" s="210" t="s">
        <v>82</v>
      </c>
      <c r="G33" s="210" t="s">
        <v>1260</v>
      </c>
      <c r="H33" s="31" t="s">
        <v>1500</v>
      </c>
      <c r="K33" s="290" t="s">
        <v>1239</v>
      </c>
      <c r="N33" s="288" t="s">
        <v>1501</v>
      </c>
    </row>
    <row r="34" spans="3:14" ht="17">
      <c r="C34" s="210" t="s">
        <v>1208</v>
      </c>
      <c r="D34" s="210" t="s">
        <v>59</v>
      </c>
      <c r="E34" s="210" t="s">
        <v>1307</v>
      </c>
      <c r="F34" s="210" t="s">
        <v>82</v>
      </c>
      <c r="G34" s="210" t="s">
        <v>1260</v>
      </c>
      <c r="H34" s="31" t="s">
        <v>1500</v>
      </c>
      <c r="I34" s="16"/>
      <c r="K34" s="31"/>
      <c r="N34" s="16"/>
    </row>
    <row r="35" spans="3:14" ht="17">
      <c r="C35" s="210" t="s">
        <v>1192</v>
      </c>
      <c r="D35" s="210" t="s">
        <v>59</v>
      </c>
      <c r="E35" s="210" t="s">
        <v>1307</v>
      </c>
      <c r="F35" s="210" t="s">
        <v>82</v>
      </c>
      <c r="G35" s="210" t="s">
        <v>1260</v>
      </c>
      <c r="H35" s="31" t="s">
        <v>1500</v>
      </c>
      <c r="I35" s="16"/>
      <c r="K35" s="31"/>
      <c r="N35" s="16"/>
    </row>
    <row r="36" spans="3:14" ht="17" hidden="1">
      <c r="C36" s="210" t="s">
        <v>1317</v>
      </c>
      <c r="D36" s="210" t="s">
        <v>91</v>
      </c>
      <c r="E36" s="210" t="s">
        <v>1307</v>
      </c>
      <c r="F36" s="210" t="s">
        <v>82</v>
      </c>
      <c r="G36" s="210" t="s">
        <v>1260</v>
      </c>
      <c r="H36" s="31" t="s">
        <v>1500</v>
      </c>
      <c r="I36" s="16"/>
      <c r="K36" s="31"/>
      <c r="N36" s="16"/>
    </row>
    <row r="37" spans="3:14" ht="17" hidden="1">
      <c r="C37" s="210" t="s">
        <v>1318</v>
      </c>
      <c r="D37" s="210" t="s">
        <v>91</v>
      </c>
      <c r="E37" s="210" t="s">
        <v>1307</v>
      </c>
      <c r="F37" s="210" t="s">
        <v>82</v>
      </c>
      <c r="G37" s="210" t="s">
        <v>1260</v>
      </c>
      <c r="H37" s="31" t="s">
        <v>1500</v>
      </c>
      <c r="I37" s="16"/>
      <c r="K37" s="31"/>
      <c r="N37" s="16"/>
    </row>
    <row r="38" spans="3:14" ht="17" hidden="1">
      <c r="C38" s="210" t="s">
        <v>1319</v>
      </c>
      <c r="D38" s="210" t="s">
        <v>91</v>
      </c>
      <c r="E38" s="210" t="s">
        <v>1307</v>
      </c>
      <c r="F38" s="210" t="s">
        <v>82</v>
      </c>
      <c r="G38" s="210" t="s">
        <v>1260</v>
      </c>
      <c r="H38" s="31" t="s">
        <v>1500</v>
      </c>
      <c r="I38" s="16"/>
      <c r="K38" s="31"/>
      <c r="N38" s="16"/>
    </row>
    <row r="39" spans="3:14" ht="17" hidden="1">
      <c r="C39" s="210" t="s">
        <v>1321</v>
      </c>
      <c r="D39" s="210" t="s">
        <v>88</v>
      </c>
      <c r="E39" s="210" t="s">
        <v>1320</v>
      </c>
      <c r="F39" s="210" t="s">
        <v>82</v>
      </c>
      <c r="G39" s="210" t="s">
        <v>1260</v>
      </c>
      <c r="H39" s="31" t="s">
        <v>1500</v>
      </c>
      <c r="I39" s="16"/>
      <c r="K39" s="31"/>
      <c r="N39" s="16"/>
    </row>
    <row r="40" spans="3:14" ht="17">
      <c r="C40" s="210" t="s">
        <v>1323</v>
      </c>
      <c r="D40" s="210" t="s">
        <v>59</v>
      </c>
      <c r="E40" s="210" t="s">
        <v>1322</v>
      </c>
      <c r="F40" s="210" t="s">
        <v>82</v>
      </c>
      <c r="G40" s="210" t="s">
        <v>1260</v>
      </c>
      <c r="H40" s="31" t="s">
        <v>1500</v>
      </c>
      <c r="I40" s="16"/>
      <c r="K40" s="31"/>
      <c r="N40" s="16"/>
    </row>
    <row r="41" spans="3:14" ht="17">
      <c r="C41" s="210" t="s">
        <v>1324</v>
      </c>
      <c r="D41" s="210" t="s">
        <v>59</v>
      </c>
      <c r="E41" s="210" t="s">
        <v>1322</v>
      </c>
      <c r="F41" s="210" t="s">
        <v>82</v>
      </c>
      <c r="G41" s="210" t="s">
        <v>1260</v>
      </c>
      <c r="H41" s="31" t="s">
        <v>1500</v>
      </c>
      <c r="I41" s="16"/>
      <c r="K41" s="31"/>
      <c r="N41" s="16"/>
    </row>
    <row r="42" spans="3:14" ht="17">
      <c r="C42" s="210" t="s">
        <v>1236</v>
      </c>
      <c r="D42" s="210" t="s">
        <v>59</v>
      </c>
      <c r="E42" s="210" t="s">
        <v>1322</v>
      </c>
      <c r="F42" s="210" t="s">
        <v>82</v>
      </c>
      <c r="G42" s="210" t="s">
        <v>1260</v>
      </c>
      <c r="H42" s="31" t="s">
        <v>1500</v>
      </c>
      <c r="I42" s="16"/>
      <c r="K42" s="31"/>
      <c r="N42" s="16"/>
    </row>
    <row r="43" spans="3:14" ht="17">
      <c r="C43" s="210" t="s">
        <v>1325</v>
      </c>
      <c r="D43" s="210" t="s">
        <v>59</v>
      </c>
      <c r="E43" s="210" t="s">
        <v>1322</v>
      </c>
      <c r="F43" s="210" t="s">
        <v>82</v>
      </c>
      <c r="G43" s="210" t="s">
        <v>1260</v>
      </c>
      <c r="H43" s="31" t="s">
        <v>1500</v>
      </c>
      <c r="I43" s="16"/>
      <c r="K43" s="31"/>
      <c r="N43" s="16"/>
    </row>
    <row r="44" spans="3:14" ht="17">
      <c r="C44" s="210" t="s">
        <v>1326</v>
      </c>
      <c r="D44" s="210" t="s">
        <v>59</v>
      </c>
      <c r="E44" s="210" t="s">
        <v>1322</v>
      </c>
      <c r="F44" s="210" t="s">
        <v>82</v>
      </c>
      <c r="G44" s="210" t="s">
        <v>1260</v>
      </c>
      <c r="H44" s="31" t="s">
        <v>1500</v>
      </c>
      <c r="I44" s="16"/>
      <c r="K44" s="31"/>
      <c r="N44" s="16"/>
    </row>
    <row r="45" spans="3:14" ht="17">
      <c r="C45" s="210" t="s">
        <v>1327</v>
      </c>
      <c r="D45" s="210" t="s">
        <v>1273</v>
      </c>
      <c r="E45" s="210" t="s">
        <v>1322</v>
      </c>
      <c r="F45" s="210" t="s">
        <v>82</v>
      </c>
      <c r="G45" s="210" t="s">
        <v>1260</v>
      </c>
      <c r="H45" s="31" t="s">
        <v>1500</v>
      </c>
      <c r="I45" s="16"/>
      <c r="K45" s="31"/>
      <c r="N45" s="16"/>
    </row>
    <row r="46" spans="3:14" ht="17">
      <c r="C46" s="210" t="s">
        <v>1140</v>
      </c>
      <c r="D46" s="210" t="s">
        <v>59</v>
      </c>
      <c r="E46" s="210" t="s">
        <v>1322</v>
      </c>
      <c r="F46" s="210" t="s">
        <v>82</v>
      </c>
      <c r="G46" s="210" t="s">
        <v>1260</v>
      </c>
      <c r="H46" s="31" t="s">
        <v>1500</v>
      </c>
      <c r="I46" s="16"/>
      <c r="K46" s="31"/>
      <c r="N46" s="16"/>
    </row>
    <row r="47" spans="3:14" ht="17" hidden="1">
      <c r="C47" s="210" t="s">
        <v>1328</v>
      </c>
      <c r="D47" s="210" t="s">
        <v>91</v>
      </c>
      <c r="E47" s="210" t="s">
        <v>1322</v>
      </c>
      <c r="F47" s="210" t="s">
        <v>82</v>
      </c>
      <c r="G47" s="210" t="s">
        <v>1260</v>
      </c>
      <c r="H47" s="31" t="s">
        <v>1500</v>
      </c>
      <c r="I47" s="16"/>
      <c r="K47" s="31"/>
      <c r="N47" s="16"/>
    </row>
    <row r="48" spans="3:14" ht="17">
      <c r="C48" s="210" t="s">
        <v>1142</v>
      </c>
      <c r="D48" s="210" t="s">
        <v>59</v>
      </c>
      <c r="E48" s="210" t="s">
        <v>1329</v>
      </c>
      <c r="F48" s="210" t="s">
        <v>82</v>
      </c>
      <c r="G48" s="210" t="s">
        <v>1260</v>
      </c>
      <c r="H48" s="31" t="s">
        <v>1500</v>
      </c>
      <c r="I48" s="16"/>
      <c r="K48" s="31"/>
      <c r="N48" s="16"/>
    </row>
    <row r="49" spans="3:14" ht="17">
      <c r="C49" s="210" t="s">
        <v>1330</v>
      </c>
      <c r="D49" s="210" t="s">
        <v>59</v>
      </c>
      <c r="E49" s="210" t="s">
        <v>1329</v>
      </c>
      <c r="F49" s="210" t="s">
        <v>82</v>
      </c>
      <c r="G49" s="210" t="s">
        <v>1260</v>
      </c>
      <c r="H49" s="31" t="s">
        <v>1500</v>
      </c>
      <c r="I49" s="16"/>
      <c r="K49" s="31"/>
      <c r="N49" s="16"/>
    </row>
    <row r="50" spans="3:14" ht="17">
      <c r="C50" s="210" t="s">
        <v>1332</v>
      </c>
      <c r="D50" s="210" t="s">
        <v>59</v>
      </c>
      <c r="E50" s="210" t="s">
        <v>1331</v>
      </c>
      <c r="F50" s="210" t="s">
        <v>82</v>
      </c>
      <c r="G50" s="210" t="s">
        <v>1260</v>
      </c>
      <c r="H50" s="31" t="s">
        <v>1500</v>
      </c>
      <c r="I50" s="16"/>
      <c r="K50" s="31"/>
      <c r="N50" s="16"/>
    </row>
    <row r="51" spans="3:14" ht="17">
      <c r="C51" s="210" t="s">
        <v>1333</v>
      </c>
      <c r="D51" s="210" t="s">
        <v>1300</v>
      </c>
      <c r="E51" s="210" t="s">
        <v>1331</v>
      </c>
      <c r="F51" s="210" t="s">
        <v>82</v>
      </c>
      <c r="G51" s="210" t="s">
        <v>1260</v>
      </c>
      <c r="H51" s="31" t="s">
        <v>1500</v>
      </c>
      <c r="I51" s="16"/>
      <c r="K51" s="31">
        <v>99.99</v>
      </c>
      <c r="N51" s="16"/>
    </row>
    <row r="52" spans="3:14" ht="17">
      <c r="C52" s="210" t="s">
        <v>1234</v>
      </c>
      <c r="D52" s="210" t="s">
        <v>59</v>
      </c>
      <c r="E52" s="210" t="s">
        <v>1331</v>
      </c>
      <c r="F52" s="210" t="s">
        <v>82</v>
      </c>
      <c r="G52" s="210" t="s">
        <v>1260</v>
      </c>
      <c r="H52" s="31" t="s">
        <v>1500</v>
      </c>
      <c r="I52" s="16"/>
      <c r="K52" s="31"/>
      <c r="N52" s="16"/>
    </row>
    <row r="53" spans="3:14" ht="17">
      <c r="C53" s="210" t="s">
        <v>1235</v>
      </c>
      <c r="D53" s="210" t="s">
        <v>59</v>
      </c>
      <c r="E53" s="210" t="s">
        <v>1331</v>
      </c>
      <c r="F53" s="210" t="s">
        <v>82</v>
      </c>
      <c r="G53" s="210" t="s">
        <v>1260</v>
      </c>
      <c r="H53" s="31" t="s">
        <v>1500</v>
      </c>
      <c r="I53" s="16"/>
      <c r="K53" s="31"/>
      <c r="N53" s="16"/>
    </row>
    <row r="54" spans="3:14" ht="17" hidden="1">
      <c r="C54" s="210" t="s">
        <v>1334</v>
      </c>
      <c r="D54" s="210" t="s">
        <v>1293</v>
      </c>
      <c r="E54" s="210" t="s">
        <v>1331</v>
      </c>
      <c r="F54" s="210" t="s">
        <v>82</v>
      </c>
      <c r="G54" s="210" t="s">
        <v>1260</v>
      </c>
      <c r="H54" s="31" t="s">
        <v>1500</v>
      </c>
      <c r="K54" s="290" t="s">
        <v>1239</v>
      </c>
      <c r="N54" s="288" t="s">
        <v>1501</v>
      </c>
    </row>
    <row r="55" spans="3:14" ht="17">
      <c r="C55" s="210" t="s">
        <v>1201</v>
      </c>
      <c r="D55" s="210" t="s">
        <v>59</v>
      </c>
      <c r="E55" s="210" t="s">
        <v>1331</v>
      </c>
      <c r="F55" s="210" t="s">
        <v>82</v>
      </c>
      <c r="G55" s="210" t="s">
        <v>1260</v>
      </c>
      <c r="H55" s="31" t="s">
        <v>1500</v>
      </c>
      <c r="I55" s="16"/>
      <c r="K55" s="31"/>
      <c r="N55" s="16"/>
    </row>
    <row r="56" spans="3:14" ht="17">
      <c r="C56" s="210" t="s">
        <v>1335</v>
      </c>
      <c r="D56" s="210" t="s">
        <v>59</v>
      </c>
      <c r="E56" s="210" t="s">
        <v>1331</v>
      </c>
      <c r="F56" s="210" t="s">
        <v>82</v>
      </c>
      <c r="G56" s="210" t="s">
        <v>1260</v>
      </c>
      <c r="H56" s="31" t="s">
        <v>1500</v>
      </c>
      <c r="I56" s="16"/>
      <c r="K56" s="31"/>
      <c r="N56" s="16"/>
    </row>
    <row r="57" spans="3:14" ht="17" hidden="1">
      <c r="C57" s="210" t="s">
        <v>1336</v>
      </c>
      <c r="D57" s="210" t="s">
        <v>91</v>
      </c>
      <c r="E57" s="210" t="s">
        <v>1331</v>
      </c>
      <c r="F57" s="210" t="s">
        <v>82</v>
      </c>
      <c r="G57" s="210" t="s">
        <v>1260</v>
      </c>
      <c r="H57" s="31" t="s">
        <v>1500</v>
      </c>
      <c r="I57" s="16"/>
      <c r="K57" s="31"/>
      <c r="N57" s="16"/>
    </row>
    <row r="58" spans="3:14" ht="17" hidden="1">
      <c r="C58" s="210" t="s">
        <v>1337</v>
      </c>
      <c r="D58" s="210" t="s">
        <v>91</v>
      </c>
      <c r="E58" s="210" t="s">
        <v>1331</v>
      </c>
      <c r="F58" s="210" t="s">
        <v>82</v>
      </c>
      <c r="G58" s="210" t="s">
        <v>1260</v>
      </c>
      <c r="H58" s="31" t="s">
        <v>1500</v>
      </c>
      <c r="I58" s="16"/>
      <c r="K58" s="31"/>
      <c r="N58" s="16"/>
    </row>
    <row r="59" spans="3:14" ht="17">
      <c r="C59" s="210" t="s">
        <v>1339</v>
      </c>
      <c r="D59" s="210" t="s">
        <v>1273</v>
      </c>
      <c r="E59" s="210" t="s">
        <v>1338</v>
      </c>
      <c r="F59" s="210" t="s">
        <v>82</v>
      </c>
      <c r="G59" s="210" t="s">
        <v>1260</v>
      </c>
      <c r="H59" s="31" t="s">
        <v>1500</v>
      </c>
      <c r="I59" s="16"/>
      <c r="K59" s="31"/>
      <c r="N59" s="16"/>
    </row>
    <row r="60" spans="3:14" ht="17">
      <c r="C60" s="210" t="s">
        <v>1233</v>
      </c>
      <c r="D60" s="210" t="s">
        <v>59</v>
      </c>
      <c r="E60" s="210" t="s">
        <v>1338</v>
      </c>
      <c r="F60" s="210" t="s">
        <v>82</v>
      </c>
      <c r="G60" s="210" t="s">
        <v>1260</v>
      </c>
      <c r="H60" s="31" t="s">
        <v>1500</v>
      </c>
      <c r="I60" s="16"/>
      <c r="K60" s="31"/>
      <c r="N60" s="16"/>
    </row>
    <row r="61" spans="3:14" ht="17">
      <c r="C61" s="210" t="s">
        <v>1200</v>
      </c>
      <c r="D61" s="210" t="s">
        <v>59</v>
      </c>
      <c r="E61" s="210" t="s">
        <v>1338</v>
      </c>
      <c r="F61" s="210" t="s">
        <v>82</v>
      </c>
      <c r="G61" s="210" t="s">
        <v>1260</v>
      </c>
      <c r="H61" s="31" t="s">
        <v>1500</v>
      </c>
      <c r="I61" s="16"/>
      <c r="K61" s="31"/>
      <c r="N61" s="16"/>
    </row>
    <row r="62" spans="3:14" ht="17" hidden="1">
      <c r="C62" s="210" t="s">
        <v>1340</v>
      </c>
      <c r="D62" s="210" t="s">
        <v>91</v>
      </c>
      <c r="E62" s="210" t="s">
        <v>1338</v>
      </c>
      <c r="F62" s="210" t="s">
        <v>82</v>
      </c>
      <c r="G62" s="210" t="s">
        <v>1260</v>
      </c>
      <c r="H62" s="31" t="s">
        <v>1500</v>
      </c>
      <c r="I62" s="16"/>
      <c r="K62" s="31"/>
      <c r="N62" s="16"/>
    </row>
    <row r="63" spans="3:14" ht="17">
      <c r="C63" s="210" t="s">
        <v>1342</v>
      </c>
      <c r="D63" s="210" t="s">
        <v>59</v>
      </c>
      <c r="E63" s="210" t="s">
        <v>1341</v>
      </c>
      <c r="F63" s="210" t="s">
        <v>82</v>
      </c>
      <c r="G63" s="210" t="s">
        <v>1260</v>
      </c>
      <c r="H63" s="31" t="s">
        <v>1500</v>
      </c>
      <c r="I63" s="16"/>
      <c r="K63" s="31"/>
      <c r="N63" s="16"/>
    </row>
    <row r="64" spans="3:14" ht="50.25" customHeight="1">
      <c r="C64" s="210" t="s">
        <v>1343</v>
      </c>
      <c r="D64" s="210" t="s">
        <v>1273</v>
      </c>
      <c r="E64" s="210" t="s">
        <v>1341</v>
      </c>
      <c r="F64" s="210" t="s">
        <v>82</v>
      </c>
      <c r="G64" s="210" t="s">
        <v>1260</v>
      </c>
      <c r="H64" s="31" t="s">
        <v>1500</v>
      </c>
      <c r="I64" s="16"/>
      <c r="K64" s="31"/>
      <c r="N64" s="16"/>
    </row>
    <row r="65" spans="3:14" ht="17">
      <c r="C65" s="210" t="s">
        <v>1232</v>
      </c>
      <c r="D65" s="210" t="s">
        <v>59</v>
      </c>
      <c r="E65" s="210" t="s">
        <v>1341</v>
      </c>
      <c r="F65" s="210" t="s">
        <v>82</v>
      </c>
      <c r="G65" s="210" t="s">
        <v>1260</v>
      </c>
      <c r="H65" s="31" t="s">
        <v>1500</v>
      </c>
      <c r="I65" s="16"/>
      <c r="K65" s="31"/>
      <c r="N65" s="16"/>
    </row>
    <row r="66" spans="3:14" ht="17">
      <c r="C66" s="210" t="s">
        <v>1344</v>
      </c>
      <c r="D66" s="210" t="s">
        <v>59</v>
      </c>
      <c r="E66" s="210" t="s">
        <v>1341</v>
      </c>
      <c r="F66" s="210" t="s">
        <v>82</v>
      </c>
      <c r="G66" s="210" t="s">
        <v>1260</v>
      </c>
      <c r="H66" s="31" t="s">
        <v>1500</v>
      </c>
      <c r="I66" s="16"/>
      <c r="K66" s="31"/>
      <c r="N66" s="16"/>
    </row>
    <row r="67" spans="3:14" ht="17" hidden="1">
      <c r="C67" s="210" t="s">
        <v>1345</v>
      </c>
      <c r="D67" s="210" t="s">
        <v>91</v>
      </c>
      <c r="E67" s="210" t="s">
        <v>1341</v>
      </c>
      <c r="F67" s="210" t="s">
        <v>82</v>
      </c>
      <c r="G67" s="210" t="s">
        <v>1260</v>
      </c>
      <c r="H67" s="31" t="s">
        <v>1500</v>
      </c>
      <c r="I67" s="16"/>
      <c r="K67" s="31"/>
      <c r="N67" s="16"/>
    </row>
    <row r="68" spans="3:14" ht="17" hidden="1">
      <c r="C68" s="210" t="s">
        <v>1346</v>
      </c>
      <c r="D68" s="210" t="s">
        <v>87</v>
      </c>
      <c r="E68" s="210" t="s">
        <v>1341</v>
      </c>
      <c r="F68" s="210" t="s">
        <v>82</v>
      </c>
      <c r="G68" s="210" t="s">
        <v>1260</v>
      </c>
      <c r="H68" s="31" t="s">
        <v>1500</v>
      </c>
      <c r="I68" s="16"/>
      <c r="K68" s="31"/>
      <c r="N68" s="16"/>
    </row>
    <row r="69" spans="3:14" ht="17" hidden="1">
      <c r="C69" s="210" t="s">
        <v>1284</v>
      </c>
      <c r="D69" s="210" t="s">
        <v>86</v>
      </c>
      <c r="E69" s="210" t="s">
        <v>1341</v>
      </c>
      <c r="F69" s="210" t="s">
        <v>84</v>
      </c>
      <c r="G69" s="210" t="s">
        <v>1260</v>
      </c>
      <c r="H69" s="31" t="s">
        <v>1500</v>
      </c>
      <c r="I69" s="16"/>
      <c r="K69" s="31"/>
      <c r="N69" s="16"/>
    </row>
    <row r="70" spans="3:14" ht="17" hidden="1">
      <c r="C70" s="210" t="s">
        <v>1347</v>
      </c>
      <c r="D70" s="210" t="s">
        <v>1348</v>
      </c>
      <c r="E70" s="210" t="s">
        <v>1122</v>
      </c>
      <c r="F70" s="210" t="s">
        <v>82</v>
      </c>
      <c r="G70" s="210" t="s">
        <v>1260</v>
      </c>
      <c r="H70" s="31" t="s">
        <v>1500</v>
      </c>
      <c r="I70" s="16"/>
      <c r="K70" s="31">
        <v>99.99</v>
      </c>
      <c r="N70" s="16"/>
    </row>
    <row r="71" spans="3:14" ht="17" hidden="1">
      <c r="C71" s="210" t="s">
        <v>1349</v>
      </c>
      <c r="D71" s="210" t="s">
        <v>1293</v>
      </c>
      <c r="E71" s="210" t="s">
        <v>1122</v>
      </c>
      <c r="F71" s="210" t="s">
        <v>82</v>
      </c>
      <c r="G71" s="210" t="s">
        <v>1260</v>
      </c>
      <c r="H71" s="31" t="s">
        <v>1500</v>
      </c>
      <c r="K71" s="290" t="s">
        <v>1239</v>
      </c>
      <c r="N71" s="288" t="s">
        <v>1501</v>
      </c>
    </row>
    <row r="72" spans="3:14" ht="17">
      <c r="C72" s="210" t="s">
        <v>1350</v>
      </c>
      <c r="D72" s="210" t="s">
        <v>59</v>
      </c>
      <c r="E72" s="210" t="s">
        <v>1122</v>
      </c>
      <c r="F72" s="210" t="s">
        <v>82</v>
      </c>
      <c r="G72" s="210" t="s">
        <v>1260</v>
      </c>
      <c r="H72" s="31" t="s">
        <v>1500</v>
      </c>
      <c r="I72" s="16"/>
      <c r="K72" s="31"/>
      <c r="N72" s="16"/>
    </row>
    <row r="73" spans="3:14" ht="17">
      <c r="C73" s="210" t="s">
        <v>1351</v>
      </c>
      <c r="D73" s="210" t="s">
        <v>59</v>
      </c>
      <c r="E73" s="210" t="s">
        <v>1122</v>
      </c>
      <c r="F73" s="210" t="s">
        <v>82</v>
      </c>
      <c r="G73" s="210" t="s">
        <v>1260</v>
      </c>
      <c r="H73" s="31" t="s">
        <v>1500</v>
      </c>
      <c r="I73" s="16"/>
      <c r="K73" s="31"/>
      <c r="N73" s="16"/>
    </row>
    <row r="74" spans="3:14" ht="17" hidden="1">
      <c r="C74" s="210" t="s">
        <v>1352</v>
      </c>
      <c r="D74" s="210" t="s">
        <v>87</v>
      </c>
      <c r="E74" s="210" t="s">
        <v>1122</v>
      </c>
      <c r="F74" s="210" t="s">
        <v>82</v>
      </c>
      <c r="G74" s="210" t="s">
        <v>1260</v>
      </c>
      <c r="H74" s="31" t="s">
        <v>1500</v>
      </c>
      <c r="I74" s="16"/>
      <c r="K74" s="31"/>
      <c r="N74" s="16"/>
    </row>
    <row r="75" spans="3:14" ht="17" hidden="1">
      <c r="C75" s="210" t="s">
        <v>1353</v>
      </c>
      <c r="D75" s="210" t="s">
        <v>91</v>
      </c>
      <c r="E75" s="210" t="s">
        <v>1122</v>
      </c>
      <c r="F75" s="210" t="s">
        <v>82</v>
      </c>
      <c r="G75" s="210" t="s">
        <v>1260</v>
      </c>
      <c r="H75" s="31" t="s">
        <v>1500</v>
      </c>
      <c r="I75" s="16"/>
      <c r="K75" s="31"/>
      <c r="N75" s="16"/>
    </row>
    <row r="76" spans="3:14" ht="17" hidden="1">
      <c r="C76" s="210" t="s">
        <v>1354</v>
      </c>
      <c r="D76" s="210" t="s">
        <v>91</v>
      </c>
      <c r="E76" s="210" t="s">
        <v>1122</v>
      </c>
      <c r="F76" s="210" t="s">
        <v>82</v>
      </c>
      <c r="G76" s="210" t="s">
        <v>1260</v>
      </c>
      <c r="H76" s="31" t="s">
        <v>1500</v>
      </c>
      <c r="I76" s="16"/>
      <c r="K76" s="31"/>
      <c r="N76" s="16"/>
    </row>
    <row r="77" spans="3:14" ht="17" hidden="1">
      <c r="C77" s="210" t="s">
        <v>1355</v>
      </c>
      <c r="D77" s="210" t="s">
        <v>81</v>
      </c>
      <c r="E77" s="210" t="s">
        <v>1356</v>
      </c>
      <c r="F77" s="210" t="s">
        <v>82</v>
      </c>
      <c r="G77" s="210" t="s">
        <v>1260</v>
      </c>
      <c r="H77" s="31" t="s">
        <v>1500</v>
      </c>
      <c r="K77" s="291">
        <v>0.99950000000000006</v>
      </c>
    </row>
    <row r="78" spans="3:14" ht="17" hidden="1">
      <c r="C78" s="210" t="s">
        <v>1128</v>
      </c>
      <c r="D78" s="210" t="s">
        <v>81</v>
      </c>
      <c r="E78" s="210" t="s">
        <v>1356</v>
      </c>
      <c r="F78" s="210" t="s">
        <v>82</v>
      </c>
      <c r="G78" s="210" t="s">
        <v>1260</v>
      </c>
      <c r="H78" s="31" t="s">
        <v>1500</v>
      </c>
      <c r="K78" s="291">
        <v>0.99950000000000006</v>
      </c>
    </row>
    <row r="79" spans="3:14" ht="17">
      <c r="C79" s="210" t="s">
        <v>1357</v>
      </c>
      <c r="D79" s="210" t="s">
        <v>59</v>
      </c>
      <c r="E79" s="210" t="s">
        <v>1356</v>
      </c>
      <c r="F79" s="210" t="s">
        <v>82</v>
      </c>
      <c r="G79" s="210" t="s">
        <v>1260</v>
      </c>
      <c r="H79" s="31" t="s">
        <v>1500</v>
      </c>
      <c r="I79" s="16"/>
      <c r="K79" s="31"/>
      <c r="N79" s="16"/>
    </row>
    <row r="80" spans="3:14" ht="17">
      <c r="C80" s="210" t="s">
        <v>1231</v>
      </c>
      <c r="D80" s="210" t="s">
        <v>59</v>
      </c>
      <c r="E80" s="210" t="s">
        <v>1356</v>
      </c>
      <c r="F80" s="210" t="s">
        <v>82</v>
      </c>
      <c r="G80" s="210" t="s">
        <v>1260</v>
      </c>
      <c r="H80" s="31" t="s">
        <v>1500</v>
      </c>
      <c r="I80" s="16"/>
      <c r="K80" s="31"/>
      <c r="N80" s="16"/>
    </row>
    <row r="81" spans="3:14" ht="17">
      <c r="C81" s="210" t="s">
        <v>1358</v>
      </c>
      <c r="D81" s="210" t="s">
        <v>59</v>
      </c>
      <c r="E81" s="210" t="s">
        <v>1356</v>
      </c>
      <c r="F81" s="210" t="s">
        <v>82</v>
      </c>
      <c r="G81" s="210" t="s">
        <v>1260</v>
      </c>
      <c r="H81" s="31" t="s">
        <v>1500</v>
      </c>
      <c r="I81" s="16"/>
      <c r="K81" s="31"/>
      <c r="N81" s="16"/>
    </row>
    <row r="82" spans="3:14" ht="17">
      <c r="C82" s="210" t="s">
        <v>1359</v>
      </c>
      <c r="D82" s="210" t="s">
        <v>59</v>
      </c>
      <c r="E82" s="210" t="s">
        <v>1356</v>
      </c>
      <c r="F82" s="210" t="s">
        <v>82</v>
      </c>
      <c r="G82" s="210" t="s">
        <v>1260</v>
      </c>
      <c r="H82" s="31" t="s">
        <v>1500</v>
      </c>
      <c r="I82" s="16"/>
      <c r="K82" s="31"/>
      <c r="N82" s="16"/>
    </row>
    <row r="83" spans="3:14" ht="17" hidden="1">
      <c r="C83" s="210" t="s">
        <v>1360</v>
      </c>
      <c r="D83" s="210" t="s">
        <v>91</v>
      </c>
      <c r="E83" s="210" t="s">
        <v>1356</v>
      </c>
      <c r="F83" s="210" t="s">
        <v>82</v>
      </c>
      <c r="G83" s="210" t="s">
        <v>1260</v>
      </c>
      <c r="H83" s="31" t="s">
        <v>1500</v>
      </c>
      <c r="I83" s="16"/>
      <c r="K83" s="31"/>
      <c r="N83" s="16"/>
    </row>
    <row r="84" spans="3:14" ht="17" hidden="1">
      <c r="C84" s="210" t="s">
        <v>1361</v>
      </c>
      <c r="D84" s="210" t="s">
        <v>86</v>
      </c>
      <c r="E84" s="210" t="s">
        <v>1356</v>
      </c>
      <c r="F84" s="210" t="s">
        <v>84</v>
      </c>
      <c r="G84" s="210" t="s">
        <v>1260</v>
      </c>
      <c r="H84" s="31" t="s">
        <v>1500</v>
      </c>
      <c r="I84" s="16"/>
      <c r="K84" s="31"/>
      <c r="N84" s="16"/>
    </row>
    <row r="85" spans="3:14" ht="17">
      <c r="C85" s="210" t="s">
        <v>1363</v>
      </c>
      <c r="D85" s="210" t="s">
        <v>59</v>
      </c>
      <c r="E85" s="210" t="s">
        <v>1362</v>
      </c>
      <c r="F85" s="210" t="s">
        <v>82</v>
      </c>
      <c r="G85" s="210" t="s">
        <v>1260</v>
      </c>
      <c r="H85" s="31" t="s">
        <v>1500</v>
      </c>
      <c r="I85" s="16"/>
      <c r="K85" s="31"/>
      <c r="N85" s="16"/>
    </row>
    <row r="86" spans="3:14" ht="17">
      <c r="C86" s="210" t="s">
        <v>1229</v>
      </c>
      <c r="D86" s="210" t="s">
        <v>1273</v>
      </c>
      <c r="E86" s="210" t="s">
        <v>1362</v>
      </c>
      <c r="F86" s="210" t="s">
        <v>82</v>
      </c>
      <c r="G86" s="210" t="s">
        <v>1260</v>
      </c>
      <c r="H86" s="31" t="s">
        <v>1500</v>
      </c>
      <c r="I86" s="16"/>
      <c r="K86" s="31"/>
      <c r="N86" s="16"/>
    </row>
    <row r="87" spans="3:14" ht="17">
      <c r="C87" s="210" t="s">
        <v>1230</v>
      </c>
      <c r="D87" s="210" t="s">
        <v>59</v>
      </c>
      <c r="E87" s="210" t="s">
        <v>1362</v>
      </c>
      <c r="F87" s="210" t="s">
        <v>82</v>
      </c>
      <c r="G87" s="210" t="s">
        <v>1260</v>
      </c>
      <c r="H87" s="31" t="s">
        <v>1500</v>
      </c>
      <c r="I87" s="16"/>
      <c r="K87" s="31"/>
      <c r="N87" s="16"/>
    </row>
    <row r="88" spans="3:14" ht="17">
      <c r="C88" s="210" t="s">
        <v>1205</v>
      </c>
      <c r="D88" s="210" t="s">
        <v>59</v>
      </c>
      <c r="E88" s="210" t="s">
        <v>1362</v>
      </c>
      <c r="F88" s="210" t="s">
        <v>82</v>
      </c>
      <c r="G88" s="210" t="s">
        <v>1260</v>
      </c>
      <c r="H88" s="31" t="s">
        <v>1500</v>
      </c>
      <c r="I88" s="16"/>
      <c r="K88" s="31"/>
      <c r="N88" s="16"/>
    </row>
    <row r="89" spans="3:14" ht="17" hidden="1">
      <c r="C89" s="210" t="s">
        <v>1364</v>
      </c>
      <c r="D89" s="210" t="s">
        <v>91</v>
      </c>
      <c r="E89" s="210" t="s">
        <v>1362</v>
      </c>
      <c r="F89" s="210" t="s">
        <v>82</v>
      </c>
      <c r="G89" s="210" t="s">
        <v>1260</v>
      </c>
      <c r="H89" s="31" t="s">
        <v>1500</v>
      </c>
      <c r="I89" s="16"/>
      <c r="K89" s="31"/>
      <c r="N89" s="16"/>
    </row>
    <row r="90" spans="3:14" ht="17">
      <c r="C90" s="210" t="s">
        <v>1143</v>
      </c>
      <c r="D90" s="210" t="s">
        <v>1273</v>
      </c>
      <c r="E90" s="210" t="s">
        <v>1365</v>
      </c>
      <c r="F90" s="210" t="s">
        <v>82</v>
      </c>
      <c r="G90" s="210" t="s">
        <v>1260</v>
      </c>
      <c r="H90" s="31" t="s">
        <v>1500</v>
      </c>
      <c r="I90" s="16"/>
      <c r="K90" s="31"/>
      <c r="N90" s="16"/>
    </row>
    <row r="91" spans="3:14" ht="17">
      <c r="C91" s="210" t="s">
        <v>1199</v>
      </c>
      <c r="D91" s="210" t="s">
        <v>59</v>
      </c>
      <c r="E91" s="210" t="s">
        <v>1365</v>
      </c>
      <c r="F91" s="210" t="s">
        <v>82</v>
      </c>
      <c r="G91" s="210" t="s">
        <v>1260</v>
      </c>
      <c r="H91" s="31" t="s">
        <v>1500</v>
      </c>
      <c r="I91" s="16"/>
      <c r="K91" s="31"/>
      <c r="N91" s="16"/>
    </row>
    <row r="92" spans="3:14" ht="17">
      <c r="C92" s="210" t="s">
        <v>1366</v>
      </c>
      <c r="D92" s="210" t="s">
        <v>59</v>
      </c>
      <c r="E92" s="210" t="s">
        <v>1365</v>
      </c>
      <c r="F92" s="210" t="s">
        <v>82</v>
      </c>
      <c r="G92" s="210" t="s">
        <v>1260</v>
      </c>
      <c r="H92" s="31" t="s">
        <v>1500</v>
      </c>
      <c r="I92" s="16"/>
      <c r="K92" s="31"/>
      <c r="N92" s="16"/>
    </row>
    <row r="93" spans="3:14" ht="17">
      <c r="C93" s="210" t="s">
        <v>1206</v>
      </c>
      <c r="D93" s="210" t="s">
        <v>59</v>
      </c>
      <c r="E93" s="210" t="s">
        <v>1365</v>
      </c>
      <c r="F93" s="210" t="s">
        <v>82</v>
      </c>
      <c r="G93" s="210" t="s">
        <v>1260</v>
      </c>
      <c r="H93" s="31" t="s">
        <v>1500</v>
      </c>
      <c r="I93" s="16"/>
      <c r="K93" s="31"/>
      <c r="N93" s="16"/>
    </row>
    <row r="94" spans="3:14" ht="17" hidden="1">
      <c r="C94" s="210" t="s">
        <v>1367</v>
      </c>
      <c r="D94" s="210" t="s">
        <v>91</v>
      </c>
      <c r="E94" s="210" t="s">
        <v>1365</v>
      </c>
      <c r="F94" s="210" t="s">
        <v>82</v>
      </c>
      <c r="G94" s="210" t="s">
        <v>1260</v>
      </c>
      <c r="H94" s="31" t="s">
        <v>1500</v>
      </c>
      <c r="I94" s="16"/>
      <c r="K94" s="31"/>
      <c r="N94" s="16"/>
    </row>
    <row r="95" spans="3:14" ht="17" hidden="1">
      <c r="C95" s="210" t="s">
        <v>1368</v>
      </c>
      <c r="D95" s="210" t="s">
        <v>91</v>
      </c>
      <c r="E95" s="210" t="s">
        <v>1365</v>
      </c>
      <c r="F95" s="210" t="s">
        <v>82</v>
      </c>
      <c r="G95" s="210" t="s">
        <v>1260</v>
      </c>
      <c r="H95" s="31" t="s">
        <v>1500</v>
      </c>
      <c r="I95" s="16"/>
      <c r="K95" s="31"/>
      <c r="N95" s="16"/>
    </row>
    <row r="96" spans="3:14" ht="17">
      <c r="C96" s="210" t="s">
        <v>1139</v>
      </c>
      <c r="D96" s="210" t="s">
        <v>1273</v>
      </c>
      <c r="E96" s="210" t="s">
        <v>1369</v>
      </c>
      <c r="F96" s="210" t="s">
        <v>82</v>
      </c>
      <c r="G96" s="210" t="s">
        <v>1260</v>
      </c>
      <c r="H96" s="31" t="s">
        <v>1500</v>
      </c>
      <c r="I96" s="16"/>
      <c r="K96" s="31"/>
      <c r="N96" s="16"/>
    </row>
    <row r="97" spans="3:14" ht="17" hidden="1">
      <c r="C97" s="210" t="s">
        <v>1370</v>
      </c>
      <c r="D97" s="210" t="s">
        <v>91</v>
      </c>
      <c r="E97" s="210" t="s">
        <v>1369</v>
      </c>
      <c r="F97" s="210" t="s">
        <v>82</v>
      </c>
      <c r="G97" s="210" t="s">
        <v>1260</v>
      </c>
      <c r="H97" s="31" t="s">
        <v>1500</v>
      </c>
      <c r="I97" s="16"/>
      <c r="K97" s="31"/>
      <c r="N97" s="16"/>
    </row>
    <row r="98" spans="3:14" ht="17">
      <c r="C98" s="210" t="s">
        <v>1204</v>
      </c>
      <c r="D98" s="210" t="s">
        <v>59</v>
      </c>
      <c r="E98" s="210" t="s">
        <v>1371</v>
      </c>
      <c r="F98" s="210" t="s">
        <v>82</v>
      </c>
      <c r="G98" s="210" t="s">
        <v>1260</v>
      </c>
      <c r="H98" s="31" t="s">
        <v>1500</v>
      </c>
      <c r="I98" s="16"/>
      <c r="K98" s="31"/>
      <c r="N98" s="16"/>
    </row>
    <row r="99" spans="3:14" ht="17">
      <c r="C99" s="210" t="s">
        <v>1372</v>
      </c>
      <c r="D99" s="210" t="s">
        <v>59</v>
      </c>
      <c r="E99" s="210" t="s">
        <v>1371</v>
      </c>
      <c r="F99" s="210" t="s">
        <v>82</v>
      </c>
      <c r="G99" s="210" t="s">
        <v>1260</v>
      </c>
      <c r="H99" s="31" t="s">
        <v>1500</v>
      </c>
      <c r="I99" s="16"/>
      <c r="K99" s="31"/>
      <c r="N99" s="16"/>
    </row>
    <row r="100" spans="3:14" ht="17">
      <c r="C100" s="210" t="s">
        <v>1207</v>
      </c>
      <c r="D100" s="210" t="s">
        <v>59</v>
      </c>
      <c r="E100" s="210" t="s">
        <v>1371</v>
      </c>
      <c r="F100" s="210" t="s">
        <v>82</v>
      </c>
      <c r="G100" s="210" t="s">
        <v>1260</v>
      </c>
      <c r="H100" s="31" t="s">
        <v>1500</v>
      </c>
      <c r="I100" s="16"/>
      <c r="K100" s="31"/>
      <c r="N100" s="16"/>
    </row>
    <row r="101" spans="3:14" ht="17" hidden="1">
      <c r="C101" s="210" t="s">
        <v>1373</v>
      </c>
      <c r="D101" s="210" t="s">
        <v>91</v>
      </c>
      <c r="E101" s="210" t="s">
        <v>1371</v>
      </c>
      <c r="F101" s="210" t="s">
        <v>82</v>
      </c>
      <c r="G101" s="210" t="s">
        <v>1260</v>
      </c>
      <c r="H101" s="31" t="s">
        <v>1500</v>
      </c>
      <c r="I101" s="16"/>
      <c r="K101" s="31"/>
      <c r="N101" s="16"/>
    </row>
    <row r="102" spans="3:14" ht="17" hidden="1">
      <c r="C102" s="210" t="s">
        <v>1374</v>
      </c>
      <c r="D102" s="210" t="s">
        <v>89</v>
      </c>
      <c r="E102" s="210" t="s">
        <v>1112</v>
      </c>
      <c r="F102" s="210" t="s">
        <v>82</v>
      </c>
      <c r="G102" s="210" t="s">
        <v>1260</v>
      </c>
      <c r="H102" s="31" t="s">
        <v>1500</v>
      </c>
      <c r="I102" s="16"/>
      <c r="K102" s="31"/>
      <c r="N102" s="16"/>
    </row>
    <row r="103" spans="3:14" ht="17" hidden="1">
      <c r="C103" s="210" t="s">
        <v>1375</v>
      </c>
      <c r="D103" s="210" t="s">
        <v>89</v>
      </c>
      <c r="E103" s="210" t="s">
        <v>1112</v>
      </c>
      <c r="F103" s="210" t="s">
        <v>82</v>
      </c>
      <c r="G103" s="210" t="s">
        <v>1260</v>
      </c>
      <c r="H103" s="31" t="s">
        <v>1500</v>
      </c>
      <c r="I103" s="16"/>
      <c r="K103" s="31"/>
      <c r="N103" s="16"/>
    </row>
    <row r="104" spans="3:14" ht="17" hidden="1">
      <c r="C104" s="210" t="s">
        <v>1376</v>
      </c>
      <c r="D104" s="210" t="s">
        <v>89</v>
      </c>
      <c r="E104" s="210" t="s">
        <v>1112</v>
      </c>
      <c r="F104" s="210" t="s">
        <v>82</v>
      </c>
      <c r="G104" s="210" t="s">
        <v>1260</v>
      </c>
      <c r="H104" s="31" t="s">
        <v>1500</v>
      </c>
      <c r="I104" s="16"/>
      <c r="K104" s="31"/>
      <c r="N104" s="16"/>
    </row>
    <row r="105" spans="3:14" ht="17" hidden="1">
      <c r="C105" s="210" t="s">
        <v>1377</v>
      </c>
      <c r="D105" s="210" t="s">
        <v>89</v>
      </c>
      <c r="E105" s="210" t="s">
        <v>1112</v>
      </c>
      <c r="F105" s="210" t="s">
        <v>82</v>
      </c>
      <c r="G105" s="210" t="s">
        <v>1260</v>
      </c>
      <c r="H105" s="31" t="s">
        <v>1500</v>
      </c>
      <c r="I105" s="16"/>
      <c r="K105" s="31"/>
      <c r="N105" s="16"/>
    </row>
    <row r="106" spans="3:14" ht="17" hidden="1">
      <c r="C106" s="210" t="s">
        <v>1378</v>
      </c>
      <c r="D106" s="210" t="s">
        <v>89</v>
      </c>
      <c r="E106" s="210" t="s">
        <v>1112</v>
      </c>
      <c r="F106" s="210" t="s">
        <v>82</v>
      </c>
      <c r="G106" s="210" t="s">
        <v>1260</v>
      </c>
      <c r="H106" s="31" t="s">
        <v>1500</v>
      </c>
      <c r="I106" s="16"/>
      <c r="K106" s="31"/>
      <c r="N106" s="16"/>
    </row>
    <row r="107" spans="3:14" ht="17" hidden="1">
      <c r="C107" s="210" t="s">
        <v>1379</v>
      </c>
      <c r="D107" s="210" t="s">
        <v>89</v>
      </c>
      <c r="E107" s="210" t="s">
        <v>1112</v>
      </c>
      <c r="F107" s="210" t="s">
        <v>82</v>
      </c>
      <c r="G107" s="210" t="s">
        <v>1260</v>
      </c>
      <c r="H107" s="31" t="s">
        <v>1500</v>
      </c>
      <c r="I107" s="16"/>
      <c r="K107" s="31"/>
      <c r="N107" s="16"/>
    </row>
    <row r="108" spans="3:14" ht="17" hidden="1">
      <c r="C108" s="210" t="s">
        <v>1380</v>
      </c>
      <c r="D108" s="210" t="s">
        <v>89</v>
      </c>
      <c r="E108" s="210" t="s">
        <v>1112</v>
      </c>
      <c r="F108" s="210" t="s">
        <v>82</v>
      </c>
      <c r="G108" s="210" t="s">
        <v>1260</v>
      </c>
      <c r="H108" s="31" t="s">
        <v>1500</v>
      </c>
      <c r="I108" s="16"/>
      <c r="K108" s="31"/>
      <c r="N108" s="16"/>
    </row>
    <row r="109" spans="3:14" ht="17" hidden="1">
      <c r="C109" s="210" t="s">
        <v>1381</v>
      </c>
      <c r="D109" s="210" t="s">
        <v>89</v>
      </c>
      <c r="E109" s="210" t="s">
        <v>1112</v>
      </c>
      <c r="F109" s="210" t="s">
        <v>82</v>
      </c>
      <c r="G109" s="210" t="s">
        <v>1260</v>
      </c>
      <c r="H109" s="31" t="s">
        <v>1500</v>
      </c>
      <c r="I109" s="16"/>
      <c r="K109" s="31"/>
      <c r="N109" s="16"/>
    </row>
    <row r="110" spans="3:14" ht="17" hidden="1">
      <c r="C110" s="210" t="s">
        <v>1382</v>
      </c>
      <c r="D110" s="210" t="s">
        <v>83</v>
      </c>
      <c r="E110" s="210" t="s">
        <v>1112</v>
      </c>
      <c r="F110" s="210" t="s">
        <v>82</v>
      </c>
      <c r="G110" s="210" t="s">
        <v>1260</v>
      </c>
      <c r="H110" s="31" t="s">
        <v>1500</v>
      </c>
      <c r="I110" s="16"/>
      <c r="K110" s="288">
        <v>99.9</v>
      </c>
      <c r="N110" s="16"/>
    </row>
    <row r="111" spans="3:14" ht="17" hidden="1">
      <c r="C111" s="210" t="s">
        <v>1383</v>
      </c>
      <c r="D111" s="210" t="s">
        <v>88</v>
      </c>
      <c r="E111" s="210" t="s">
        <v>1112</v>
      </c>
      <c r="F111" s="210" t="s">
        <v>82</v>
      </c>
      <c r="G111" s="210" t="s">
        <v>1260</v>
      </c>
      <c r="H111" s="31" t="s">
        <v>1500</v>
      </c>
      <c r="I111" s="16"/>
      <c r="K111" s="31"/>
      <c r="N111" s="16"/>
    </row>
    <row r="112" spans="3:14" ht="17" hidden="1">
      <c r="C112" s="210" t="s">
        <v>1384</v>
      </c>
      <c r="D112" s="210" t="s">
        <v>89</v>
      </c>
      <c r="E112" s="210" t="s">
        <v>1112</v>
      </c>
      <c r="F112" s="210" t="s">
        <v>82</v>
      </c>
      <c r="G112" s="210" t="s">
        <v>1260</v>
      </c>
      <c r="H112" s="31" t="s">
        <v>1500</v>
      </c>
      <c r="I112" s="16"/>
      <c r="K112" s="31"/>
      <c r="N112" s="16"/>
    </row>
    <row r="113" spans="3:14" ht="17" hidden="1">
      <c r="C113" s="210" t="s">
        <v>1385</v>
      </c>
      <c r="D113" s="210" t="s">
        <v>89</v>
      </c>
      <c r="E113" s="210" t="s">
        <v>1112</v>
      </c>
      <c r="F113" s="210" t="s">
        <v>82</v>
      </c>
      <c r="G113" s="210" t="s">
        <v>1260</v>
      </c>
      <c r="H113" s="31" t="s">
        <v>1500</v>
      </c>
      <c r="I113" s="16"/>
      <c r="K113" s="31"/>
      <c r="N113" s="16"/>
    </row>
    <row r="114" spans="3:14" ht="17" hidden="1">
      <c r="C114" s="210" t="s">
        <v>1386</v>
      </c>
      <c r="D114" s="210" t="s">
        <v>89</v>
      </c>
      <c r="E114" s="210" t="s">
        <v>1112</v>
      </c>
      <c r="F114" s="210" t="s">
        <v>82</v>
      </c>
      <c r="G114" s="210" t="s">
        <v>1260</v>
      </c>
      <c r="H114" s="31" t="s">
        <v>1500</v>
      </c>
      <c r="I114" s="16"/>
      <c r="K114" s="31"/>
      <c r="N114" s="16"/>
    </row>
    <row r="115" spans="3:14" ht="17" hidden="1">
      <c r="C115" s="210" t="s">
        <v>1387</v>
      </c>
      <c r="D115" s="210" t="s">
        <v>89</v>
      </c>
      <c r="E115" s="210" t="s">
        <v>1112</v>
      </c>
      <c r="F115" s="210" t="s">
        <v>82</v>
      </c>
      <c r="G115" s="210" t="s">
        <v>1260</v>
      </c>
      <c r="H115" s="31" t="s">
        <v>1500</v>
      </c>
      <c r="I115" s="16"/>
      <c r="K115" s="31"/>
      <c r="N115" s="16"/>
    </row>
    <row r="116" spans="3:14" ht="17" hidden="1">
      <c r="C116" s="210" t="s">
        <v>1388</v>
      </c>
      <c r="D116" s="210" t="s">
        <v>89</v>
      </c>
      <c r="E116" s="210" t="s">
        <v>1112</v>
      </c>
      <c r="F116" s="210" t="s">
        <v>82</v>
      </c>
      <c r="G116" s="210" t="s">
        <v>1260</v>
      </c>
      <c r="H116" s="31" t="s">
        <v>1500</v>
      </c>
      <c r="I116" s="16"/>
      <c r="K116" s="31"/>
      <c r="N116" s="16"/>
    </row>
    <row r="117" spans="3:14" ht="17" hidden="1">
      <c r="C117" s="210" t="s">
        <v>1389</v>
      </c>
      <c r="D117" s="210" t="s">
        <v>91</v>
      </c>
      <c r="E117" s="210" t="s">
        <v>1390</v>
      </c>
      <c r="F117" s="210" t="s">
        <v>82</v>
      </c>
      <c r="G117" s="210" t="s">
        <v>1260</v>
      </c>
      <c r="H117" s="31" t="s">
        <v>1500</v>
      </c>
      <c r="I117" s="16"/>
      <c r="K117" s="31"/>
      <c r="N117" s="16"/>
    </row>
    <row r="118" spans="3:14" ht="17">
      <c r="C118" s="210" t="s">
        <v>1198</v>
      </c>
      <c r="D118" s="210" t="s">
        <v>1273</v>
      </c>
      <c r="E118" s="210" t="s">
        <v>1391</v>
      </c>
      <c r="F118" s="210" t="s">
        <v>82</v>
      </c>
      <c r="G118" s="210" t="s">
        <v>1260</v>
      </c>
      <c r="H118" s="31" t="s">
        <v>1500</v>
      </c>
      <c r="I118" s="16"/>
      <c r="K118" s="31"/>
      <c r="N118" s="16"/>
    </row>
    <row r="119" spans="3:14" ht="17" hidden="1">
      <c r="C119" s="210" t="s">
        <v>1392</v>
      </c>
      <c r="D119" s="210" t="s">
        <v>91</v>
      </c>
      <c r="E119" s="210" t="s">
        <v>1391</v>
      </c>
      <c r="F119" s="210" t="s">
        <v>82</v>
      </c>
      <c r="G119" s="210" t="s">
        <v>1260</v>
      </c>
      <c r="H119" s="31" t="s">
        <v>1500</v>
      </c>
      <c r="I119" s="16"/>
      <c r="K119" s="31"/>
      <c r="N119" s="16"/>
    </row>
    <row r="120" spans="3:14" ht="17">
      <c r="C120" s="210" t="s">
        <v>1211</v>
      </c>
      <c r="D120" s="210" t="s">
        <v>1273</v>
      </c>
      <c r="E120" s="210" t="s">
        <v>1393</v>
      </c>
      <c r="F120" s="210" t="s">
        <v>82</v>
      </c>
      <c r="G120" s="210" t="s">
        <v>1260</v>
      </c>
      <c r="H120" s="31" t="s">
        <v>1500</v>
      </c>
      <c r="I120" s="16"/>
      <c r="K120" s="31"/>
      <c r="N120" s="16"/>
    </row>
    <row r="121" spans="3:14" ht="17">
      <c r="C121" s="210" t="s">
        <v>1197</v>
      </c>
      <c r="D121" s="210" t="s">
        <v>59</v>
      </c>
      <c r="E121" s="210" t="s">
        <v>1393</v>
      </c>
      <c r="F121" s="210" t="s">
        <v>82</v>
      </c>
      <c r="G121" s="210" t="s">
        <v>1260</v>
      </c>
      <c r="H121" s="31" t="s">
        <v>1500</v>
      </c>
      <c r="I121" s="16"/>
      <c r="K121" s="31"/>
      <c r="N121" s="16"/>
    </row>
    <row r="122" spans="3:14" ht="17" hidden="1">
      <c r="C122" s="210" t="s">
        <v>1394</v>
      </c>
      <c r="D122" s="210" t="s">
        <v>91</v>
      </c>
      <c r="E122" s="210" t="s">
        <v>1393</v>
      </c>
      <c r="F122" s="210" t="s">
        <v>82</v>
      </c>
      <c r="G122" s="210" t="s">
        <v>1260</v>
      </c>
      <c r="H122" s="31" t="s">
        <v>1500</v>
      </c>
      <c r="I122" s="16"/>
      <c r="K122" s="31"/>
      <c r="N122" s="16"/>
    </row>
    <row r="123" spans="3:14" ht="17">
      <c r="C123" s="210" t="s">
        <v>1202</v>
      </c>
      <c r="D123" s="210" t="s">
        <v>1273</v>
      </c>
      <c r="E123" s="210" t="s">
        <v>1395</v>
      </c>
      <c r="F123" s="210" t="s">
        <v>82</v>
      </c>
      <c r="G123" s="210" t="s">
        <v>1260</v>
      </c>
      <c r="H123" s="31" t="s">
        <v>1500</v>
      </c>
      <c r="I123" s="16"/>
      <c r="K123" s="31"/>
      <c r="N123" s="16"/>
    </row>
    <row r="124" spans="3:14" ht="17">
      <c r="C124" s="210" t="s">
        <v>1203</v>
      </c>
      <c r="D124" s="210" t="s">
        <v>59</v>
      </c>
      <c r="E124" s="210" t="s">
        <v>1395</v>
      </c>
      <c r="F124" s="210" t="s">
        <v>82</v>
      </c>
      <c r="G124" s="210" t="s">
        <v>1260</v>
      </c>
      <c r="H124" s="31" t="s">
        <v>1500</v>
      </c>
      <c r="I124" s="16"/>
      <c r="K124" s="31"/>
      <c r="N124" s="16"/>
    </row>
    <row r="125" spans="3:14" ht="17" hidden="1">
      <c r="C125" s="210" t="s">
        <v>1396</v>
      </c>
      <c r="D125" s="210" t="s">
        <v>91</v>
      </c>
      <c r="E125" s="210" t="s">
        <v>1395</v>
      </c>
      <c r="F125" s="210" t="s">
        <v>82</v>
      </c>
      <c r="G125" s="210" t="s">
        <v>1260</v>
      </c>
      <c r="H125" s="31" t="s">
        <v>1500</v>
      </c>
      <c r="I125" s="16"/>
      <c r="K125" s="31"/>
      <c r="N125" s="16"/>
    </row>
    <row r="126" spans="3:14" ht="17" hidden="1">
      <c r="C126" s="210" t="s">
        <v>1397</v>
      </c>
      <c r="D126" s="210" t="s">
        <v>1348</v>
      </c>
      <c r="E126" s="210" t="s">
        <v>1398</v>
      </c>
      <c r="F126" s="210" t="s">
        <v>82</v>
      </c>
      <c r="G126" s="210" t="s">
        <v>1260</v>
      </c>
      <c r="H126" s="31" t="s">
        <v>1500</v>
      </c>
      <c r="I126" s="16"/>
      <c r="K126" s="31">
        <v>99.99</v>
      </c>
      <c r="N126" s="16"/>
    </row>
    <row r="127" spans="3:14" ht="17">
      <c r="C127" s="210" t="s">
        <v>1193</v>
      </c>
      <c r="D127" s="210" t="s">
        <v>59</v>
      </c>
      <c r="E127" s="210" t="s">
        <v>1398</v>
      </c>
      <c r="F127" s="210" t="s">
        <v>82</v>
      </c>
      <c r="G127" s="210" t="s">
        <v>1260</v>
      </c>
      <c r="H127" s="31" t="s">
        <v>1500</v>
      </c>
      <c r="I127" s="16"/>
      <c r="K127" s="31"/>
      <c r="N127" s="16"/>
    </row>
    <row r="128" spans="3:14" ht="17" hidden="1">
      <c r="C128" s="210" t="s">
        <v>1399</v>
      </c>
      <c r="D128" s="210" t="s">
        <v>87</v>
      </c>
      <c r="E128" s="210" t="s">
        <v>1398</v>
      </c>
      <c r="F128" s="210" t="s">
        <v>82</v>
      </c>
      <c r="G128" s="210" t="s">
        <v>1260</v>
      </c>
      <c r="H128" s="31" t="s">
        <v>1500</v>
      </c>
      <c r="I128" s="16"/>
      <c r="K128" s="31"/>
      <c r="N128" s="16"/>
    </row>
    <row r="129" spans="3:14" ht="17" hidden="1">
      <c r="C129" s="210" t="s">
        <v>1400</v>
      </c>
      <c r="D129" s="210" t="s">
        <v>1348</v>
      </c>
      <c r="E129" s="210" t="s">
        <v>1398</v>
      </c>
      <c r="F129" s="210" t="s">
        <v>82</v>
      </c>
      <c r="G129" s="210" t="s">
        <v>1260</v>
      </c>
      <c r="H129" s="31" t="s">
        <v>1500</v>
      </c>
      <c r="I129" s="16"/>
      <c r="K129" s="31">
        <v>99.99</v>
      </c>
      <c r="N129" s="16"/>
    </row>
    <row r="130" spans="3:14" ht="17">
      <c r="C130" s="210" t="s">
        <v>1401</v>
      </c>
      <c r="D130" s="210" t="s">
        <v>59</v>
      </c>
      <c r="E130" s="210" t="s">
        <v>1398</v>
      </c>
      <c r="F130" s="210" t="s">
        <v>82</v>
      </c>
      <c r="G130" s="210" t="s">
        <v>1260</v>
      </c>
      <c r="H130" s="31" t="s">
        <v>1500</v>
      </c>
      <c r="I130" s="16"/>
      <c r="K130" s="31"/>
      <c r="N130" s="16"/>
    </row>
    <row r="131" spans="3:14" ht="17" hidden="1">
      <c r="C131" s="210" t="s">
        <v>1402</v>
      </c>
      <c r="D131" s="210" t="s">
        <v>87</v>
      </c>
      <c r="E131" s="210" t="s">
        <v>1398</v>
      </c>
      <c r="F131" s="210" t="s">
        <v>82</v>
      </c>
      <c r="G131" s="210" t="s">
        <v>1260</v>
      </c>
      <c r="H131" s="31" t="s">
        <v>1500</v>
      </c>
      <c r="I131" s="16"/>
      <c r="K131" s="31"/>
      <c r="N131" s="16"/>
    </row>
    <row r="132" spans="3:14" ht="17" hidden="1">
      <c r="C132" s="210" t="s">
        <v>1403</v>
      </c>
      <c r="D132" s="210" t="s">
        <v>91</v>
      </c>
      <c r="E132" s="210" t="s">
        <v>1398</v>
      </c>
      <c r="F132" s="210" t="s">
        <v>82</v>
      </c>
      <c r="G132" s="210" t="s">
        <v>1260</v>
      </c>
      <c r="H132" s="31" t="s">
        <v>1500</v>
      </c>
      <c r="I132" s="16"/>
      <c r="K132" s="31"/>
      <c r="N132" s="16"/>
    </row>
    <row r="133" spans="3:14" ht="17" hidden="1">
      <c r="C133" s="210" t="s">
        <v>1405</v>
      </c>
      <c r="D133" s="210" t="s">
        <v>81</v>
      </c>
      <c r="E133" s="210" t="s">
        <v>1404</v>
      </c>
      <c r="F133" s="210" t="s">
        <v>82</v>
      </c>
      <c r="G133" s="210" t="s">
        <v>1260</v>
      </c>
      <c r="H133" s="31" t="s">
        <v>1500</v>
      </c>
      <c r="K133" s="291">
        <v>0.99950000000000006</v>
      </c>
    </row>
    <row r="134" spans="3:14" ht="17">
      <c r="C134" s="210" t="s">
        <v>1144</v>
      </c>
      <c r="D134" s="210" t="s">
        <v>59</v>
      </c>
      <c r="E134" s="210" t="s">
        <v>1404</v>
      </c>
      <c r="F134" s="210" t="s">
        <v>82</v>
      </c>
      <c r="G134" s="210" t="s">
        <v>1260</v>
      </c>
      <c r="H134" s="31" t="s">
        <v>1500</v>
      </c>
      <c r="I134" s="16"/>
      <c r="K134" s="16"/>
      <c r="N134" s="16"/>
    </row>
    <row r="135" spans="3:14" ht="17">
      <c r="C135" s="210" t="s">
        <v>1191</v>
      </c>
      <c r="D135" s="210" t="s">
        <v>59</v>
      </c>
      <c r="E135" s="210" t="s">
        <v>1404</v>
      </c>
      <c r="F135" s="210" t="s">
        <v>82</v>
      </c>
      <c r="G135" s="210" t="s">
        <v>1260</v>
      </c>
      <c r="H135" s="31" t="s">
        <v>1500</v>
      </c>
      <c r="I135" s="16"/>
      <c r="K135" s="16"/>
      <c r="N135" s="16"/>
    </row>
    <row r="136" spans="3:14" ht="17">
      <c r="C136" s="210" t="s">
        <v>1210</v>
      </c>
      <c r="D136" s="210" t="s">
        <v>59</v>
      </c>
      <c r="E136" s="210" t="s">
        <v>1404</v>
      </c>
      <c r="F136" s="210" t="s">
        <v>82</v>
      </c>
      <c r="G136" s="210" t="s">
        <v>1260</v>
      </c>
      <c r="H136" s="31" t="s">
        <v>1500</v>
      </c>
      <c r="I136" s="16"/>
      <c r="K136" s="16"/>
      <c r="N136" s="16"/>
    </row>
    <row r="137" spans="3:14" ht="17">
      <c r="C137" s="210" t="s">
        <v>1406</v>
      </c>
      <c r="D137" s="210" t="s">
        <v>59</v>
      </c>
      <c r="E137" s="210" t="s">
        <v>1404</v>
      </c>
      <c r="F137" s="210" t="s">
        <v>82</v>
      </c>
      <c r="G137" s="210" t="s">
        <v>1260</v>
      </c>
      <c r="H137" s="31" t="s">
        <v>1500</v>
      </c>
      <c r="I137" s="16"/>
      <c r="K137" s="16"/>
      <c r="N137" s="16"/>
    </row>
    <row r="138" spans="3:14" ht="17">
      <c r="C138" s="210" t="s">
        <v>1407</v>
      </c>
      <c r="D138" s="210" t="s">
        <v>1273</v>
      </c>
      <c r="E138" s="210" t="s">
        <v>1404</v>
      </c>
      <c r="F138" s="210" t="s">
        <v>82</v>
      </c>
      <c r="G138" s="210" t="s">
        <v>1260</v>
      </c>
      <c r="H138" s="31" t="s">
        <v>1500</v>
      </c>
      <c r="I138" s="16"/>
      <c r="K138" s="16"/>
      <c r="N138" s="16"/>
    </row>
    <row r="139" spans="3:14" ht="17" hidden="1">
      <c r="C139" s="210" t="s">
        <v>1408</v>
      </c>
      <c r="D139" s="210" t="s">
        <v>91</v>
      </c>
      <c r="E139" s="210" t="s">
        <v>1404</v>
      </c>
      <c r="F139" s="210" t="s">
        <v>82</v>
      </c>
      <c r="G139" s="210" t="s">
        <v>1260</v>
      </c>
      <c r="H139" s="31" t="s">
        <v>1500</v>
      </c>
      <c r="I139" s="16"/>
      <c r="K139" s="16"/>
      <c r="N139" s="16"/>
    </row>
    <row r="140" spans="3:14" ht="17" hidden="1">
      <c r="C140" s="210" t="s">
        <v>1409</v>
      </c>
      <c r="D140" s="210" t="s">
        <v>91</v>
      </c>
      <c r="E140" s="210" t="s">
        <v>1404</v>
      </c>
      <c r="F140" s="210" t="s">
        <v>82</v>
      </c>
      <c r="G140" s="210" t="s">
        <v>1260</v>
      </c>
      <c r="H140" s="31" t="s">
        <v>1500</v>
      </c>
      <c r="I140" s="16"/>
      <c r="K140" s="16"/>
      <c r="N140" s="16"/>
    </row>
    <row r="141" spans="3:14" ht="17" hidden="1">
      <c r="C141" s="210" t="s">
        <v>1361</v>
      </c>
      <c r="D141" s="210" t="s">
        <v>86</v>
      </c>
      <c r="E141" s="210" t="s">
        <v>1404</v>
      </c>
      <c r="F141" s="210" t="s">
        <v>84</v>
      </c>
      <c r="G141" s="210" t="s">
        <v>1260</v>
      </c>
      <c r="H141" s="31" t="s">
        <v>1500</v>
      </c>
      <c r="I141" s="16"/>
      <c r="K141" s="16"/>
      <c r="N141" s="16"/>
    </row>
    <row r="142" spans="3:14" ht="17">
      <c r="C142" s="210" t="s">
        <v>1410</v>
      </c>
      <c r="D142" s="210" t="s">
        <v>59</v>
      </c>
      <c r="E142" s="210" t="s">
        <v>1411</v>
      </c>
      <c r="F142" s="210" t="s">
        <v>82</v>
      </c>
      <c r="G142" s="210" t="s">
        <v>1260</v>
      </c>
      <c r="H142" s="31" t="s">
        <v>1500</v>
      </c>
      <c r="I142" s="16"/>
      <c r="K142" s="16"/>
      <c r="N142" s="16"/>
    </row>
    <row r="143" spans="3:14" ht="17">
      <c r="C143" s="210" t="s">
        <v>1209</v>
      </c>
      <c r="D143" s="210" t="s">
        <v>59</v>
      </c>
      <c r="E143" s="210" t="s">
        <v>1411</v>
      </c>
      <c r="F143" s="210" t="s">
        <v>82</v>
      </c>
      <c r="G143" s="210" t="s">
        <v>1260</v>
      </c>
      <c r="H143" s="31" t="s">
        <v>1500</v>
      </c>
      <c r="I143" s="16"/>
      <c r="K143" s="16"/>
      <c r="N143" s="16"/>
    </row>
    <row r="144" spans="3:14" ht="17" hidden="1">
      <c r="C144" s="210" t="s">
        <v>1412</v>
      </c>
      <c r="D144" s="210" t="s">
        <v>91</v>
      </c>
      <c r="E144" s="210" t="s">
        <v>1411</v>
      </c>
      <c r="F144" s="210" t="s">
        <v>82</v>
      </c>
      <c r="G144" s="210" t="s">
        <v>1260</v>
      </c>
      <c r="H144" s="31" t="s">
        <v>1500</v>
      </c>
      <c r="I144" s="16"/>
      <c r="K144" s="16"/>
      <c r="N144" s="16"/>
    </row>
    <row r="145" spans="3:14" ht="17">
      <c r="C145" s="210" t="s">
        <v>1414</v>
      </c>
      <c r="D145" s="210" t="s">
        <v>1273</v>
      </c>
      <c r="E145" s="210" t="s">
        <v>1413</v>
      </c>
      <c r="F145" s="210" t="s">
        <v>82</v>
      </c>
      <c r="G145" s="210" t="s">
        <v>1260</v>
      </c>
      <c r="H145" s="31" t="s">
        <v>1500</v>
      </c>
      <c r="I145" s="16"/>
      <c r="K145" s="16"/>
      <c r="N145" s="16"/>
    </row>
    <row r="146" spans="3:14" ht="17" hidden="1">
      <c r="C146" s="210" t="s">
        <v>1415</v>
      </c>
      <c r="D146" s="210" t="s">
        <v>91</v>
      </c>
      <c r="E146" s="210" t="s">
        <v>1413</v>
      </c>
      <c r="F146" s="210" t="s">
        <v>82</v>
      </c>
      <c r="G146" s="210" t="s">
        <v>1260</v>
      </c>
      <c r="H146" s="31" t="s">
        <v>1500</v>
      </c>
      <c r="I146" s="16"/>
      <c r="K146" s="16"/>
      <c r="N146" s="16"/>
    </row>
    <row r="147" spans="3:14" ht="17" hidden="1">
      <c r="C147" s="210" t="s">
        <v>1416</v>
      </c>
      <c r="D147" s="210" t="s">
        <v>89</v>
      </c>
      <c r="E147" s="210" t="s">
        <v>1417</v>
      </c>
      <c r="F147" s="210" t="s">
        <v>82</v>
      </c>
      <c r="G147" s="210" t="s">
        <v>1260</v>
      </c>
      <c r="H147" s="31" t="s">
        <v>1500</v>
      </c>
      <c r="I147" s="16"/>
      <c r="K147" s="16"/>
      <c r="N147" s="16"/>
    </row>
    <row r="148" spans="3:14" ht="17" hidden="1">
      <c r="C148" s="210" t="s">
        <v>1418</v>
      </c>
      <c r="D148" s="210" t="s">
        <v>89</v>
      </c>
      <c r="E148" s="210" t="s">
        <v>1417</v>
      </c>
      <c r="F148" s="210" t="s">
        <v>82</v>
      </c>
      <c r="G148" s="210" t="s">
        <v>1246</v>
      </c>
      <c r="H148" s="31" t="s">
        <v>1500</v>
      </c>
      <c r="I148" s="16"/>
      <c r="K148" s="16"/>
      <c r="N148" s="16"/>
    </row>
    <row r="149" spans="3:14" ht="17" hidden="1">
      <c r="C149" s="210" t="s">
        <v>1419</v>
      </c>
      <c r="D149" s="210" t="s">
        <v>89</v>
      </c>
      <c r="E149" s="210" t="s">
        <v>1417</v>
      </c>
      <c r="F149" s="210" t="s">
        <v>82</v>
      </c>
      <c r="G149" s="210" t="s">
        <v>1246</v>
      </c>
      <c r="H149" s="31" t="s">
        <v>1500</v>
      </c>
      <c r="I149" s="16"/>
      <c r="K149" s="16"/>
      <c r="N149" s="16"/>
    </row>
    <row r="150" spans="3:14" ht="17" hidden="1">
      <c r="C150" s="210" t="s">
        <v>1420</v>
      </c>
      <c r="D150" s="210" t="s">
        <v>1248</v>
      </c>
      <c r="E150" s="210" t="s">
        <v>1417</v>
      </c>
      <c r="F150" s="210" t="s">
        <v>82</v>
      </c>
      <c r="G150" s="210" t="s">
        <v>1246</v>
      </c>
      <c r="H150" s="31" t="s">
        <v>1500</v>
      </c>
      <c r="I150" s="16"/>
      <c r="K150" s="288">
        <v>99.9</v>
      </c>
      <c r="N150" s="16"/>
    </row>
    <row r="151" spans="3:14" ht="17" hidden="1">
      <c r="C151" s="210" t="s">
        <v>1421</v>
      </c>
      <c r="D151" s="210" t="s">
        <v>92</v>
      </c>
      <c r="E151" s="210" t="s">
        <v>1417</v>
      </c>
      <c r="F151" s="210" t="s">
        <v>82</v>
      </c>
      <c r="G151" s="210" t="s">
        <v>1246</v>
      </c>
      <c r="H151" s="31" t="s">
        <v>1500</v>
      </c>
      <c r="I151" s="16"/>
      <c r="K151" s="16">
        <v>99.99</v>
      </c>
      <c r="N151" s="16"/>
    </row>
    <row r="152" spans="3:14" ht="17" hidden="1">
      <c r="C152" s="210" t="s">
        <v>1422</v>
      </c>
      <c r="D152" s="210" t="s">
        <v>91</v>
      </c>
      <c r="E152" s="210" t="s">
        <v>1417</v>
      </c>
      <c r="F152" s="210" t="s">
        <v>82</v>
      </c>
      <c r="G152" s="210" t="s">
        <v>1246</v>
      </c>
      <c r="H152" s="31" t="s">
        <v>1500</v>
      </c>
      <c r="I152" s="16"/>
      <c r="K152" s="16"/>
      <c r="N152" s="16"/>
    </row>
    <row r="153" spans="3:14" ht="17" hidden="1">
      <c r="C153" s="210" t="s">
        <v>1423</v>
      </c>
      <c r="D153" s="210" t="s">
        <v>1424</v>
      </c>
      <c r="E153" s="210" t="s">
        <v>1417</v>
      </c>
      <c r="F153" s="210" t="s">
        <v>82</v>
      </c>
      <c r="G153" s="210" t="s">
        <v>1246</v>
      </c>
      <c r="H153" s="31" t="s">
        <v>1500</v>
      </c>
      <c r="I153" s="16"/>
      <c r="K153" s="16">
        <v>99.9</v>
      </c>
      <c r="N153" s="16"/>
    </row>
    <row r="154" spans="3:14" ht="17" hidden="1">
      <c r="C154" s="210" t="s">
        <v>1425</v>
      </c>
      <c r="D154" s="210" t="s">
        <v>89</v>
      </c>
      <c r="E154" s="210" t="s">
        <v>1417</v>
      </c>
      <c r="F154" s="210" t="s">
        <v>82</v>
      </c>
      <c r="G154" s="210" t="s">
        <v>1246</v>
      </c>
      <c r="H154" s="31" t="s">
        <v>1500</v>
      </c>
      <c r="I154" s="16"/>
      <c r="K154" s="16"/>
      <c r="N154" s="16"/>
    </row>
    <row r="155" spans="3:14" ht="17" hidden="1">
      <c r="C155" s="210" t="s">
        <v>1426</v>
      </c>
      <c r="D155" s="210" t="s">
        <v>83</v>
      </c>
      <c r="E155" s="210" t="s">
        <v>1417</v>
      </c>
      <c r="F155" s="210" t="s">
        <v>82</v>
      </c>
      <c r="G155" s="210" t="s">
        <v>1246</v>
      </c>
      <c r="H155" s="31" t="s">
        <v>1500</v>
      </c>
      <c r="I155" s="16"/>
      <c r="K155" s="288">
        <v>99.9</v>
      </c>
      <c r="N155" s="16"/>
    </row>
    <row r="156" spans="3:14" ht="17">
      <c r="C156" s="210" t="s">
        <v>1427</v>
      </c>
      <c r="D156" s="210" t="s">
        <v>59</v>
      </c>
      <c r="E156" s="210" t="s">
        <v>1417</v>
      </c>
      <c r="F156" s="210" t="s">
        <v>82</v>
      </c>
      <c r="G156" s="210" t="s">
        <v>1246</v>
      </c>
      <c r="H156" s="31" t="s">
        <v>1500</v>
      </c>
      <c r="I156" s="16"/>
      <c r="K156" s="16"/>
      <c r="N156" s="16"/>
    </row>
    <row r="157" spans="3:14" ht="17">
      <c r="C157" s="210" t="s">
        <v>1428</v>
      </c>
      <c r="D157" s="210" t="s">
        <v>59</v>
      </c>
      <c r="E157" s="210" t="s">
        <v>1417</v>
      </c>
      <c r="F157" s="210" t="s">
        <v>82</v>
      </c>
      <c r="G157" s="210" t="s">
        <v>1246</v>
      </c>
      <c r="H157" s="31" t="s">
        <v>1500</v>
      </c>
      <c r="I157" s="16"/>
      <c r="K157" s="16"/>
      <c r="N157" s="16"/>
    </row>
    <row r="158" spans="3:14" ht="17">
      <c r="C158" s="210" t="s">
        <v>1429</v>
      </c>
      <c r="D158" s="210" t="s">
        <v>59</v>
      </c>
      <c r="E158" s="210" t="s">
        <v>1417</v>
      </c>
      <c r="F158" s="210" t="s">
        <v>82</v>
      </c>
      <c r="G158" s="210" t="s">
        <v>1246</v>
      </c>
      <c r="H158" s="31" t="s">
        <v>1500</v>
      </c>
      <c r="I158" s="16"/>
      <c r="K158" s="16"/>
      <c r="N158" s="16"/>
    </row>
    <row r="159" spans="3:14" ht="17">
      <c r="C159" s="210" t="s">
        <v>1430</v>
      </c>
      <c r="D159" s="210" t="s">
        <v>59</v>
      </c>
      <c r="E159" s="210" t="s">
        <v>1417</v>
      </c>
      <c r="F159" s="210" t="s">
        <v>82</v>
      </c>
      <c r="G159" s="210" t="s">
        <v>1246</v>
      </c>
      <c r="H159" s="31" t="s">
        <v>1500</v>
      </c>
      <c r="I159" s="16"/>
      <c r="K159" s="16"/>
      <c r="N159" s="16"/>
    </row>
    <row r="160" spans="3:14" ht="17">
      <c r="C160" s="210" t="s">
        <v>1431</v>
      </c>
      <c r="D160" s="210" t="s">
        <v>59</v>
      </c>
      <c r="E160" s="210" t="s">
        <v>1417</v>
      </c>
      <c r="F160" s="210" t="s">
        <v>82</v>
      </c>
      <c r="G160" s="210" t="s">
        <v>1246</v>
      </c>
      <c r="H160" s="31" t="s">
        <v>1500</v>
      </c>
      <c r="I160" s="16"/>
      <c r="K160" s="16"/>
      <c r="N160" s="16"/>
    </row>
    <row r="161" spans="3:14" ht="17">
      <c r="C161" s="210" t="s">
        <v>1432</v>
      </c>
      <c r="D161" s="210" t="s">
        <v>59</v>
      </c>
      <c r="E161" s="210" t="s">
        <v>1417</v>
      </c>
      <c r="F161" s="210" t="s">
        <v>82</v>
      </c>
      <c r="G161" s="210" t="s">
        <v>1246</v>
      </c>
      <c r="H161" s="31" t="s">
        <v>1500</v>
      </c>
      <c r="I161" s="16"/>
      <c r="K161" s="16"/>
      <c r="N161" s="16"/>
    </row>
    <row r="162" spans="3:14" ht="17">
      <c r="C162" s="210" t="s">
        <v>1216</v>
      </c>
      <c r="D162" s="210" t="s">
        <v>59</v>
      </c>
      <c r="E162" s="210" t="s">
        <v>1417</v>
      </c>
      <c r="F162" s="210" t="s">
        <v>82</v>
      </c>
      <c r="G162" s="210" t="s">
        <v>1246</v>
      </c>
      <c r="H162" s="31" t="s">
        <v>1500</v>
      </c>
      <c r="I162" s="16"/>
      <c r="K162" s="16"/>
      <c r="N162" s="16"/>
    </row>
    <row r="163" spans="3:14" ht="17">
      <c r="C163" s="210" t="s">
        <v>1433</v>
      </c>
      <c r="D163" s="210" t="s">
        <v>1273</v>
      </c>
      <c r="E163" s="210" t="s">
        <v>1417</v>
      </c>
      <c r="F163" s="210" t="s">
        <v>82</v>
      </c>
      <c r="G163" s="210" t="s">
        <v>1246</v>
      </c>
      <c r="H163" s="31" t="s">
        <v>1500</v>
      </c>
      <c r="I163" s="16"/>
      <c r="K163" s="16"/>
      <c r="N163" s="16"/>
    </row>
    <row r="164" spans="3:14" ht="17">
      <c r="C164" s="210" t="s">
        <v>1434</v>
      </c>
      <c r="D164" s="210" t="s">
        <v>59</v>
      </c>
      <c r="E164" s="210" t="s">
        <v>1417</v>
      </c>
      <c r="F164" s="210" t="s">
        <v>82</v>
      </c>
      <c r="G164" s="210" t="s">
        <v>1246</v>
      </c>
      <c r="H164" s="31" t="s">
        <v>1500</v>
      </c>
      <c r="I164" s="16"/>
      <c r="K164" s="16"/>
      <c r="N164" s="16"/>
    </row>
    <row r="165" spans="3:14" ht="17" hidden="1">
      <c r="C165" s="210" t="s">
        <v>1435</v>
      </c>
      <c r="D165" s="210" t="s">
        <v>91</v>
      </c>
      <c r="E165" s="210" t="s">
        <v>1417</v>
      </c>
      <c r="F165" s="210" t="s">
        <v>82</v>
      </c>
      <c r="G165" s="210" t="s">
        <v>1246</v>
      </c>
      <c r="H165" s="31" t="s">
        <v>1500</v>
      </c>
      <c r="I165" s="16"/>
      <c r="K165" s="16"/>
      <c r="N165" s="16"/>
    </row>
    <row r="166" spans="3:14" ht="17">
      <c r="C166" s="210" t="s">
        <v>1436</v>
      </c>
      <c r="D166" s="210" t="s">
        <v>59</v>
      </c>
      <c r="E166" s="210" t="s">
        <v>1437</v>
      </c>
      <c r="F166" s="210" t="s">
        <v>82</v>
      </c>
      <c r="G166" s="210" t="s">
        <v>1246</v>
      </c>
      <c r="H166" s="31" t="s">
        <v>1500</v>
      </c>
      <c r="I166" s="16"/>
      <c r="K166" s="16"/>
      <c r="N166" s="16"/>
    </row>
    <row r="167" spans="3:14" ht="17">
      <c r="C167" s="210" t="s">
        <v>1438</v>
      </c>
      <c r="D167" s="210" t="s">
        <v>1439</v>
      </c>
      <c r="E167" s="210" t="s">
        <v>1437</v>
      </c>
      <c r="F167" s="210" t="s">
        <v>82</v>
      </c>
      <c r="G167" s="210" t="s">
        <v>1246</v>
      </c>
      <c r="H167" s="31" t="s">
        <v>1500</v>
      </c>
      <c r="I167" s="16"/>
      <c r="K167" s="16">
        <v>99.5</v>
      </c>
      <c r="N167" s="16"/>
    </row>
    <row r="168" spans="3:14" ht="17">
      <c r="C168" s="210" t="s">
        <v>1440</v>
      </c>
      <c r="D168" s="210" t="s">
        <v>59</v>
      </c>
      <c r="E168" s="210" t="s">
        <v>1437</v>
      </c>
      <c r="F168" s="210" t="s">
        <v>82</v>
      </c>
      <c r="G168" s="210" t="s">
        <v>1246</v>
      </c>
      <c r="H168" s="31" t="s">
        <v>1500</v>
      </c>
      <c r="I168" s="16"/>
      <c r="K168" s="16"/>
      <c r="N168" s="16"/>
    </row>
    <row r="169" spans="3:14" ht="17">
      <c r="C169" s="210" t="s">
        <v>1441</v>
      </c>
      <c r="D169" s="210" t="s">
        <v>59</v>
      </c>
      <c r="E169" s="210" t="s">
        <v>1437</v>
      </c>
      <c r="F169" s="210" t="s">
        <v>82</v>
      </c>
      <c r="G169" s="210" t="s">
        <v>1246</v>
      </c>
      <c r="H169" s="31" t="s">
        <v>1500</v>
      </c>
      <c r="I169" s="16"/>
      <c r="K169" s="16"/>
      <c r="N169" s="16"/>
    </row>
    <row r="170" spans="3:14" ht="17">
      <c r="C170" s="210" t="s">
        <v>1442</v>
      </c>
      <c r="D170" s="210" t="s">
        <v>59</v>
      </c>
      <c r="E170" s="210" t="s">
        <v>1437</v>
      </c>
      <c r="F170" s="210" t="s">
        <v>82</v>
      </c>
      <c r="G170" s="210" t="s">
        <v>1246</v>
      </c>
      <c r="H170" s="31" t="s">
        <v>1500</v>
      </c>
      <c r="I170" s="16"/>
      <c r="K170" s="16"/>
      <c r="N170" s="16"/>
    </row>
    <row r="171" spans="3:14" ht="17">
      <c r="C171" s="210" t="s">
        <v>1443</v>
      </c>
      <c r="D171" s="210" t="s">
        <v>59</v>
      </c>
      <c r="E171" s="210" t="s">
        <v>1437</v>
      </c>
      <c r="F171" s="210" t="s">
        <v>82</v>
      </c>
      <c r="G171" s="210" t="s">
        <v>1246</v>
      </c>
      <c r="H171" s="31" t="s">
        <v>1500</v>
      </c>
      <c r="I171" s="16"/>
      <c r="K171" s="16"/>
      <c r="N171" s="16"/>
    </row>
    <row r="172" spans="3:14" ht="17" hidden="1">
      <c r="C172" s="210" t="s">
        <v>1444</v>
      </c>
      <c r="D172" s="210" t="s">
        <v>1424</v>
      </c>
      <c r="E172" s="210" t="s">
        <v>1437</v>
      </c>
      <c r="F172" s="210" t="s">
        <v>82</v>
      </c>
      <c r="G172" s="210" t="s">
        <v>1246</v>
      </c>
      <c r="H172" s="31" t="s">
        <v>1500</v>
      </c>
      <c r="I172" s="16"/>
      <c r="K172" s="16">
        <v>99.9</v>
      </c>
      <c r="N172" s="16"/>
    </row>
    <row r="173" spans="3:14" ht="17" hidden="1">
      <c r="C173" s="210" t="s">
        <v>1271</v>
      </c>
      <c r="D173" s="210" t="s">
        <v>91</v>
      </c>
      <c r="E173" s="210" t="s">
        <v>1092</v>
      </c>
      <c r="F173" s="210" t="s">
        <v>82</v>
      </c>
      <c r="G173" s="210" t="s">
        <v>1246</v>
      </c>
      <c r="H173" s="31" t="s">
        <v>1500</v>
      </c>
      <c r="I173" s="16"/>
      <c r="K173" s="16"/>
      <c r="N173" s="16"/>
    </row>
    <row r="174" spans="3:14" ht="17">
      <c r="C174" s="210" t="s">
        <v>1272</v>
      </c>
      <c r="D174" s="210" t="s">
        <v>1273</v>
      </c>
      <c r="E174" s="210" t="s">
        <v>1092</v>
      </c>
      <c r="F174" s="210" t="s">
        <v>82</v>
      </c>
      <c r="G174" s="210" t="s">
        <v>1246</v>
      </c>
      <c r="H174" s="31" t="s">
        <v>1500</v>
      </c>
      <c r="I174" s="16"/>
      <c r="K174" s="16"/>
      <c r="N174" s="16"/>
    </row>
    <row r="175" spans="3:14" ht="17" hidden="1">
      <c r="C175" s="210" t="s">
        <v>1274</v>
      </c>
      <c r="D175" s="210" t="s">
        <v>87</v>
      </c>
      <c r="E175" s="210" t="s">
        <v>1092</v>
      </c>
      <c r="F175" s="210" t="s">
        <v>82</v>
      </c>
      <c r="G175" s="210" t="s">
        <v>1246</v>
      </c>
      <c r="H175" s="31" t="s">
        <v>1500</v>
      </c>
      <c r="I175" s="16"/>
      <c r="K175" s="16"/>
      <c r="N175" s="16"/>
    </row>
    <row r="176" spans="3:14" ht="17" hidden="1">
      <c r="C176" s="210" t="s">
        <v>1275</v>
      </c>
      <c r="D176" s="210" t="s">
        <v>91</v>
      </c>
      <c r="E176" s="210" t="s">
        <v>1092</v>
      </c>
      <c r="F176" s="210" t="s">
        <v>82</v>
      </c>
      <c r="G176" s="210" t="s">
        <v>1246</v>
      </c>
      <c r="H176" s="31" t="s">
        <v>1500</v>
      </c>
      <c r="I176" s="16"/>
      <c r="K176" s="16"/>
      <c r="N176" s="16"/>
    </row>
    <row r="177" spans="3:14" ht="17">
      <c r="C177" s="210" t="s">
        <v>1276</v>
      </c>
      <c r="D177" s="210" t="s">
        <v>1273</v>
      </c>
      <c r="E177" s="210" t="s">
        <v>1092</v>
      </c>
      <c r="F177" s="210" t="s">
        <v>82</v>
      </c>
      <c r="G177" s="210" t="s">
        <v>1246</v>
      </c>
      <c r="H177" s="31" t="s">
        <v>1500</v>
      </c>
      <c r="I177" s="16"/>
      <c r="K177" s="16"/>
      <c r="N177" s="16"/>
    </row>
    <row r="178" spans="3:14" ht="17" hidden="1">
      <c r="C178" s="210" t="s">
        <v>1277</v>
      </c>
      <c r="D178" s="210" t="s">
        <v>1278</v>
      </c>
      <c r="E178" s="210" t="s">
        <v>1092</v>
      </c>
      <c r="F178" s="210" t="s">
        <v>82</v>
      </c>
      <c r="G178" s="210" t="s">
        <v>1246</v>
      </c>
      <c r="H178" s="31" t="s">
        <v>1500</v>
      </c>
      <c r="I178" s="16"/>
      <c r="K178" s="16">
        <v>99.9</v>
      </c>
      <c r="N178" s="16"/>
    </row>
    <row r="179" spans="3:14" ht="17" hidden="1">
      <c r="C179" s="210" t="s">
        <v>1279</v>
      </c>
      <c r="D179" s="210" t="s">
        <v>1278</v>
      </c>
      <c r="E179" s="210" t="s">
        <v>1092</v>
      </c>
      <c r="F179" s="210" t="s">
        <v>82</v>
      </c>
      <c r="G179" s="210" t="s">
        <v>1246</v>
      </c>
      <c r="H179" s="31" t="s">
        <v>1500</v>
      </c>
      <c r="I179" s="16"/>
      <c r="K179" s="16">
        <v>99.9</v>
      </c>
      <c r="N179" s="16"/>
    </row>
    <row r="180" spans="3:14" ht="17">
      <c r="C180" s="210" t="s">
        <v>1280</v>
      </c>
      <c r="D180" s="210" t="s">
        <v>90</v>
      </c>
      <c r="E180" s="210" t="s">
        <v>1092</v>
      </c>
      <c r="F180" s="210" t="s">
        <v>82</v>
      </c>
      <c r="G180" s="210" t="s">
        <v>1246</v>
      </c>
      <c r="H180" s="31" t="s">
        <v>1500</v>
      </c>
      <c r="I180" s="16"/>
      <c r="K180" s="16"/>
      <c r="N180" s="16"/>
    </row>
    <row r="181" spans="3:14" ht="17" hidden="1">
      <c r="C181" s="210" t="s">
        <v>1281</v>
      </c>
      <c r="D181" s="210" t="s">
        <v>87</v>
      </c>
      <c r="E181" s="210" t="s">
        <v>1092</v>
      </c>
      <c r="F181" s="210" t="s">
        <v>82</v>
      </c>
      <c r="G181" s="210" t="s">
        <v>1246</v>
      </c>
      <c r="H181" s="31" t="s">
        <v>1500</v>
      </c>
      <c r="I181" s="16"/>
      <c r="K181" s="16"/>
      <c r="N181" s="16"/>
    </row>
    <row r="182" spans="3:14" ht="17" hidden="1">
      <c r="C182" s="210" t="s">
        <v>1282</v>
      </c>
      <c r="D182" s="210" t="s">
        <v>87</v>
      </c>
      <c r="E182" s="210" t="s">
        <v>1092</v>
      </c>
      <c r="F182" s="210" t="s">
        <v>82</v>
      </c>
      <c r="G182" s="210" t="s">
        <v>1246</v>
      </c>
      <c r="H182" s="31" t="s">
        <v>1500</v>
      </c>
      <c r="I182" s="16"/>
      <c r="K182" s="16"/>
      <c r="N182" s="16"/>
    </row>
    <row r="183" spans="3:14" ht="17" hidden="1">
      <c r="C183" s="210" t="s">
        <v>1283</v>
      </c>
      <c r="D183" s="210" t="s">
        <v>86</v>
      </c>
      <c r="E183" s="210" t="s">
        <v>1092</v>
      </c>
      <c r="F183" s="210" t="s">
        <v>84</v>
      </c>
      <c r="G183" s="210" t="s">
        <v>1246</v>
      </c>
      <c r="H183" s="31" t="s">
        <v>1500</v>
      </c>
      <c r="I183" s="16"/>
      <c r="K183" s="16"/>
      <c r="N183" s="16"/>
    </row>
    <row r="184" spans="3:14" ht="17" hidden="1">
      <c r="C184" s="210" t="s">
        <v>85</v>
      </c>
      <c r="D184" s="210" t="s">
        <v>86</v>
      </c>
      <c r="E184" s="210" t="s">
        <v>1092</v>
      </c>
      <c r="F184" s="210" t="s">
        <v>84</v>
      </c>
      <c r="G184" s="210" t="s">
        <v>1246</v>
      </c>
      <c r="H184" s="31" t="s">
        <v>1500</v>
      </c>
      <c r="I184" s="16"/>
      <c r="K184" s="16"/>
      <c r="N184" s="16"/>
    </row>
    <row r="185" spans="3:14" ht="17" hidden="1">
      <c r="C185" s="210" t="s">
        <v>1284</v>
      </c>
      <c r="D185" s="210" t="s">
        <v>86</v>
      </c>
      <c r="E185" s="210" t="s">
        <v>1092</v>
      </c>
      <c r="F185" s="210" t="s">
        <v>84</v>
      </c>
      <c r="G185" s="210" t="s">
        <v>1246</v>
      </c>
      <c r="H185" s="31" t="s">
        <v>1500</v>
      </c>
      <c r="I185" s="16"/>
      <c r="K185" s="16"/>
      <c r="N185" s="16"/>
    </row>
    <row r="186" spans="3:14" ht="17" hidden="1">
      <c r="C186" s="210" t="s">
        <v>1285</v>
      </c>
      <c r="D186" s="210" t="s">
        <v>91</v>
      </c>
      <c r="E186" s="210" t="s">
        <v>1092</v>
      </c>
      <c r="F186" s="210" t="s">
        <v>82</v>
      </c>
      <c r="G186" s="210" t="s">
        <v>1246</v>
      </c>
      <c r="H186" s="31" t="s">
        <v>1500</v>
      </c>
      <c r="I186" s="16"/>
      <c r="K186" s="16"/>
      <c r="N186" s="16"/>
    </row>
    <row r="187" spans="3:14" ht="17" hidden="1">
      <c r="C187" s="210" t="s">
        <v>1286</v>
      </c>
      <c r="D187" s="210" t="s">
        <v>91</v>
      </c>
      <c r="E187" s="210" t="s">
        <v>1092</v>
      </c>
      <c r="F187" s="210" t="s">
        <v>82</v>
      </c>
      <c r="G187" s="210" t="s">
        <v>1246</v>
      </c>
      <c r="H187" s="31" t="s">
        <v>1500</v>
      </c>
      <c r="I187" s="16"/>
      <c r="K187" s="16"/>
      <c r="N187" s="16"/>
    </row>
    <row r="188" spans="3:14" ht="17" hidden="1">
      <c r="C188" s="210" t="s">
        <v>1287</v>
      </c>
      <c r="D188" s="210" t="s">
        <v>91</v>
      </c>
      <c r="E188" s="210" t="s">
        <v>1092</v>
      </c>
      <c r="F188" s="210" t="s">
        <v>82</v>
      </c>
      <c r="G188" s="210" t="s">
        <v>1246</v>
      </c>
      <c r="H188" s="31" t="s">
        <v>1500</v>
      </c>
      <c r="I188" s="16"/>
      <c r="K188" s="16"/>
      <c r="N188" s="16"/>
    </row>
    <row r="189" spans="3:14" ht="17" hidden="1">
      <c r="C189" s="210" t="s">
        <v>1267</v>
      </c>
      <c r="D189" s="210" t="s">
        <v>88</v>
      </c>
      <c r="E189" s="210" t="s">
        <v>1268</v>
      </c>
      <c r="F189" s="210" t="s">
        <v>82</v>
      </c>
      <c r="G189" s="210" t="s">
        <v>1246</v>
      </c>
      <c r="H189" s="31" t="s">
        <v>1500</v>
      </c>
      <c r="I189" s="16"/>
      <c r="K189" s="16"/>
      <c r="N189" s="16"/>
    </row>
    <row r="190" spans="3:14" ht="17" hidden="1">
      <c r="C190" s="210" t="s">
        <v>1258</v>
      </c>
      <c r="D190" s="210" t="s">
        <v>91</v>
      </c>
      <c r="E190" s="210" t="s">
        <v>1259</v>
      </c>
      <c r="F190" s="210" t="s">
        <v>82</v>
      </c>
      <c r="G190" s="210" t="s">
        <v>1246</v>
      </c>
      <c r="H190" s="31" t="s">
        <v>1500</v>
      </c>
      <c r="I190" s="16"/>
      <c r="K190" s="16"/>
      <c r="N190" s="16"/>
    </row>
    <row r="191" spans="3:14" ht="17" hidden="1">
      <c r="C191" s="210" t="s">
        <v>1261</v>
      </c>
      <c r="D191" s="210" t="s">
        <v>91</v>
      </c>
      <c r="E191" s="210" t="s">
        <v>1259</v>
      </c>
      <c r="F191" s="210" t="s">
        <v>93</v>
      </c>
      <c r="G191" s="210" t="s">
        <v>1260</v>
      </c>
      <c r="H191" s="31" t="s">
        <v>1500</v>
      </c>
      <c r="I191" s="16"/>
      <c r="K191" s="16"/>
      <c r="N191" s="16"/>
    </row>
    <row r="192" spans="3:14" ht="17" hidden="1">
      <c r="C192" s="210" t="s">
        <v>1262</v>
      </c>
      <c r="D192" s="210" t="s">
        <v>91</v>
      </c>
      <c r="E192" s="210" t="s">
        <v>1259</v>
      </c>
      <c r="F192" s="210" t="s">
        <v>93</v>
      </c>
      <c r="G192" s="210" t="s">
        <v>1246</v>
      </c>
      <c r="H192" s="31" t="s">
        <v>1500</v>
      </c>
      <c r="I192" s="16"/>
      <c r="K192" s="16"/>
      <c r="N192" s="16"/>
    </row>
    <row r="193" spans="3:14" ht="17" hidden="1">
      <c r="C193" s="210" t="s">
        <v>1263</v>
      </c>
      <c r="D193" s="210" t="s">
        <v>91</v>
      </c>
      <c r="E193" s="210" t="s">
        <v>1259</v>
      </c>
      <c r="F193" s="210" t="s">
        <v>93</v>
      </c>
      <c r="G193" s="210" t="s">
        <v>1246</v>
      </c>
      <c r="H193" s="31" t="s">
        <v>1500</v>
      </c>
      <c r="I193" s="16"/>
      <c r="K193" s="16"/>
      <c r="N193" s="16"/>
    </row>
    <row r="194" spans="3:14" ht="17" hidden="1">
      <c r="C194" s="210" t="s">
        <v>1264</v>
      </c>
      <c r="D194" s="210" t="s">
        <v>91</v>
      </c>
      <c r="E194" s="210" t="s">
        <v>1259</v>
      </c>
      <c r="F194" s="210" t="s">
        <v>93</v>
      </c>
      <c r="G194" s="210" t="s">
        <v>1260</v>
      </c>
      <c r="H194" s="31" t="s">
        <v>1500</v>
      </c>
      <c r="I194" s="16"/>
      <c r="K194" s="16"/>
      <c r="N194" s="16"/>
    </row>
    <row r="195" spans="3:14" ht="17" hidden="1">
      <c r="C195" s="210" t="s">
        <v>1265</v>
      </c>
      <c r="D195" s="210" t="s">
        <v>91</v>
      </c>
      <c r="E195" s="210" t="s">
        <v>1259</v>
      </c>
      <c r="F195" s="210" t="s">
        <v>93</v>
      </c>
      <c r="G195" s="210" t="s">
        <v>1246</v>
      </c>
      <c r="H195" s="31" t="s">
        <v>1500</v>
      </c>
      <c r="I195" s="16"/>
      <c r="K195" s="16"/>
      <c r="N195" s="16"/>
    </row>
    <row r="196" spans="3:14" ht="17" hidden="1">
      <c r="C196" s="210" t="s">
        <v>1266</v>
      </c>
      <c r="D196" s="210" t="s">
        <v>91</v>
      </c>
      <c r="E196" s="210" t="s">
        <v>1259</v>
      </c>
      <c r="F196" s="210" t="s">
        <v>93</v>
      </c>
      <c r="G196" s="210" t="s">
        <v>1246</v>
      </c>
      <c r="H196" s="31" t="s">
        <v>1500</v>
      </c>
      <c r="I196" s="16"/>
      <c r="K196" s="16"/>
      <c r="N196" s="16"/>
    </row>
    <row r="197" spans="3:14" ht="17" hidden="1">
      <c r="C197" s="210" t="s">
        <v>1247</v>
      </c>
      <c r="D197" s="210" t="s">
        <v>1248</v>
      </c>
      <c r="E197" s="210" t="s">
        <v>1245</v>
      </c>
      <c r="F197" s="210" t="s">
        <v>82</v>
      </c>
      <c r="G197" s="210" t="s">
        <v>1246</v>
      </c>
      <c r="H197" s="31" t="s">
        <v>1500</v>
      </c>
      <c r="I197" s="16"/>
      <c r="K197" s="288">
        <v>99.9</v>
      </c>
      <c r="N197" s="16"/>
    </row>
    <row r="198" spans="3:14" ht="17" hidden="1">
      <c r="C198" s="210" t="s">
        <v>1249</v>
      </c>
      <c r="D198" s="210" t="s">
        <v>91</v>
      </c>
      <c r="E198" s="210" t="s">
        <v>1245</v>
      </c>
      <c r="F198" s="210" t="s">
        <v>82</v>
      </c>
      <c r="G198" s="210" t="s">
        <v>1246</v>
      </c>
      <c r="H198" s="31" t="s">
        <v>1500</v>
      </c>
      <c r="I198" s="16"/>
      <c r="K198" s="16"/>
      <c r="N198" s="16"/>
    </row>
    <row r="199" spans="3:14" ht="17" hidden="1">
      <c r="C199" s="210" t="s">
        <v>1250</v>
      </c>
      <c r="D199" s="210" t="s">
        <v>92</v>
      </c>
      <c r="E199" s="210" t="s">
        <v>1245</v>
      </c>
      <c r="F199" s="210" t="s">
        <v>82</v>
      </c>
      <c r="G199" s="210" t="s">
        <v>1246</v>
      </c>
      <c r="H199" s="31" t="s">
        <v>1500</v>
      </c>
      <c r="I199" s="16"/>
      <c r="K199" s="16">
        <v>99.99</v>
      </c>
      <c r="N199" s="16"/>
    </row>
    <row r="200" spans="3:14" ht="17" hidden="1">
      <c r="C200" s="210" t="s">
        <v>1251</v>
      </c>
      <c r="D200" s="210" t="s">
        <v>91</v>
      </c>
      <c r="E200" s="210" t="s">
        <v>1245</v>
      </c>
      <c r="F200" s="210" t="s">
        <v>93</v>
      </c>
      <c r="G200" s="210" t="s">
        <v>1246</v>
      </c>
      <c r="H200" s="31" t="s">
        <v>1500</v>
      </c>
      <c r="I200" s="16"/>
      <c r="K200" s="16"/>
      <c r="N200" s="16"/>
    </row>
    <row r="201" spans="3:14" ht="17" hidden="1">
      <c r="C201" s="210" t="s">
        <v>1252</v>
      </c>
      <c r="D201" s="210" t="s">
        <v>91</v>
      </c>
      <c r="E201" s="210" t="s">
        <v>1245</v>
      </c>
      <c r="F201" s="210" t="s">
        <v>93</v>
      </c>
      <c r="G201" s="210" t="s">
        <v>1246</v>
      </c>
      <c r="H201" s="31" t="s">
        <v>1500</v>
      </c>
      <c r="I201" s="16"/>
      <c r="K201" s="16"/>
      <c r="N201" s="16"/>
    </row>
    <row r="202" spans="3:14" ht="17">
      <c r="C202" s="210" t="s">
        <v>1215</v>
      </c>
      <c r="D202" s="210" t="s">
        <v>59</v>
      </c>
      <c r="E202" s="210" t="s">
        <v>1245</v>
      </c>
      <c r="F202" s="210" t="s">
        <v>82</v>
      </c>
      <c r="G202" s="210" t="s">
        <v>1246</v>
      </c>
      <c r="H202" s="31" t="s">
        <v>1500</v>
      </c>
      <c r="I202" s="16"/>
      <c r="K202" s="16"/>
      <c r="N202" s="16"/>
    </row>
    <row r="203" spans="3:14" ht="17" hidden="1">
      <c r="C203" s="210" t="s">
        <v>1253</v>
      </c>
      <c r="D203" s="210" t="s">
        <v>91</v>
      </c>
      <c r="E203" s="210" t="s">
        <v>1245</v>
      </c>
      <c r="F203" s="210" t="s">
        <v>82</v>
      </c>
      <c r="G203" s="210" t="s">
        <v>1246</v>
      </c>
      <c r="H203" s="31" t="s">
        <v>1500</v>
      </c>
      <c r="I203" s="16"/>
      <c r="K203" s="16"/>
      <c r="N203" s="16"/>
    </row>
    <row r="204" spans="3:14" ht="17">
      <c r="C204" s="210" t="s">
        <v>1254</v>
      </c>
      <c r="D204" s="210" t="s">
        <v>59</v>
      </c>
      <c r="E204" s="210" t="s">
        <v>1245</v>
      </c>
      <c r="F204" s="210" t="s">
        <v>82</v>
      </c>
      <c r="G204" s="210" t="s">
        <v>1246</v>
      </c>
      <c r="H204" s="31" t="s">
        <v>1500</v>
      </c>
      <c r="I204" s="16"/>
      <c r="K204" s="16"/>
      <c r="N204" s="16"/>
    </row>
    <row r="205" spans="3:14" ht="17" hidden="1">
      <c r="C205" s="210" t="s">
        <v>1255</v>
      </c>
      <c r="D205" s="210" t="s">
        <v>88</v>
      </c>
      <c r="E205" s="210" t="s">
        <v>1245</v>
      </c>
      <c r="F205" s="210" t="s">
        <v>82</v>
      </c>
      <c r="G205" s="210" t="s">
        <v>1246</v>
      </c>
      <c r="H205" s="31" t="s">
        <v>1500</v>
      </c>
      <c r="I205" s="16"/>
      <c r="K205" s="16"/>
      <c r="N205" s="16"/>
    </row>
    <row r="206" spans="3:14" ht="17" hidden="1">
      <c r="C206" s="210" t="s">
        <v>1256</v>
      </c>
      <c r="D206" s="210" t="s">
        <v>91</v>
      </c>
      <c r="E206" s="210" t="s">
        <v>1245</v>
      </c>
      <c r="F206" s="210" t="s">
        <v>82</v>
      </c>
      <c r="G206" s="210" t="s">
        <v>1246</v>
      </c>
      <c r="H206" s="31" t="s">
        <v>1500</v>
      </c>
      <c r="I206" s="16"/>
      <c r="K206" s="16"/>
      <c r="N206" s="16"/>
    </row>
    <row r="207" spans="3:14" ht="17" hidden="1">
      <c r="G207" s="210" t="s">
        <v>1246</v>
      </c>
      <c r="H207" s="31" t="s">
        <v>1500</v>
      </c>
      <c r="I207" s="16"/>
      <c r="K207" s="16"/>
      <c r="N207" s="16"/>
    </row>
    <row r="208" spans="3:14" hidden="1">
      <c r="I208" s="16"/>
      <c r="K208" s="16"/>
      <c r="N208" s="16"/>
    </row>
    <row r="209" spans="9:14" hidden="1">
      <c r="I209" s="16"/>
      <c r="K209" s="16"/>
      <c r="N209" s="16"/>
    </row>
    <row r="210" spans="9:14" hidden="1">
      <c r="I210" s="16"/>
      <c r="K210" s="16"/>
      <c r="N210" s="16"/>
    </row>
    <row r="211" spans="9:14">
      <c r="K211" s="289"/>
    </row>
    <row r="212" spans="9:14">
      <c r="K212" s="289"/>
    </row>
    <row r="213" spans="9:14">
      <c r="K213" s="289"/>
    </row>
    <row r="214" spans="9:14">
      <c r="K214" s="289"/>
    </row>
    <row r="215" spans="9:14">
      <c r="K215" s="289"/>
    </row>
    <row r="216" spans="9:14">
      <c r="K216" s="289"/>
    </row>
    <row r="217" spans="9:14">
      <c r="K217" s="289"/>
    </row>
    <row r="218" spans="9:14">
      <c r="K218" s="289"/>
    </row>
    <row r="219" spans="9:14">
      <c r="K219" s="289"/>
    </row>
    <row r="220" spans="9:14">
      <c r="K220" s="289"/>
    </row>
    <row r="221" spans="9:14">
      <c r="K221" s="289"/>
    </row>
    <row r="222" spans="9:14">
      <c r="K222" s="289"/>
    </row>
    <row r="223" spans="9:14">
      <c r="K223" s="289"/>
    </row>
    <row r="224" spans="9:14">
      <c r="K224" s="289"/>
    </row>
    <row r="225" spans="11:11">
      <c r="K225" s="289"/>
    </row>
    <row r="226" spans="11:11">
      <c r="K226" s="289"/>
    </row>
    <row r="227" spans="11:11">
      <c r="K227" s="289"/>
    </row>
    <row r="228" spans="11:11">
      <c r="K228" s="289"/>
    </row>
    <row r="229" spans="11:11">
      <c r="K229" s="289"/>
    </row>
    <row r="230" spans="11:11">
      <c r="K230" s="289"/>
    </row>
    <row r="231" spans="11:11">
      <c r="K231" s="289"/>
    </row>
    <row r="232" spans="11:11">
      <c r="K232" s="289"/>
    </row>
    <row r="233" spans="11:11">
      <c r="K233" s="289"/>
    </row>
    <row r="234" spans="11:11">
      <c r="K234" s="289"/>
    </row>
    <row r="235" spans="11:11">
      <c r="K235" s="289"/>
    </row>
    <row r="236" spans="11:11">
      <c r="K236" s="289"/>
    </row>
    <row r="237" spans="11:11">
      <c r="K237" s="289"/>
    </row>
    <row r="238" spans="11:11">
      <c r="K238" s="289"/>
    </row>
    <row r="239" spans="11:11">
      <c r="K239" s="289"/>
    </row>
    <row r="240" spans="11:11">
      <c r="K240" s="289"/>
    </row>
    <row r="241" spans="11:11">
      <c r="K241" s="289"/>
    </row>
    <row r="242" spans="11:11">
      <c r="K242" s="289"/>
    </row>
    <row r="243" spans="11:11">
      <c r="K243" s="289"/>
    </row>
    <row r="244" spans="11:11">
      <c r="K244" s="289"/>
    </row>
    <row r="245" spans="11:11">
      <c r="K245" s="289"/>
    </row>
    <row r="246" spans="11:11">
      <c r="K246" s="289"/>
    </row>
    <row r="247" spans="11:11">
      <c r="K247" s="289"/>
    </row>
    <row r="248" spans="11:11">
      <c r="K248" s="289"/>
    </row>
    <row r="249" spans="11:11">
      <c r="K249" s="289"/>
    </row>
    <row r="250" spans="11:11">
      <c r="K250" s="289"/>
    </row>
    <row r="251" spans="11:11">
      <c r="K251" s="289"/>
    </row>
    <row r="252" spans="11:11">
      <c r="K252" s="289"/>
    </row>
    <row r="253" spans="11:11">
      <c r="K253" s="289"/>
    </row>
    <row r="254" spans="11:11">
      <c r="K254" s="289"/>
    </row>
    <row r="255" spans="11:11">
      <c r="K255" s="289"/>
    </row>
    <row r="256" spans="11:11">
      <c r="K256" s="289"/>
    </row>
  </sheetData>
  <autoFilter ref="B5:M210" xr:uid="{699C5D33-FE2F-47ED-9231-8FC020C3C9BB}">
    <filterColumn colId="2">
      <filters>
        <filter val="Kubernetes service"/>
        <filter val="SQL managed instance"/>
        <filter val="SQL server"/>
        <filter val="SQL virtual machine"/>
        <filter val="Virtual machine"/>
      </filters>
    </filterColumn>
  </autoFilter>
  <mergeCells count="2">
    <mergeCell ref="B4:H4"/>
    <mergeCell ref="I4:M4"/>
  </mergeCells>
  <phoneticPr fontId="4"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5CA2-A769-42D7-9EDE-AECEC6C0DCC4}">
  <sheetPr>
    <tabColor rgb="FF00B050"/>
  </sheetPr>
  <dimension ref="A1:K59"/>
  <sheetViews>
    <sheetView zoomScale="70" zoomScaleNormal="70" workbookViewId="0">
      <pane xSplit="3" ySplit="3" topLeftCell="D4" activePane="bottomRight" state="frozen"/>
      <selection pane="topRight" activeCell="D1" sqref="D1"/>
      <selection pane="bottomLeft" activeCell="A4" sqref="A4"/>
      <selection pane="bottomRight" activeCell="D37" sqref="C37:D39"/>
    </sheetView>
  </sheetViews>
  <sheetFormatPr baseColWidth="10" defaultColWidth="8.6640625" defaultRowHeight="17"/>
  <cols>
    <col min="2" max="2" width="11.6640625" bestFit="1" customWidth="1"/>
    <col min="3" max="3" width="34.1640625" customWidth="1"/>
    <col min="4" max="4" width="60.6640625" bestFit="1" customWidth="1"/>
    <col min="5" max="6" width="5.1640625" customWidth="1"/>
    <col min="7" max="7" width="19.33203125" style="210" customWidth="1"/>
    <col min="8" max="8" width="24" style="210" customWidth="1"/>
    <col min="9" max="9" width="21.33203125" style="210" customWidth="1"/>
    <col min="10" max="10" width="15" bestFit="1" customWidth="1"/>
    <col min="11" max="11" width="13.5" customWidth="1"/>
  </cols>
  <sheetData>
    <row r="1" spans="1:11" ht="18" thickBot="1"/>
    <row r="2" spans="1:11" ht="19" thickBot="1">
      <c r="A2" s="114"/>
      <c r="B2" s="340" t="s">
        <v>131</v>
      </c>
      <c r="C2" s="335" t="s">
        <v>1132</v>
      </c>
      <c r="D2" s="341" t="s">
        <v>1190</v>
      </c>
      <c r="E2" s="342" t="s">
        <v>1133</v>
      </c>
      <c r="F2" s="342" t="s">
        <v>1134</v>
      </c>
      <c r="G2" s="212" t="s">
        <v>1135</v>
      </c>
      <c r="H2" s="212" t="s">
        <v>1486</v>
      </c>
      <c r="I2" s="211" t="s">
        <v>1498</v>
      </c>
      <c r="J2" s="338" t="s">
        <v>1242</v>
      </c>
      <c r="K2" s="210"/>
    </row>
    <row r="3" spans="1:11" ht="37" thickBot="1">
      <c r="B3" s="340"/>
      <c r="C3" s="335"/>
      <c r="D3" s="341"/>
      <c r="E3" s="342"/>
      <c r="F3" s="342"/>
      <c r="G3" s="203" t="s">
        <v>1137</v>
      </c>
      <c r="H3" s="203" t="s">
        <v>1136</v>
      </c>
      <c r="I3" s="242" t="s">
        <v>1137</v>
      </c>
      <c r="J3" s="339"/>
      <c r="K3" s="210"/>
    </row>
    <row r="4" spans="1:11">
      <c r="B4" s="335" t="s">
        <v>1493</v>
      </c>
      <c r="C4" s="215" t="s">
        <v>1139</v>
      </c>
      <c r="D4" s="200" t="s">
        <v>1225</v>
      </c>
      <c r="E4" s="201" t="s">
        <v>1138</v>
      </c>
      <c r="F4" s="201">
        <v>1</v>
      </c>
      <c r="G4" s="209">
        <v>2305933.29</v>
      </c>
      <c r="H4" s="209">
        <v>0</v>
      </c>
      <c r="I4" s="243">
        <v>1300967.652</v>
      </c>
      <c r="J4" s="247"/>
    </row>
    <row r="5" spans="1:11" s="225" customFormat="1">
      <c r="B5" s="336"/>
      <c r="C5" s="236" t="s">
        <v>1243</v>
      </c>
      <c r="D5" s="250" t="s">
        <v>1244</v>
      </c>
      <c r="E5" s="251" t="s">
        <v>1138</v>
      </c>
      <c r="F5" s="251">
        <v>1</v>
      </c>
      <c r="G5" s="228">
        <v>1780557.48</v>
      </c>
      <c r="H5" s="228">
        <v>760625.39999999991</v>
      </c>
      <c r="I5" s="252">
        <v>760625.39999999991</v>
      </c>
      <c r="J5" s="253"/>
    </row>
    <row r="6" spans="1:11">
      <c r="B6" s="336"/>
      <c r="C6" s="216" t="s">
        <v>1140</v>
      </c>
      <c r="D6" s="197" t="s">
        <v>1220</v>
      </c>
      <c r="E6" s="199" t="s">
        <v>1138</v>
      </c>
      <c r="F6" s="199">
        <v>1</v>
      </c>
      <c r="G6" s="209">
        <v>1252742.6051999999</v>
      </c>
      <c r="H6" s="209">
        <v>0</v>
      </c>
      <c r="I6" s="243">
        <v>736568.3064</v>
      </c>
      <c r="J6" s="247"/>
      <c r="K6" s="210"/>
    </row>
    <row r="7" spans="1:11">
      <c r="B7" s="336"/>
      <c r="C7" s="216" t="s">
        <v>1147</v>
      </c>
      <c r="D7" s="197" t="s">
        <v>1172</v>
      </c>
      <c r="E7" s="199" t="s">
        <v>1138</v>
      </c>
      <c r="F7" s="199">
        <v>1</v>
      </c>
      <c r="G7" s="209">
        <v>2505485.2103999997</v>
      </c>
      <c r="H7" s="209">
        <v>0</v>
      </c>
      <c r="I7" s="243">
        <v>1473136.6140000001</v>
      </c>
      <c r="J7" s="247"/>
      <c r="K7" s="210"/>
    </row>
    <row r="8" spans="1:11">
      <c r="B8" s="336"/>
      <c r="C8" s="216" t="s">
        <v>1148</v>
      </c>
      <c r="D8" s="197" t="s">
        <v>1172</v>
      </c>
      <c r="E8" s="199" t="s">
        <v>1138</v>
      </c>
      <c r="F8" s="199">
        <v>1</v>
      </c>
      <c r="G8" s="209">
        <v>2505485.2103999997</v>
      </c>
      <c r="H8" s="209">
        <v>0</v>
      </c>
      <c r="I8" s="243">
        <v>1473136.6140000001</v>
      </c>
      <c r="J8" s="247"/>
      <c r="K8" s="210"/>
    </row>
    <row r="9" spans="1:11">
      <c r="B9" s="336"/>
      <c r="C9" s="216" t="s">
        <v>1141</v>
      </c>
      <c r="D9" s="197" t="s">
        <v>1172</v>
      </c>
      <c r="E9" s="199" t="s">
        <v>1138</v>
      </c>
      <c r="F9" s="199">
        <v>1</v>
      </c>
      <c r="G9" s="209">
        <v>2505485.2103999997</v>
      </c>
      <c r="H9" s="209">
        <v>0</v>
      </c>
      <c r="I9" s="243">
        <v>1473136.6140000001</v>
      </c>
      <c r="J9" s="247"/>
      <c r="K9" s="210"/>
    </row>
    <row r="10" spans="1:11">
      <c r="A10" s="115"/>
      <c r="B10" s="336"/>
      <c r="C10" s="216" t="s">
        <v>1149</v>
      </c>
      <c r="D10" s="197" t="s">
        <v>1173</v>
      </c>
      <c r="E10" s="199" t="s">
        <v>1138</v>
      </c>
      <c r="F10" s="199">
        <v>1</v>
      </c>
      <c r="G10" s="209">
        <v>3081968.5331999999</v>
      </c>
      <c r="H10" s="209">
        <v>0</v>
      </c>
      <c r="I10" s="243">
        <v>1794526.0655999999</v>
      </c>
      <c r="J10" s="247"/>
      <c r="K10" s="210"/>
    </row>
    <row r="11" spans="1:11">
      <c r="A11" s="115"/>
      <c r="B11" s="336"/>
      <c r="C11" s="216" t="s">
        <v>1150</v>
      </c>
      <c r="D11" s="197" t="s">
        <v>1174</v>
      </c>
      <c r="E11" s="199" t="s">
        <v>1138</v>
      </c>
      <c r="F11" s="199">
        <v>1</v>
      </c>
      <c r="G11" s="209">
        <v>3081968.5331999999</v>
      </c>
      <c r="H11" s="209">
        <v>0</v>
      </c>
      <c r="I11" s="243">
        <v>1794526.0655999999</v>
      </c>
      <c r="J11" s="247"/>
      <c r="K11" s="210"/>
    </row>
    <row r="12" spans="1:11">
      <c r="A12" s="115"/>
      <c r="B12" s="336"/>
      <c r="C12" s="216" t="s">
        <v>1151</v>
      </c>
      <c r="D12" s="197" t="s">
        <v>1175</v>
      </c>
      <c r="E12" s="199" t="s">
        <v>1138</v>
      </c>
      <c r="F12" s="199">
        <v>1</v>
      </c>
      <c r="G12" s="209">
        <v>2727209.5644</v>
      </c>
      <c r="H12" s="209">
        <v>0</v>
      </c>
      <c r="I12" s="243">
        <v>1521139.9368</v>
      </c>
      <c r="J12" s="247"/>
      <c r="K12" s="210"/>
    </row>
    <row r="13" spans="1:11">
      <c r="A13" s="115"/>
      <c r="B13" s="336"/>
      <c r="C13" s="216" t="s">
        <v>1142</v>
      </c>
      <c r="D13" s="197" t="s">
        <v>1176</v>
      </c>
      <c r="E13" s="199" t="s">
        <v>1138</v>
      </c>
      <c r="F13" s="199">
        <v>1</v>
      </c>
      <c r="G13" s="209">
        <v>2128553.8067999999</v>
      </c>
      <c r="H13" s="209">
        <v>0</v>
      </c>
      <c r="I13" s="243">
        <v>1269371.9316</v>
      </c>
      <c r="J13" s="247"/>
      <c r="K13" s="210"/>
    </row>
    <row r="14" spans="1:11">
      <c r="A14" s="115"/>
      <c r="B14" s="336"/>
      <c r="C14" s="216" t="s">
        <v>1152</v>
      </c>
      <c r="D14" s="197" t="s">
        <v>1177</v>
      </c>
      <c r="E14" s="199" t="s">
        <v>1138</v>
      </c>
      <c r="F14" s="199">
        <v>1</v>
      </c>
      <c r="G14" s="209">
        <v>5454419.1299999999</v>
      </c>
      <c r="H14" s="209">
        <v>0</v>
      </c>
      <c r="I14" s="243">
        <v>3042390.7356000002</v>
      </c>
      <c r="J14" s="247"/>
      <c r="K14" s="210"/>
    </row>
    <row r="15" spans="1:11">
      <c r="A15" s="115"/>
      <c r="B15" s="336"/>
      <c r="C15" s="216" t="s">
        <v>1153</v>
      </c>
      <c r="D15" s="197" t="s">
        <v>1177</v>
      </c>
      <c r="E15" s="199" t="s">
        <v>1138</v>
      </c>
      <c r="F15" s="199">
        <v>1</v>
      </c>
      <c r="G15" s="209">
        <v>5454419.1299999999</v>
      </c>
      <c r="H15" s="209">
        <v>0</v>
      </c>
      <c r="I15" s="243">
        <v>3042390.7356000002</v>
      </c>
      <c r="J15" s="247"/>
      <c r="K15" s="210"/>
    </row>
    <row r="16" spans="1:11" s="210" customFormat="1">
      <c r="A16" s="115"/>
      <c r="B16" s="336"/>
      <c r="C16" s="216" t="s">
        <v>1237</v>
      </c>
      <c r="D16" s="197" t="s">
        <v>1177</v>
      </c>
      <c r="E16" s="199" t="s">
        <v>1138</v>
      </c>
      <c r="F16" s="199">
        <v>1</v>
      </c>
      <c r="G16" s="209">
        <v>7122118.9199999999</v>
      </c>
      <c r="H16" s="209">
        <v>3042390.7199999997</v>
      </c>
      <c r="I16" s="243">
        <v>0</v>
      </c>
      <c r="J16" s="247"/>
    </row>
    <row r="17" spans="1:11" s="210" customFormat="1">
      <c r="A17" s="115"/>
      <c r="B17" s="336"/>
      <c r="C17" s="197" t="s">
        <v>1269</v>
      </c>
      <c r="D17" s="197" t="s">
        <v>1177</v>
      </c>
      <c r="E17" s="199" t="s">
        <v>1138</v>
      </c>
      <c r="F17" s="199">
        <v>1</v>
      </c>
      <c r="G17" s="209">
        <v>7122118.9199999999</v>
      </c>
      <c r="H17" s="209">
        <v>3042390.7199999997</v>
      </c>
      <c r="I17" s="243">
        <v>0</v>
      </c>
      <c r="J17" s="247"/>
    </row>
    <row r="18" spans="1:11" s="210" customFormat="1">
      <c r="A18" s="115"/>
      <c r="B18" s="336"/>
      <c r="C18" s="197" t="s">
        <v>1257</v>
      </c>
      <c r="D18" s="197" t="s">
        <v>1177</v>
      </c>
      <c r="E18" s="199" t="s">
        <v>1138</v>
      </c>
      <c r="F18" s="199">
        <v>1</v>
      </c>
      <c r="G18" s="209">
        <v>7122118.9199999999</v>
      </c>
      <c r="H18" s="209">
        <v>3042390.7199999997</v>
      </c>
      <c r="I18" s="243">
        <v>0</v>
      </c>
      <c r="J18" s="247"/>
    </row>
    <row r="19" spans="1:11" s="210" customFormat="1">
      <c r="A19" s="115"/>
      <c r="B19" s="336"/>
      <c r="C19" s="197" t="s">
        <v>1270</v>
      </c>
      <c r="D19" s="197" t="s">
        <v>1177</v>
      </c>
      <c r="E19" s="199" t="s">
        <v>1138</v>
      </c>
      <c r="F19" s="199">
        <v>1</v>
      </c>
      <c r="G19" s="209">
        <v>7122118.9199999999</v>
      </c>
      <c r="H19" s="209">
        <v>3042390.7199999997</v>
      </c>
      <c r="I19" s="243">
        <v>0</v>
      </c>
      <c r="J19" s="247"/>
    </row>
    <row r="20" spans="1:11" s="210" customFormat="1">
      <c r="A20" s="115"/>
      <c r="B20" s="336"/>
      <c r="C20" s="197" t="s">
        <v>1235</v>
      </c>
      <c r="D20" s="197" t="s">
        <v>1177</v>
      </c>
      <c r="E20" s="199" t="s">
        <v>1138</v>
      </c>
      <c r="F20" s="199">
        <v>1</v>
      </c>
      <c r="G20" s="209">
        <v>7122118.9199999999</v>
      </c>
      <c r="H20" s="209">
        <v>3042390.7199999997</v>
      </c>
      <c r="I20" s="243">
        <v>0</v>
      </c>
      <c r="J20" s="247"/>
    </row>
    <row r="21" spans="1:11">
      <c r="B21" s="336"/>
      <c r="C21" s="216" t="s">
        <v>1154</v>
      </c>
      <c r="D21" s="197" t="s">
        <v>1177</v>
      </c>
      <c r="E21" s="199" t="s">
        <v>1138</v>
      </c>
      <c r="F21" s="199">
        <v>1</v>
      </c>
      <c r="G21" s="209">
        <v>5454419.1299999999</v>
      </c>
      <c r="H21" s="209">
        <v>0</v>
      </c>
      <c r="I21" s="243">
        <v>3042390.7356000002</v>
      </c>
      <c r="J21" s="247"/>
      <c r="K21" s="210"/>
    </row>
    <row r="22" spans="1:11">
      <c r="B22" s="336"/>
      <c r="C22" s="216" t="s">
        <v>1155</v>
      </c>
      <c r="D22" s="197" t="s">
        <v>1177</v>
      </c>
      <c r="E22" s="199" t="s">
        <v>1138</v>
      </c>
      <c r="F22" s="199">
        <v>1</v>
      </c>
      <c r="G22" s="209">
        <v>5454419.1299999999</v>
      </c>
      <c r="H22" s="209">
        <v>0</v>
      </c>
      <c r="I22" s="243">
        <v>3042390.7356000002</v>
      </c>
      <c r="J22" s="247"/>
      <c r="K22" s="210"/>
    </row>
    <row r="23" spans="1:11">
      <c r="A23" s="115"/>
      <c r="B23" s="336"/>
      <c r="C23" s="216" t="s">
        <v>1156</v>
      </c>
      <c r="D23" s="197" t="s">
        <v>1178</v>
      </c>
      <c r="E23" s="199" t="s">
        <v>1138</v>
      </c>
      <c r="F23" s="199">
        <v>1</v>
      </c>
      <c r="G23" s="209">
        <v>4257107.6135999998</v>
      </c>
      <c r="H23" s="209">
        <v>0</v>
      </c>
      <c r="I23" s="243">
        <v>2538743.8632</v>
      </c>
      <c r="J23" s="247"/>
    </row>
    <row r="24" spans="1:11">
      <c r="B24" s="336"/>
      <c r="C24" s="216" t="s">
        <v>1143</v>
      </c>
      <c r="D24" s="197" t="s">
        <v>1177</v>
      </c>
      <c r="E24" s="199" t="s">
        <v>1138</v>
      </c>
      <c r="F24" s="199">
        <v>1</v>
      </c>
      <c r="G24" s="209">
        <v>5454419.1299999999</v>
      </c>
      <c r="H24" s="209">
        <v>0</v>
      </c>
      <c r="I24" s="243">
        <v>3042390.7356000002</v>
      </c>
      <c r="J24" s="247"/>
    </row>
    <row r="25" spans="1:11">
      <c r="B25" s="336"/>
      <c r="C25" s="216" t="s">
        <v>1157</v>
      </c>
      <c r="D25" s="197" t="s">
        <v>1179</v>
      </c>
      <c r="E25" s="199" t="s">
        <v>1138</v>
      </c>
      <c r="F25" s="199">
        <v>1</v>
      </c>
      <c r="G25" s="209">
        <v>5454419.1299999999</v>
      </c>
      <c r="H25" s="209">
        <v>0</v>
      </c>
      <c r="I25" s="243">
        <v>3042390.7356000002</v>
      </c>
      <c r="J25" s="247"/>
    </row>
    <row r="26" spans="1:11" s="225" customFormat="1">
      <c r="B26" s="336"/>
      <c r="C26" s="216" t="s">
        <v>1158</v>
      </c>
      <c r="D26" s="204" t="s">
        <v>1180</v>
      </c>
      <c r="E26" s="227" t="s">
        <v>1138</v>
      </c>
      <c r="F26" s="227">
        <v>1</v>
      </c>
      <c r="G26" s="228">
        <v>5698315.9199999999</v>
      </c>
      <c r="H26" s="228">
        <v>3658451.8547999999</v>
      </c>
      <c r="I26" s="252">
        <v>1630006.5948000001</v>
      </c>
      <c r="J26" s="253"/>
    </row>
    <row r="27" spans="1:11">
      <c r="B27" s="336"/>
      <c r="C27" s="216" t="s">
        <v>1159</v>
      </c>
      <c r="D27" s="197" t="s">
        <v>1181</v>
      </c>
      <c r="E27" s="199" t="s">
        <v>1138</v>
      </c>
      <c r="F27" s="199">
        <v>1</v>
      </c>
      <c r="G27" s="209">
        <v>3547589.6784000001</v>
      </c>
      <c r="H27" s="209">
        <v>0</v>
      </c>
      <c r="I27" s="243">
        <v>2085650.1443999999</v>
      </c>
      <c r="J27" s="247"/>
    </row>
    <row r="28" spans="1:11">
      <c r="B28" s="336"/>
      <c r="C28" s="216" t="s">
        <v>1160</v>
      </c>
      <c r="D28" s="197" t="s">
        <v>1182</v>
      </c>
      <c r="E28" s="199" t="s">
        <v>1138</v>
      </c>
      <c r="F28" s="199">
        <v>1</v>
      </c>
      <c r="G28" s="209">
        <v>2793726.8711999999</v>
      </c>
      <c r="H28" s="209">
        <v>0</v>
      </c>
      <c r="I28" s="243">
        <v>1733773.5924</v>
      </c>
      <c r="J28" s="247"/>
    </row>
    <row r="29" spans="1:11">
      <c r="B29" s="336"/>
      <c r="C29" s="216" t="s">
        <v>1161</v>
      </c>
      <c r="D29" s="197" t="s">
        <v>1181</v>
      </c>
      <c r="E29" s="199" t="s">
        <v>1138</v>
      </c>
      <c r="F29" s="199">
        <v>1</v>
      </c>
      <c r="G29" s="209">
        <v>3547589.6784000001</v>
      </c>
      <c r="H29" s="209">
        <v>0</v>
      </c>
      <c r="I29" s="243">
        <v>2085650.1443999999</v>
      </c>
      <c r="J29" s="247"/>
    </row>
    <row r="30" spans="1:11">
      <c r="B30" s="336"/>
      <c r="C30" s="216" t="s">
        <v>1162</v>
      </c>
      <c r="D30" s="197" t="s">
        <v>1183</v>
      </c>
      <c r="E30" s="199" t="s">
        <v>1138</v>
      </c>
      <c r="F30" s="199">
        <v>1</v>
      </c>
      <c r="G30" s="209">
        <v>2793726.8711999999</v>
      </c>
      <c r="H30" s="209">
        <v>0</v>
      </c>
      <c r="I30" s="243">
        <v>1733773.5924</v>
      </c>
      <c r="J30" s="247"/>
    </row>
    <row r="31" spans="1:11">
      <c r="B31" s="336"/>
      <c r="C31" s="216" t="s">
        <v>1163</v>
      </c>
      <c r="D31" s="197" t="s">
        <v>1240</v>
      </c>
      <c r="E31" s="199" t="s">
        <v>1138</v>
      </c>
      <c r="F31" s="199">
        <v>1</v>
      </c>
      <c r="G31" s="209">
        <v>3370210.1940000001</v>
      </c>
      <c r="H31" s="209">
        <v>0</v>
      </c>
      <c r="I31" s="243">
        <v>1981883.1455999999</v>
      </c>
      <c r="J31" s="247"/>
    </row>
    <row r="32" spans="1:11" s="225" customFormat="1" ht="18">
      <c r="B32" s="336"/>
      <c r="C32" s="204" t="s">
        <v>1164</v>
      </c>
      <c r="D32" s="226" t="s">
        <v>1213</v>
      </c>
      <c r="E32" s="227" t="s">
        <v>1138</v>
      </c>
      <c r="F32" s="227">
        <v>1</v>
      </c>
      <c r="G32" s="228">
        <v>5410074.2400000002</v>
      </c>
      <c r="H32" s="228">
        <v>3370210.1940000001</v>
      </c>
      <c r="I32" s="252">
        <v>1981883.1455999999</v>
      </c>
      <c r="J32" s="253"/>
    </row>
    <row r="33" spans="2:10" s="225" customFormat="1" ht="18">
      <c r="B33" s="336"/>
      <c r="C33" s="216" t="s">
        <v>1230</v>
      </c>
      <c r="D33" s="226" t="s">
        <v>1241</v>
      </c>
      <c r="E33" s="227" t="s">
        <v>1138</v>
      </c>
      <c r="F33" s="227">
        <v>1</v>
      </c>
      <c r="G33" s="228">
        <v>7122118.9199999999</v>
      </c>
      <c r="H33" s="228">
        <v>3042390.7199999997</v>
      </c>
      <c r="I33" s="252">
        <v>0</v>
      </c>
      <c r="J33" s="253"/>
    </row>
    <row r="34" spans="2:10">
      <c r="B34" s="336"/>
      <c r="C34" s="216" t="s">
        <v>1165</v>
      </c>
      <c r="D34" s="197" t="s">
        <v>1184</v>
      </c>
      <c r="E34" s="199" t="s">
        <v>1138</v>
      </c>
      <c r="F34" s="199">
        <v>1</v>
      </c>
      <c r="G34" s="209">
        <v>6740420.3880000003</v>
      </c>
      <c r="H34" s="209">
        <v>0</v>
      </c>
      <c r="I34" s="243">
        <v>3963655.4292000001</v>
      </c>
      <c r="J34" s="247"/>
    </row>
    <row r="35" spans="2:10" s="225" customFormat="1">
      <c r="B35" s="336"/>
      <c r="C35" s="204" t="s">
        <v>1166</v>
      </c>
      <c r="D35" s="204" t="s">
        <v>1184</v>
      </c>
      <c r="E35" s="227" t="s">
        <v>1138</v>
      </c>
      <c r="F35" s="227">
        <v>1</v>
      </c>
      <c r="G35" s="228">
        <v>10820148.48</v>
      </c>
      <c r="H35" s="228">
        <v>6740420.3880000003</v>
      </c>
      <c r="I35" s="252">
        <v>3963655.4292000001</v>
      </c>
      <c r="J35" s="253"/>
    </row>
    <row r="36" spans="2:10">
      <c r="B36" s="336"/>
      <c r="C36" s="216" t="s">
        <v>1167</v>
      </c>
      <c r="D36" s="197" t="s">
        <v>1185</v>
      </c>
      <c r="E36" s="199" t="s">
        <v>1138</v>
      </c>
      <c r="F36" s="199">
        <v>1</v>
      </c>
      <c r="G36" s="209">
        <v>7095179.3555999994</v>
      </c>
      <c r="H36" s="209">
        <v>0</v>
      </c>
      <c r="I36" s="243">
        <v>4172519.7720000003</v>
      </c>
      <c r="J36" s="247"/>
    </row>
    <row r="37" spans="2:10">
      <c r="B37" s="336"/>
      <c r="C37" s="216" t="s">
        <v>1145</v>
      </c>
      <c r="D37" s="197" t="s">
        <v>1186</v>
      </c>
      <c r="E37" s="199" t="s">
        <v>1138</v>
      </c>
      <c r="F37" s="199">
        <v>1</v>
      </c>
      <c r="G37" s="209">
        <v>937894.02119999996</v>
      </c>
      <c r="H37" s="209">
        <v>0</v>
      </c>
      <c r="I37" s="243">
        <v>554310.88679999998</v>
      </c>
      <c r="J37" s="247"/>
    </row>
    <row r="38" spans="2:10" s="196" customFormat="1">
      <c r="B38" s="336"/>
      <c r="C38" s="216" t="s">
        <v>1168</v>
      </c>
      <c r="D38" s="197" t="s">
        <v>1186</v>
      </c>
      <c r="E38" s="199" t="s">
        <v>1138</v>
      </c>
      <c r="F38" s="199">
        <v>1</v>
      </c>
      <c r="G38" s="209">
        <v>937894.02119999996</v>
      </c>
      <c r="H38" s="209">
        <v>0</v>
      </c>
      <c r="I38" s="243">
        <v>554310.88679999998</v>
      </c>
      <c r="J38" s="247"/>
    </row>
    <row r="39" spans="2:10" s="196" customFormat="1" ht="18">
      <c r="B39" s="336"/>
      <c r="C39" s="216" t="s">
        <v>1146</v>
      </c>
      <c r="D39" s="198" t="s">
        <v>1212</v>
      </c>
      <c r="E39" s="199" t="s">
        <v>1138</v>
      </c>
      <c r="F39" s="199">
        <v>1</v>
      </c>
      <c r="G39" s="209">
        <v>937894.02119999996</v>
      </c>
      <c r="H39" s="209">
        <v>0</v>
      </c>
      <c r="I39" s="243">
        <v>554310.88679999998</v>
      </c>
      <c r="J39" s="247"/>
    </row>
    <row r="40" spans="2:10">
      <c r="B40" s="336"/>
      <c r="C40" s="216" t="s">
        <v>1169</v>
      </c>
      <c r="D40" s="197" t="s">
        <v>1187</v>
      </c>
      <c r="E40" s="199" t="s">
        <v>1138</v>
      </c>
      <c r="F40" s="199">
        <v>1</v>
      </c>
      <c r="G40" s="209">
        <v>1873570.7988</v>
      </c>
      <c r="H40" s="209">
        <v>0</v>
      </c>
      <c r="I40" s="243">
        <v>1108621.7748</v>
      </c>
      <c r="J40" s="247"/>
    </row>
    <row r="41" spans="2:10">
      <c r="B41" s="336"/>
      <c r="C41" s="216" t="s">
        <v>1170</v>
      </c>
      <c r="D41" s="197" t="s">
        <v>1188</v>
      </c>
      <c r="E41" s="199" t="s">
        <v>1138</v>
      </c>
      <c r="F41" s="199">
        <v>1</v>
      </c>
      <c r="G41" s="209">
        <v>2128553.8067999999</v>
      </c>
      <c r="H41" s="224">
        <v>0</v>
      </c>
      <c r="I41" s="243">
        <v>1251633.9828000001</v>
      </c>
      <c r="J41" s="247"/>
    </row>
    <row r="42" spans="2:10" ht="18" thickBot="1">
      <c r="B42" s="336"/>
      <c r="C42" s="237" t="s">
        <v>1171</v>
      </c>
      <c r="D42" s="238" t="s">
        <v>1189</v>
      </c>
      <c r="E42" s="213" t="s">
        <v>1138</v>
      </c>
      <c r="F42" s="239">
        <v>1</v>
      </c>
      <c r="G42" s="263">
        <v>2128565.8067999999</v>
      </c>
      <c r="H42" s="223">
        <v>0</v>
      </c>
      <c r="I42" s="264">
        <v>1251645.9828000001</v>
      </c>
      <c r="J42" s="248"/>
    </row>
    <row r="43" spans="2:10" s="210" customFormat="1" ht="18">
      <c r="B43" s="336"/>
      <c r="C43" s="219" t="s">
        <v>1219</v>
      </c>
      <c r="D43" s="240" t="s">
        <v>1221</v>
      </c>
      <c r="E43" s="201" t="s">
        <v>1138</v>
      </c>
      <c r="F43" s="201">
        <v>1</v>
      </c>
      <c r="G43" s="241">
        <v>9223733.1600000001</v>
      </c>
      <c r="H43" s="209">
        <v>0</v>
      </c>
      <c r="I43" s="244">
        <v>5203981.4399999995</v>
      </c>
      <c r="J43" s="249"/>
    </row>
    <row r="44" spans="2:10" s="225" customFormat="1">
      <c r="B44" s="336"/>
      <c r="C44" s="254" t="s">
        <v>1222</v>
      </c>
      <c r="D44" s="218" t="s">
        <v>1223</v>
      </c>
      <c r="E44" s="227" t="s">
        <v>1138</v>
      </c>
      <c r="F44" s="227">
        <v>1</v>
      </c>
      <c r="G44" s="228">
        <v>6463264.9199999999</v>
      </c>
      <c r="H44" s="228">
        <v>4423400.88</v>
      </c>
      <c r="I44" s="252">
        <v>2824657.44</v>
      </c>
      <c r="J44" s="253"/>
    </row>
    <row r="45" spans="2:10" s="225" customFormat="1">
      <c r="B45" s="336"/>
      <c r="C45" s="254" t="s">
        <v>1227</v>
      </c>
      <c r="D45" s="204" t="s">
        <v>1228</v>
      </c>
      <c r="E45" s="227" t="s">
        <v>1138</v>
      </c>
      <c r="F45" s="227">
        <v>1</v>
      </c>
      <c r="G45" s="228">
        <v>4767073.68</v>
      </c>
      <c r="H45" s="228">
        <v>2727209.52</v>
      </c>
      <c r="I45" s="252">
        <v>1521139.92</v>
      </c>
      <c r="J45" s="253"/>
    </row>
    <row r="46" spans="2:10" s="225" customFormat="1">
      <c r="B46" s="336"/>
      <c r="C46" s="254" t="s">
        <v>1217</v>
      </c>
      <c r="D46" s="204" t="s">
        <v>1224</v>
      </c>
      <c r="E46" s="255" t="s">
        <v>1138</v>
      </c>
      <c r="F46" s="255">
        <v>1</v>
      </c>
      <c r="G46" s="256">
        <v>11751390.84</v>
      </c>
      <c r="H46" s="228">
        <v>7671662.6399999997</v>
      </c>
      <c r="I46" s="257">
        <v>4526835.24</v>
      </c>
      <c r="J46" s="253"/>
    </row>
    <row r="47" spans="2:10" s="210" customFormat="1" ht="18" thickBot="1">
      <c r="B47" s="337"/>
      <c r="C47" s="220" t="s">
        <v>1218</v>
      </c>
      <c r="D47" s="221" t="s">
        <v>1226</v>
      </c>
      <c r="E47" s="202" t="s">
        <v>1138</v>
      </c>
      <c r="F47" s="222">
        <v>1</v>
      </c>
      <c r="G47" s="223">
        <v>11751390.84</v>
      </c>
      <c r="H47" s="214">
        <v>7671662.6399999997</v>
      </c>
      <c r="I47" s="245">
        <v>4502778.24</v>
      </c>
      <c r="J47" s="248"/>
    </row>
    <row r="48" spans="2:10" s="225" customFormat="1" ht="37" thickBot="1">
      <c r="B48" s="232" t="s">
        <v>1497</v>
      </c>
      <c r="C48" s="233" t="s">
        <v>1144</v>
      </c>
      <c r="D48" s="234" t="s">
        <v>1496</v>
      </c>
      <c r="E48" s="206" t="s">
        <v>1138</v>
      </c>
      <c r="F48" s="265">
        <v>1</v>
      </c>
      <c r="G48" s="235">
        <v>5410074.2400000002</v>
      </c>
      <c r="H48" s="235">
        <v>3370210.1940000001</v>
      </c>
      <c r="I48" s="258">
        <v>1685105.04</v>
      </c>
      <c r="J48" s="246"/>
    </row>
    <row r="49" spans="2:10" s="210" customFormat="1" ht="19" thickBot="1">
      <c r="B49" s="208" t="s">
        <v>1495</v>
      </c>
      <c r="C49" s="217" t="s">
        <v>1214</v>
      </c>
      <c r="D49" s="207" t="s">
        <v>1499</v>
      </c>
      <c r="E49" s="205" t="s">
        <v>1138</v>
      </c>
      <c r="F49" s="205">
        <v>1</v>
      </c>
      <c r="G49" s="214">
        <v>14688345.600000001</v>
      </c>
      <c r="H49" s="214">
        <v>0</v>
      </c>
      <c r="I49" s="262">
        <v>14221708.799999999</v>
      </c>
      <c r="J49" s="246"/>
    </row>
    <row r="50" spans="2:10" s="210" customFormat="1" ht="19" thickBot="1">
      <c r="B50" s="208" t="s">
        <v>1238</v>
      </c>
      <c r="C50" s="217" t="s">
        <v>1239</v>
      </c>
      <c r="D50" s="207" t="s">
        <v>1445</v>
      </c>
      <c r="E50" s="205" t="s">
        <v>1138</v>
      </c>
      <c r="F50" s="205">
        <v>12</v>
      </c>
      <c r="G50" s="214">
        <v>0</v>
      </c>
      <c r="H50" s="214">
        <v>0</v>
      </c>
      <c r="I50" s="262">
        <v>0</v>
      </c>
      <c r="J50" s="246" t="s">
        <v>1288</v>
      </c>
    </row>
    <row r="51" spans="2:10" ht="18" thickBot="1">
      <c r="B51" s="210"/>
      <c r="C51" s="210"/>
      <c r="D51" s="210"/>
      <c r="E51" s="210"/>
      <c r="F51" s="210"/>
    </row>
    <row r="52" spans="2:10" s="210" customFormat="1">
      <c r="G52" s="329"/>
      <c r="H52" s="275"/>
      <c r="I52" s="270"/>
      <c r="J52" s="269" t="s">
        <v>1489</v>
      </c>
    </row>
    <row r="53" spans="2:10" ht="19" thickBot="1">
      <c r="G53" s="330"/>
      <c r="H53" s="276" t="s">
        <v>1487</v>
      </c>
      <c r="I53" s="273" t="s">
        <v>1488</v>
      </c>
      <c r="J53" s="274" t="s">
        <v>105</v>
      </c>
    </row>
    <row r="54" spans="2:10" ht="18">
      <c r="G54" s="280" t="s">
        <v>1490</v>
      </c>
      <c r="H54" s="277">
        <f>SUM($G$4:$G$47,$G$48,$G$49)</f>
        <v>228408352.79039997</v>
      </c>
      <c r="I54" s="271"/>
      <c r="J54" s="272"/>
    </row>
    <row r="55" spans="2:10" s="210" customFormat="1">
      <c r="G55" s="281" t="s">
        <v>1492</v>
      </c>
      <c r="H55" s="278"/>
      <c r="I55" s="266">
        <f>-(SUM(G5,G16:G20,G26,G32:G33,G35,G44:G47,G48)-SUM(H5,H16:H20,H26,H32:H33,H35,H44:H47,H48))</f>
        <v>-47936806.129200011</v>
      </c>
      <c r="J55" s="267"/>
    </row>
    <row r="56" spans="2:10">
      <c r="G56" s="281" t="s">
        <v>1493</v>
      </c>
      <c r="H56" s="278"/>
      <c r="I56" s="266">
        <f>-(SUM(G4:G47)-SUM(I4:I47)+I55)</f>
        <v>-76796225.673599958</v>
      </c>
      <c r="J56" s="267"/>
    </row>
    <row r="57" spans="2:10" ht="18" thickBot="1">
      <c r="G57" s="282" t="s">
        <v>1494</v>
      </c>
      <c r="H57" s="283"/>
      <c r="I57" s="284">
        <f>-(H48-I48)</f>
        <v>-1685105.1540000001</v>
      </c>
      <c r="J57" s="285"/>
    </row>
    <row r="58" spans="2:10" ht="18" thickBot="1">
      <c r="G58" s="331" t="s">
        <v>1491</v>
      </c>
      <c r="H58" s="286">
        <f>SUM(H54:H57)</f>
        <v>228408352.79039997</v>
      </c>
      <c r="I58" s="287">
        <f>SUM(I54:I57)</f>
        <v>-126418136.95679997</v>
      </c>
      <c r="J58" s="333"/>
    </row>
    <row r="59" spans="2:10" ht="18" thickBot="1">
      <c r="G59" s="332"/>
      <c r="H59" s="279"/>
      <c r="I59" s="268">
        <f>SUM(H58:I58)</f>
        <v>101990215.8336</v>
      </c>
      <c r="J59" s="334"/>
    </row>
  </sheetData>
  <mergeCells count="10">
    <mergeCell ref="G52:G53"/>
    <mergeCell ref="G58:G59"/>
    <mergeCell ref="J58:J59"/>
    <mergeCell ref="B4:B47"/>
    <mergeCell ref="J2:J3"/>
    <mergeCell ref="B2:B3"/>
    <mergeCell ref="C2:C3"/>
    <mergeCell ref="D2:D3"/>
    <mergeCell ref="E2:E3"/>
    <mergeCell ref="F2:F3"/>
  </mergeCells>
  <phoneticPr fontId="4" type="noConversion"/>
  <conditionalFormatting sqref="I54:I58">
    <cfRule type="cellIs" dxfId="7" priority="2" operator="lessThan">
      <formula>0</formula>
    </cfRule>
  </conditionalFormatting>
  <conditionalFormatting sqref="I59">
    <cfRule type="cellIs" dxfId="6" priority="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EB39-053E-4896-BA24-3133EA5D1F75}">
  <sheetPr>
    <tabColor rgb="FF00B050"/>
  </sheetPr>
  <dimension ref="C6:K32"/>
  <sheetViews>
    <sheetView zoomScale="90" zoomScaleNormal="90" workbookViewId="0">
      <selection activeCell="D8" sqref="D8:K32"/>
    </sheetView>
  </sheetViews>
  <sheetFormatPr baseColWidth="10" defaultColWidth="8.6640625" defaultRowHeight="11"/>
  <cols>
    <col min="1" max="2" width="8.6640625" style="16"/>
    <col min="3" max="3" width="8.6640625" style="31"/>
    <col min="4" max="16384" width="8.6640625" style="16"/>
  </cols>
  <sheetData>
    <row r="6" spans="4:11" ht="13.5" customHeight="1">
      <c r="D6" s="343" t="s">
        <v>874</v>
      </c>
      <c r="E6" s="343"/>
      <c r="F6" s="343"/>
      <c r="G6" s="343"/>
      <c r="H6" s="343"/>
      <c r="I6" s="343"/>
      <c r="J6" s="343"/>
      <c r="K6" s="343"/>
    </row>
    <row r="7" spans="4:11" ht="27" customHeight="1">
      <c r="D7" s="343"/>
      <c r="E7" s="343"/>
      <c r="F7" s="343"/>
      <c r="G7" s="343"/>
      <c r="H7" s="343"/>
      <c r="I7" s="343"/>
      <c r="J7" s="343"/>
      <c r="K7" s="343"/>
    </row>
    <row r="8" spans="4:11">
      <c r="D8" s="344"/>
      <c r="E8" s="344"/>
      <c r="F8" s="344"/>
      <c r="G8" s="344"/>
      <c r="H8" s="344"/>
      <c r="I8" s="344"/>
      <c r="J8" s="344"/>
      <c r="K8" s="344"/>
    </row>
    <row r="9" spans="4:11">
      <c r="D9" s="344"/>
      <c r="E9" s="344"/>
      <c r="F9" s="344"/>
      <c r="G9" s="344"/>
      <c r="H9" s="344"/>
      <c r="I9" s="344"/>
      <c r="J9" s="344"/>
      <c r="K9" s="344"/>
    </row>
    <row r="10" spans="4:11">
      <c r="D10" s="344"/>
      <c r="E10" s="344"/>
      <c r="F10" s="344"/>
      <c r="G10" s="344"/>
      <c r="H10" s="344"/>
      <c r="I10" s="344"/>
      <c r="J10" s="344"/>
      <c r="K10" s="344"/>
    </row>
    <row r="11" spans="4:11">
      <c r="D11" s="344"/>
      <c r="E11" s="344"/>
      <c r="F11" s="344"/>
      <c r="G11" s="344"/>
      <c r="H11" s="344"/>
      <c r="I11" s="344"/>
      <c r="J11" s="344"/>
      <c r="K11" s="344"/>
    </row>
    <row r="12" spans="4:11">
      <c r="D12" s="344"/>
      <c r="E12" s="344"/>
      <c r="F12" s="344"/>
      <c r="G12" s="344"/>
      <c r="H12" s="344"/>
      <c r="I12" s="344"/>
      <c r="J12" s="344"/>
      <c r="K12" s="344"/>
    </row>
    <row r="13" spans="4:11">
      <c r="D13" s="344"/>
      <c r="E13" s="344"/>
      <c r="F13" s="344"/>
      <c r="G13" s="344"/>
      <c r="H13" s="344"/>
      <c r="I13" s="344"/>
      <c r="J13" s="344"/>
      <c r="K13" s="344"/>
    </row>
    <row r="14" spans="4:11">
      <c r="D14" s="344"/>
      <c r="E14" s="344"/>
      <c r="F14" s="344"/>
      <c r="G14" s="344"/>
      <c r="H14" s="344"/>
      <c r="I14" s="344"/>
      <c r="J14" s="344"/>
      <c r="K14" s="344"/>
    </row>
    <row r="15" spans="4:11">
      <c r="D15" s="344"/>
      <c r="E15" s="344"/>
      <c r="F15" s="344"/>
      <c r="G15" s="344"/>
      <c r="H15" s="344"/>
      <c r="I15" s="344"/>
      <c r="J15" s="344"/>
      <c r="K15" s="344"/>
    </row>
    <row r="16" spans="4:11">
      <c r="D16" s="344"/>
      <c r="E16" s="344"/>
      <c r="F16" s="344"/>
      <c r="G16" s="344"/>
      <c r="H16" s="344"/>
      <c r="I16" s="344"/>
      <c r="J16" s="344"/>
      <c r="K16" s="344"/>
    </row>
    <row r="17" spans="4:11">
      <c r="D17" s="344"/>
      <c r="E17" s="344"/>
      <c r="F17" s="344"/>
      <c r="G17" s="344"/>
      <c r="H17" s="344"/>
      <c r="I17" s="344"/>
      <c r="J17" s="344"/>
      <c r="K17" s="344"/>
    </row>
    <row r="18" spans="4:11">
      <c r="D18" s="344"/>
      <c r="E18" s="344"/>
      <c r="F18" s="344"/>
      <c r="G18" s="344"/>
      <c r="H18" s="344"/>
      <c r="I18" s="344"/>
      <c r="J18" s="344"/>
      <c r="K18" s="344"/>
    </row>
    <row r="19" spans="4:11">
      <c r="D19" s="344"/>
      <c r="E19" s="344"/>
      <c r="F19" s="344"/>
      <c r="G19" s="344"/>
      <c r="H19" s="344"/>
      <c r="I19" s="344"/>
      <c r="J19" s="344"/>
      <c r="K19" s="344"/>
    </row>
    <row r="20" spans="4:11">
      <c r="D20" s="344"/>
      <c r="E20" s="344"/>
      <c r="F20" s="344"/>
      <c r="G20" s="344"/>
      <c r="H20" s="344"/>
      <c r="I20" s="344"/>
      <c r="J20" s="344"/>
      <c r="K20" s="344"/>
    </row>
    <row r="21" spans="4:11">
      <c r="D21" s="344"/>
      <c r="E21" s="344"/>
      <c r="F21" s="344"/>
      <c r="G21" s="344"/>
      <c r="H21" s="344"/>
      <c r="I21" s="344"/>
      <c r="J21" s="344"/>
      <c r="K21" s="344"/>
    </row>
    <row r="22" spans="4:11">
      <c r="D22" s="344"/>
      <c r="E22" s="344"/>
      <c r="F22" s="344"/>
      <c r="G22" s="344"/>
      <c r="H22" s="344"/>
      <c r="I22" s="344"/>
      <c r="J22" s="344"/>
      <c r="K22" s="344"/>
    </row>
    <row r="23" spans="4:11">
      <c r="D23" s="344"/>
      <c r="E23" s="344"/>
      <c r="F23" s="344"/>
      <c r="G23" s="344"/>
      <c r="H23" s="344"/>
      <c r="I23" s="344"/>
      <c r="J23" s="344"/>
      <c r="K23" s="344"/>
    </row>
    <row r="24" spans="4:11">
      <c r="D24" s="344"/>
      <c r="E24" s="344"/>
      <c r="F24" s="344"/>
      <c r="G24" s="344"/>
      <c r="H24" s="344"/>
      <c r="I24" s="344"/>
      <c r="J24" s="344"/>
      <c r="K24" s="344"/>
    </row>
    <row r="25" spans="4:11">
      <c r="D25" s="344"/>
      <c r="E25" s="344"/>
      <c r="F25" s="344"/>
      <c r="G25" s="344"/>
      <c r="H25" s="344"/>
      <c r="I25" s="344"/>
      <c r="J25" s="344"/>
      <c r="K25" s="344"/>
    </row>
    <row r="26" spans="4:11">
      <c r="D26" s="344"/>
      <c r="E26" s="344"/>
      <c r="F26" s="344"/>
      <c r="G26" s="344"/>
      <c r="H26" s="344"/>
      <c r="I26" s="344"/>
      <c r="J26" s="344"/>
      <c r="K26" s="344"/>
    </row>
    <row r="27" spans="4:11">
      <c r="D27" s="344"/>
      <c r="E27" s="344"/>
      <c r="F27" s="344"/>
      <c r="G27" s="344"/>
      <c r="H27" s="344"/>
      <c r="I27" s="344"/>
      <c r="J27" s="344"/>
      <c r="K27" s="344"/>
    </row>
    <row r="28" spans="4:11">
      <c r="D28" s="344"/>
      <c r="E28" s="344"/>
      <c r="F28" s="344"/>
      <c r="G28" s="344"/>
      <c r="H28" s="344"/>
      <c r="I28" s="344"/>
      <c r="J28" s="344"/>
      <c r="K28" s="344"/>
    </row>
    <row r="29" spans="4:11">
      <c r="D29" s="344"/>
      <c r="E29" s="344"/>
      <c r="F29" s="344"/>
      <c r="G29" s="344"/>
      <c r="H29" s="344"/>
      <c r="I29" s="344"/>
      <c r="J29" s="344"/>
      <c r="K29" s="344"/>
    </row>
    <row r="30" spans="4:11">
      <c r="D30" s="344"/>
      <c r="E30" s="344"/>
      <c r="F30" s="344"/>
      <c r="G30" s="344"/>
      <c r="H30" s="344"/>
      <c r="I30" s="344"/>
      <c r="J30" s="344"/>
      <c r="K30" s="344"/>
    </row>
    <row r="31" spans="4:11">
      <c r="D31" s="344"/>
      <c r="E31" s="344"/>
      <c r="F31" s="344"/>
      <c r="G31" s="344"/>
      <c r="H31" s="344"/>
      <c r="I31" s="344"/>
      <c r="J31" s="344"/>
      <c r="K31" s="344"/>
    </row>
    <row r="32" spans="4:11">
      <c r="D32" s="344"/>
      <c r="E32" s="344"/>
      <c r="F32" s="344"/>
      <c r="G32" s="344"/>
      <c r="H32" s="344"/>
      <c r="I32" s="344"/>
      <c r="J32" s="344"/>
      <c r="K32" s="344"/>
    </row>
  </sheetData>
  <mergeCells count="2">
    <mergeCell ref="D6:K7"/>
    <mergeCell ref="D8:K32"/>
  </mergeCells>
  <phoneticPr fontId="4"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733D2E4F6450924FA161FE39F9F8CA01" ma:contentTypeVersion="13" ma:contentTypeDescription="새 문서를 만듭니다." ma:contentTypeScope="" ma:versionID="5a2d0af648d7fb6b27dd21ad398534ed">
  <xsd:schema xmlns:xsd="http://www.w3.org/2001/XMLSchema" xmlns:xs="http://www.w3.org/2001/XMLSchema" xmlns:p="http://schemas.microsoft.com/office/2006/metadata/properties" xmlns:ns2="27ab792f-8498-47ef-b9e4-713df994d815" xmlns:ns3="c7e7b3eb-3287-4963-8dbe-1b6ba8edab4f" targetNamespace="http://schemas.microsoft.com/office/2006/metadata/properties" ma:root="true" ma:fieldsID="6f10583248e9ed4165593b37db9316f1" ns2:_="" ns3:_="">
    <xsd:import namespace="27ab792f-8498-47ef-b9e4-713df994d815"/>
    <xsd:import namespace="c7e7b3eb-3287-4963-8dbe-1b6ba8edab4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ab792f-8498-47ef-b9e4-713df994d8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_Flow_SignoffStatus" ma:index="19" nillable="true" ma:displayName="사인 오프 상태" ma:internalName="_xc0ac__xc778__x0020__xc624__xd504__x0020__xc0c1__xd0dc_">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7e7b3eb-3287-4963-8dbe-1b6ba8edab4f" elementFormDefault="qualified">
    <xsd:import namespace="http://schemas.microsoft.com/office/2006/documentManagement/types"/>
    <xsd:import namespace="http://schemas.microsoft.com/office/infopath/2007/PartnerControls"/>
    <xsd:element name="SharedWithUsers" ma:index="17"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세부 정보 공유"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27ab792f-8498-47ef-b9e4-713df994d815" xsi:nil="true"/>
  </documentManagement>
</p:properties>
</file>

<file path=customXml/itemProps1.xml><?xml version="1.0" encoding="utf-8"?>
<ds:datastoreItem xmlns:ds="http://schemas.openxmlformats.org/officeDocument/2006/customXml" ds:itemID="{C4C7AF6C-8AA3-47CE-B3CA-3E0768BA86BD}">
  <ds:schemaRefs>
    <ds:schemaRef ds:uri="http://schemas.microsoft.com/sharepoint/v3/contenttype/forms"/>
  </ds:schemaRefs>
</ds:datastoreItem>
</file>

<file path=customXml/itemProps2.xml><?xml version="1.0" encoding="utf-8"?>
<ds:datastoreItem xmlns:ds="http://schemas.openxmlformats.org/officeDocument/2006/customXml" ds:itemID="{A54B7DA5-4567-46AE-B8EC-195727445E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ab792f-8498-47ef-b9e4-713df994d815"/>
    <ds:schemaRef ds:uri="c7e7b3eb-3287-4963-8dbe-1b6ba8edab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DBA9D4-7204-497A-B4D1-ACCE4985A97D}">
  <ds:schemaRefs>
    <ds:schemaRef ds:uri="http://purl.org/dc/terms/"/>
    <ds:schemaRef ds:uri="c7e7b3eb-3287-4963-8dbe-1b6ba8edab4f"/>
    <ds:schemaRef ds:uri="http://schemas.microsoft.com/office/2006/metadata/properties"/>
    <ds:schemaRef ds:uri="http://schemas.microsoft.com/office/2006/documentManagement/types"/>
    <ds:schemaRef ds:uri="http://purl.org/dc/elements/1.1/"/>
    <ds:schemaRef ds:uri="http://www.w3.org/XML/1998/namespace"/>
    <ds:schemaRef ds:uri="27ab792f-8498-47ef-b9e4-713df994d815"/>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13</vt:i4>
      </vt:variant>
      <vt:variant>
        <vt:lpstr>이름 지정된 범위</vt:lpstr>
      </vt:variant>
      <vt:variant>
        <vt:i4>2</vt:i4>
      </vt:variant>
    </vt:vector>
  </HeadingPairs>
  <TitlesOfParts>
    <vt:vector size="15" baseType="lpstr">
      <vt:lpstr>0. 마일스톤</vt:lpstr>
      <vt:lpstr>2.1 클라우드 자산 분석 및 분류</vt:lpstr>
      <vt:lpstr>2.2 As Is Architecture</vt:lpstr>
      <vt:lpstr>3.1 Advisor 분석 및 점검</vt:lpstr>
      <vt:lpstr>3.2 자산 최적화 분석</vt:lpstr>
      <vt:lpstr>4.1 최적화 제안</vt:lpstr>
      <vt:lpstr>3.3 SLA 분석 평가</vt:lpstr>
      <vt:lpstr>4.3 비용 제안</vt:lpstr>
      <vt:lpstr>4.2 To Be Architecture</vt:lpstr>
      <vt:lpstr>(참고) SLA 체크리스트</vt:lpstr>
      <vt:lpstr>SLA 체크리스트</vt:lpstr>
      <vt:lpstr>(참고)Advisor 권장사항</vt:lpstr>
      <vt:lpstr>1. 인터뷰 (2)</vt:lpstr>
      <vt:lpstr>'0. 마일스톤'!스크롤증가값</vt:lpstr>
      <vt:lpstr>'0. 마일스톤'!Project_Start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김 형찬</dc:creator>
  <cp:keywords/>
  <dc:description/>
  <cp:lastModifiedBy>이 호재</cp:lastModifiedBy>
  <cp:revision/>
  <dcterms:created xsi:type="dcterms:W3CDTF">2021-07-02T06:26:44Z</dcterms:created>
  <dcterms:modified xsi:type="dcterms:W3CDTF">2022-05-26T10:09:02Z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0x010100733D2E4F6450924FA161FE39F9F8CA01</vt:lpwstr>
  </property>
</Properties>
</file>