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I-D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84" i="1" l="1"/>
  <c r="I35" i="1" l="1"/>
  <c r="I36" i="1"/>
  <c r="I20" i="1" l="1"/>
  <c r="I85" i="1"/>
  <c r="C103" i="1" l="1"/>
  <c r="C102" i="1"/>
  <c r="I87" i="1" l="1"/>
  <c r="I80" i="1"/>
  <c r="I81" i="1"/>
  <c r="I83" i="1"/>
  <c r="I82" i="1"/>
  <c r="I86" i="1" l="1"/>
  <c r="C104" i="1"/>
  <c r="I89" i="1"/>
  <c r="I13" i="1" l="1"/>
  <c r="I1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8" i="1"/>
  <c r="I90" i="1"/>
  <c r="I91" i="1"/>
  <c r="I92" i="1"/>
  <c r="I93" i="1"/>
  <c r="I94" i="1"/>
  <c r="I95" i="1"/>
  <c r="I96" i="1"/>
  <c r="I97" i="1"/>
  <c r="I98" i="1"/>
  <c r="D104" i="1" l="1"/>
  <c r="E104" i="1" s="1"/>
  <c r="D102" i="1"/>
  <c r="I4" i="1"/>
  <c r="E102" i="1" l="1"/>
  <c r="D103" i="1"/>
  <c r="E103" i="1" s="1"/>
  <c r="O99" i="1"/>
  <c r="P99" i="1"/>
  <c r="Q99" i="1"/>
  <c r="R99" i="1"/>
  <c r="S99" i="1"/>
  <c r="T99" i="1"/>
  <c r="U99" i="1"/>
  <c r="V99" i="1"/>
  <c r="W99" i="1"/>
  <c r="N99" i="1"/>
  <c r="J99" i="1" l="1"/>
  <c r="K99" i="1"/>
  <c r="L99" i="1"/>
  <c r="M99" i="1"/>
  <c r="H99" i="1"/>
  <c r="J102" i="1" l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I99" i="1"/>
  <c r="J104" i="1" s="1"/>
</calcChain>
</file>

<file path=xl/sharedStrings.xml><?xml version="1.0" encoding="utf-8"?>
<sst xmlns="http://schemas.openxmlformats.org/spreadsheetml/2006/main" count="226" uniqueCount="130">
  <si>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</si>
  <si>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</si>
  <si>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</si>
  <si>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</si>
  <si>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</si>
  <si>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</si>
  <si>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</si>
  <si>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</si>
  <si>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</si>
  <si>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</si>
  <si>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</si>
  <si>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</si>
  <si>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</si>
  <si>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</si>
  <si>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</si>
  <si>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</si>
  <si>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</si>
  <si>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</si>
  <si>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</si>
  <si>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</si>
  <si>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</si>
  <si>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</si>
  <si>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</si>
  <si>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</si>
  <si>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</si>
  <si>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</si>
  <si>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</si>
  <si>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</si>
  <si>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</si>
  <si>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</si>
  <si>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</si>
  <si>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</si>
  <si>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</si>
  <si>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</si>
  <si>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</si>
  <si>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</si>
  <si>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</si>
  <si>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</si>
  <si>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</si>
  <si>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</si>
  <si>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</si>
  <si>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</si>
  <si>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</si>
  <si>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</si>
  <si>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</si>
  <si>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</si>
  <si>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</si>
  <si>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</si>
  <si>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</si>
  <si>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</si>
  <si>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</si>
  <si>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</si>
  <si>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</si>
  <si>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</si>
  <si>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</si>
  <si>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</si>
  <si>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</si>
  <si>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</si>
  <si>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</si>
  <si>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</si>
  <si>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</si>
  <si>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</si>
  <si>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</si>
  <si>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</si>
  <si>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</si>
  <si>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</si>
  <si>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</si>
  <si>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</si>
  <si>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</si>
  <si>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</si>
  <si>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</si>
  <si>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</si>
  <si>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</si>
  <si>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</si>
  <si>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</si>
  <si>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</si>
  <si>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</si>
  <si>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</si>
  <si>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</si>
  <si>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</si>
  <si>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</si>
  <si>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</si>
  <si>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</si>
  <si>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</si>
  <si>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</si>
  <si>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</si>
  <si>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</si>
  <si>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</si>
  <si>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</si>
  <si>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</si>
  <si>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</si>
  <si>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</si>
  <si>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</si>
  <si>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</si>
  <si>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</si>
  <si>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</si>
  <si>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</si>
  <si>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</si>
  <si>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</si>
  <si>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</si>
  <si>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</si>
  <si>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</si>
  <si>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</si>
  <si>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</si>
  <si>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</si>
  <si>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</si>
  <si>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</si>
  <si>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</si>
  <si>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</si>
  <si>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</si>
  <si>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</si>
  <si>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</si>
  <si>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</si>
  <si>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</si>
  <si>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</si>
  <si>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</si>
  <si>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</si>
  <si>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</si>
  <si>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</si>
  <si>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</si>
  <si>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</si>
  <si>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</si>
  <si>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</si>
  <si>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</si>
  <si>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</si>
  <si>
    <t>0.7</t>
  </si>
  <si>
    <t>Crear entrada dungeon</t>
  </si>
  <si>
    <t>Implementar Métodos de spawn</t>
  </si>
  <si>
    <t>Introducir spawns sala 14</t>
  </si>
  <si>
    <t>Introducir animación morir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</si>
</sst>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0" xfId="0" applyFont="1"/>
    <xf numFmtId="0" fontId="0" fillId="6" borderId="3" xfId="0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7" borderId="24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Hoja1!$J$102:$W$102</c:f>
              <c:numCache>
                <c:formatCode>General</c:formatCode>
                <c:ptCount val="14"/>
                <c:pt idx="0">
                  <c:v>46.919999999999987</c:v>
                </c:pt>
                <c:pt idx="1">
                  <c:v>43.61999999999999</c:v>
                </c:pt>
                <c:pt idx="2">
                  <c:v>36.469999999999992</c:v>
                </c:pt>
                <c:pt idx="3">
                  <c:v>32.47699999999999</c:v>
                </c:pt>
                <c:pt idx="4">
                  <c:v>30.97699999999999</c:v>
                </c:pt>
                <c:pt idx="5">
                  <c:v>29.876999999999988</c:v>
                </c:pt>
                <c:pt idx="6">
                  <c:v>29.846999999999987</c:v>
                </c:pt>
                <c:pt idx="7">
                  <c:v>27.817999999999987</c:v>
                </c:pt>
                <c:pt idx="8">
                  <c:v>26.152299999999986</c:v>
                </c:pt>
                <c:pt idx="9">
                  <c:v>21.435299999999984</c:v>
                </c:pt>
                <c:pt idx="10">
                  <c:v>13.565299999999985</c:v>
                </c:pt>
                <c:pt idx="11">
                  <c:v>9.8552999999999855</c:v>
                </c:pt>
                <c:pt idx="12">
                  <c:v>2.3852999999999849</c:v>
                </c:pt>
                <c:pt idx="13">
                  <c:v>-0.45670000000001476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11808"/>
        <c:axId val="185912200"/>
      </c:lineChart>
      <c:dateAx>
        <c:axId val="185911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5912200"/>
        <c:crosses val="autoZero"/>
        <c:auto val="1"/>
        <c:lblOffset val="100"/>
        <c:baseTimeUnit val="days"/>
      </c:dateAx>
      <c:valAx>
        <c:axId val="18591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91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41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zoomScale="40" zoomScaleNormal="40" workbookViewId="0">
      <selection activeCell="P51" sqref="P51"/>
    </sheetView>
  </sheetViews>
  <sheetFormatPr baseColWidth="10" defaultColWidth="11.44140625" defaultRowHeight="14.4" x14ac:dyDescent="0.3"/>
  <cols>
    <col min="2" max="2" width="40" customWidth="1"/>
    <col min="3" max="3" width="36" customWidth="1"/>
    <col min="4" max="4" width="32.5546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8" t="s">
        <v>119</v>
      </c>
      <c r="B1" s="58" t="s">
        <v>12</v>
      </c>
    </row>
    <row r="2" spans="1:23" ht="15" thickBot="1" x14ac:dyDescent="0.35">
      <c r="J2" s="91" t="s">
        <v>5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</row>
    <row r="3" spans="1:23" s="1" customFormat="1" ht="15" thickBot="1" x14ac:dyDescent="0.35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38">
        <v>43068</v>
      </c>
      <c r="K3" s="38">
        <v>43069</v>
      </c>
      <c r="L3" s="38">
        <v>43070</v>
      </c>
      <c r="M3" s="38">
        <v>43071</v>
      </c>
      <c r="N3" s="38">
        <v>43072</v>
      </c>
      <c r="O3" s="38">
        <v>43073</v>
      </c>
      <c r="P3" s="38">
        <v>43074</v>
      </c>
      <c r="Q3" s="38">
        <v>43075</v>
      </c>
      <c r="R3" s="38">
        <v>43076</v>
      </c>
      <c r="S3" s="38">
        <v>43077</v>
      </c>
      <c r="T3" s="38">
        <v>43078</v>
      </c>
      <c r="U3" s="38">
        <v>43079</v>
      </c>
      <c r="V3" s="38">
        <v>43080</v>
      </c>
      <c r="W3" s="13">
        <v>43081</v>
      </c>
    </row>
    <row r="4" spans="1:23" s="1" customFormat="1" ht="15" customHeight="1" x14ac:dyDescent="0.3">
      <c r="B4" s="97" t="s">
        <v>56</v>
      </c>
      <c r="C4" s="62" t="s">
        <v>57</v>
      </c>
      <c r="D4" s="62" t="s">
        <v>59</v>
      </c>
      <c r="E4" s="62"/>
      <c r="F4" s="62" t="s">
        <v>15</v>
      </c>
      <c r="G4" s="12">
        <v>1</v>
      </c>
      <c r="H4" s="12">
        <v>0.2</v>
      </c>
      <c r="I4" s="36">
        <f>SUM(J4:W4)</f>
        <v>0.08</v>
      </c>
      <c r="J4" s="44">
        <v>0</v>
      </c>
      <c r="K4" s="44">
        <v>0</v>
      </c>
      <c r="L4" s="60">
        <v>0.08</v>
      </c>
      <c r="M4" s="60">
        <v>0</v>
      </c>
      <c r="N4" s="60">
        <v>0</v>
      </c>
      <c r="O4" s="60">
        <v>0</v>
      </c>
      <c r="P4" s="60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4">
        <v>0</v>
      </c>
    </row>
    <row r="5" spans="1:23" s="1" customFormat="1" ht="15" customHeight="1" x14ac:dyDescent="0.3">
      <c r="B5" s="98"/>
      <c r="C5" s="27" t="s">
        <v>58</v>
      </c>
      <c r="D5" s="27"/>
      <c r="E5" s="33"/>
      <c r="F5" s="33" t="s">
        <v>15</v>
      </c>
      <c r="G5" s="4">
        <v>1</v>
      </c>
      <c r="H5" s="4">
        <v>0.2</v>
      </c>
      <c r="I5" s="35">
        <f t="shared" ref="I5:I41" si="0">SUM(J5:W5)</f>
        <v>7.0000000000000007E-2</v>
      </c>
      <c r="J5" s="45">
        <v>0</v>
      </c>
      <c r="K5" s="45">
        <v>0</v>
      </c>
      <c r="L5" s="29">
        <v>7.0000000000000007E-2</v>
      </c>
      <c r="M5" s="29">
        <v>0</v>
      </c>
      <c r="N5" s="29">
        <v>0</v>
      </c>
      <c r="O5" s="29">
        <v>0</v>
      </c>
      <c r="P5" s="29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6">
        <v>0</v>
      </c>
    </row>
    <row r="6" spans="1:23" s="1" customFormat="1" ht="15" customHeight="1" x14ac:dyDescent="0.3">
      <c r="B6" s="98"/>
      <c r="C6" s="27" t="s">
        <v>68</v>
      </c>
      <c r="D6" s="27"/>
      <c r="E6" s="33"/>
      <c r="F6" s="33" t="s">
        <v>15</v>
      </c>
      <c r="G6" s="4">
        <v>1</v>
      </c>
      <c r="H6" s="4">
        <v>0.3</v>
      </c>
      <c r="I6" s="35">
        <f t="shared" si="0"/>
        <v>0.96</v>
      </c>
      <c r="J6" s="45">
        <v>0</v>
      </c>
      <c r="K6" s="45">
        <v>0</v>
      </c>
      <c r="L6" s="45">
        <v>0</v>
      </c>
      <c r="M6" s="29">
        <v>0.96</v>
      </c>
      <c r="N6" s="29">
        <v>0</v>
      </c>
      <c r="O6" s="29">
        <v>0</v>
      </c>
      <c r="P6" s="29">
        <v>0</v>
      </c>
      <c r="Q6" s="29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6">
        <v>0</v>
      </c>
    </row>
    <row r="7" spans="1:23" s="1" customFormat="1" ht="15" customHeight="1" x14ac:dyDescent="0.3">
      <c r="B7" s="98"/>
      <c r="C7" s="105" t="s">
        <v>53</v>
      </c>
      <c r="D7" s="87" t="s">
        <v>60</v>
      </c>
      <c r="E7" s="86"/>
      <c r="F7" s="86" t="s">
        <v>16</v>
      </c>
      <c r="G7" s="4">
        <v>2</v>
      </c>
      <c r="H7" s="4">
        <v>1</v>
      </c>
      <c r="I7" s="35">
        <f t="shared" si="0"/>
        <v>6.3000000000000007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80">
        <v>0</v>
      </c>
      <c r="S7" s="79">
        <v>4.4000000000000004</v>
      </c>
      <c r="T7" s="65">
        <v>1.5</v>
      </c>
      <c r="U7" s="65">
        <v>0</v>
      </c>
      <c r="V7" s="65">
        <v>0</v>
      </c>
      <c r="W7" s="66">
        <v>0.4</v>
      </c>
    </row>
    <row r="8" spans="1:23" s="1" customFormat="1" ht="15" customHeight="1" x14ac:dyDescent="0.3">
      <c r="B8" s="98"/>
      <c r="C8" s="105"/>
      <c r="D8" s="27" t="s">
        <v>61</v>
      </c>
      <c r="E8" s="33"/>
      <c r="F8" s="33" t="s">
        <v>15</v>
      </c>
      <c r="G8" s="4">
        <v>2</v>
      </c>
      <c r="H8" s="4">
        <v>0.75</v>
      </c>
      <c r="I8" s="35">
        <f t="shared" si="0"/>
        <v>2.6</v>
      </c>
      <c r="J8" s="45">
        <v>0</v>
      </c>
      <c r="K8" s="45">
        <v>0</v>
      </c>
      <c r="L8" s="45">
        <v>0</v>
      </c>
      <c r="M8" s="45">
        <v>0</v>
      </c>
      <c r="N8" s="70">
        <v>0</v>
      </c>
      <c r="O8" s="70">
        <v>0</v>
      </c>
      <c r="P8" s="70">
        <v>0</v>
      </c>
      <c r="Q8" s="70">
        <v>0</v>
      </c>
      <c r="R8" s="70">
        <v>0</v>
      </c>
      <c r="S8" s="70">
        <v>0</v>
      </c>
      <c r="T8" s="65">
        <v>2.6</v>
      </c>
      <c r="U8" s="65">
        <v>0</v>
      </c>
      <c r="V8" s="65">
        <v>0</v>
      </c>
      <c r="W8" s="66">
        <v>0</v>
      </c>
    </row>
    <row r="9" spans="1:23" s="1" customFormat="1" ht="15.75" customHeight="1" thickBot="1" x14ac:dyDescent="0.35">
      <c r="B9" s="102"/>
      <c r="C9" s="106"/>
      <c r="D9" s="88" t="s">
        <v>62</v>
      </c>
      <c r="E9" s="25"/>
      <c r="F9" s="25" t="s">
        <v>16</v>
      </c>
      <c r="G9" s="11">
        <v>2</v>
      </c>
      <c r="H9" s="11">
        <v>0.2</v>
      </c>
      <c r="I9" s="37">
        <f t="shared" si="0"/>
        <v>0.1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81">
        <v>0</v>
      </c>
      <c r="S9" s="81">
        <v>0</v>
      </c>
      <c r="T9" s="78">
        <v>0.1</v>
      </c>
      <c r="U9" s="78">
        <v>0</v>
      </c>
      <c r="V9" s="78">
        <v>0</v>
      </c>
      <c r="W9" s="84">
        <v>0</v>
      </c>
    </row>
    <row r="10" spans="1:23" ht="15" customHeight="1" x14ac:dyDescent="0.3">
      <c r="B10" s="99" t="s">
        <v>63</v>
      </c>
      <c r="C10" s="32" t="s">
        <v>64</v>
      </c>
      <c r="D10" s="32"/>
      <c r="E10" s="28"/>
      <c r="F10" s="28" t="s">
        <v>15</v>
      </c>
      <c r="G10" s="20">
        <v>2</v>
      </c>
      <c r="H10" s="19">
        <v>0.2</v>
      </c>
      <c r="I10" s="39">
        <f t="shared" si="0"/>
        <v>8.3000000000000004E-2</v>
      </c>
      <c r="J10" s="47">
        <v>0</v>
      </c>
      <c r="K10" s="47">
        <v>0</v>
      </c>
      <c r="L10" s="47">
        <v>0</v>
      </c>
      <c r="M10" s="67">
        <v>8.3000000000000004E-2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122">
        <v>0</v>
      </c>
    </row>
    <row r="11" spans="1:23" ht="15" customHeight="1" x14ac:dyDescent="0.3">
      <c r="B11" s="100"/>
      <c r="C11" s="27" t="s">
        <v>65</v>
      </c>
      <c r="D11" s="27"/>
      <c r="E11" s="33"/>
      <c r="F11" s="33" t="s">
        <v>15</v>
      </c>
      <c r="G11" s="4">
        <v>5</v>
      </c>
      <c r="H11" s="4">
        <v>0.15</v>
      </c>
      <c r="I11" s="35">
        <f t="shared" si="0"/>
        <v>0.1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122">
        <v>0.1</v>
      </c>
    </row>
    <row r="12" spans="1:23" ht="15" customHeight="1" x14ac:dyDescent="0.3">
      <c r="B12" s="100"/>
      <c r="C12" s="27" t="s">
        <v>66</v>
      </c>
      <c r="D12" s="27"/>
      <c r="E12" s="33"/>
      <c r="F12" s="33" t="s">
        <v>15</v>
      </c>
      <c r="G12" s="4">
        <v>5</v>
      </c>
      <c r="H12" s="4">
        <v>0.15</v>
      </c>
      <c r="I12" s="35">
        <f t="shared" si="0"/>
        <v>0.38300000000000001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29">
        <v>0.38300000000000001</v>
      </c>
      <c r="U12" s="67">
        <v>0</v>
      </c>
      <c r="V12" s="67">
        <v>0</v>
      </c>
      <c r="W12" s="122">
        <v>0</v>
      </c>
    </row>
    <row r="13" spans="1:23" ht="15" customHeight="1" x14ac:dyDescent="0.3">
      <c r="B13" s="101"/>
      <c r="C13" s="26" t="s">
        <v>113</v>
      </c>
      <c r="D13" s="26"/>
      <c r="E13" s="34"/>
      <c r="F13" s="34" t="s">
        <v>15</v>
      </c>
      <c r="G13" s="20">
        <v>5</v>
      </c>
      <c r="H13" s="20">
        <v>0.15</v>
      </c>
      <c r="I13" s="35">
        <f t="shared" si="0"/>
        <v>0.15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85">
        <v>0.15</v>
      </c>
      <c r="U13" s="67">
        <v>0</v>
      </c>
      <c r="V13" s="67">
        <v>0</v>
      </c>
      <c r="W13" s="122">
        <v>0</v>
      </c>
    </row>
    <row r="14" spans="1:23" ht="15" customHeight="1" x14ac:dyDescent="0.3">
      <c r="B14" s="101"/>
      <c r="C14" s="26" t="s">
        <v>111</v>
      </c>
      <c r="D14" s="26"/>
      <c r="E14" s="34"/>
      <c r="F14" s="34" t="s">
        <v>15</v>
      </c>
      <c r="G14" s="20">
        <v>5</v>
      </c>
      <c r="H14" s="20">
        <v>0.15</v>
      </c>
      <c r="I14" s="35">
        <f t="shared" si="0"/>
        <v>0.39900000000000002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85">
        <v>0.183</v>
      </c>
      <c r="S14" s="85">
        <v>0</v>
      </c>
      <c r="T14" s="85">
        <v>0</v>
      </c>
      <c r="U14" s="85">
        <v>0</v>
      </c>
      <c r="V14" s="85">
        <v>0</v>
      </c>
      <c r="W14" s="121">
        <v>0.216</v>
      </c>
    </row>
    <row r="15" spans="1:23" ht="15.75" customHeight="1" thickBot="1" x14ac:dyDescent="0.35">
      <c r="B15" s="101"/>
      <c r="C15" s="26" t="s">
        <v>67</v>
      </c>
      <c r="D15" s="26"/>
      <c r="E15" s="34"/>
      <c r="F15" s="34" t="s">
        <v>15</v>
      </c>
      <c r="G15" s="20">
        <v>5</v>
      </c>
      <c r="H15" s="20">
        <v>0.15</v>
      </c>
      <c r="I15" s="43">
        <f t="shared" si="0"/>
        <v>0.216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121">
        <v>0.216</v>
      </c>
    </row>
    <row r="16" spans="1:23" ht="14.4" customHeight="1" x14ac:dyDescent="0.3">
      <c r="B16" s="97" t="s">
        <v>32</v>
      </c>
      <c r="C16" s="42" t="s">
        <v>69</v>
      </c>
      <c r="D16" s="31"/>
      <c r="E16" s="31"/>
      <c r="F16" s="31" t="s">
        <v>17</v>
      </c>
      <c r="G16" s="12">
        <v>1</v>
      </c>
      <c r="H16" s="12">
        <v>2</v>
      </c>
      <c r="I16" s="36">
        <f t="shared" si="0"/>
        <v>8.75</v>
      </c>
      <c r="J16" s="44">
        <v>0</v>
      </c>
      <c r="K16" s="76">
        <v>2</v>
      </c>
      <c r="L16" s="76">
        <v>6.5</v>
      </c>
      <c r="M16" s="60">
        <v>0.25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1">
        <v>0</v>
      </c>
    </row>
    <row r="17" spans="2:23" ht="14.4" customHeight="1" x14ac:dyDescent="0.3">
      <c r="B17" s="98"/>
      <c r="C17" s="27" t="s">
        <v>36</v>
      </c>
      <c r="D17" s="27"/>
      <c r="E17" s="27"/>
      <c r="F17" s="27" t="s">
        <v>15</v>
      </c>
      <c r="G17" s="4">
        <v>2</v>
      </c>
      <c r="H17" s="4">
        <v>1</v>
      </c>
      <c r="I17" s="35">
        <f t="shared" si="0"/>
        <v>1.083</v>
      </c>
      <c r="J17" s="45">
        <v>0</v>
      </c>
      <c r="K17" s="45">
        <v>0</v>
      </c>
      <c r="L17" s="45">
        <v>0</v>
      </c>
      <c r="M17" s="29">
        <v>1.083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123">
        <v>0</v>
      </c>
    </row>
    <row r="18" spans="2:23" ht="14.4" customHeight="1" x14ac:dyDescent="0.3">
      <c r="B18" s="98"/>
      <c r="C18" s="72" t="s">
        <v>14</v>
      </c>
      <c r="D18" s="27" t="s">
        <v>38</v>
      </c>
      <c r="E18" s="27"/>
      <c r="F18" s="27" t="s">
        <v>15</v>
      </c>
      <c r="G18" s="4">
        <v>1</v>
      </c>
      <c r="H18" s="4">
        <v>0.5</v>
      </c>
      <c r="I18" s="35">
        <f t="shared" si="0"/>
        <v>0.15</v>
      </c>
      <c r="J18" s="45">
        <v>0</v>
      </c>
      <c r="K18" s="45">
        <v>0</v>
      </c>
      <c r="L18" s="45">
        <v>0</v>
      </c>
      <c r="M18" s="29">
        <v>0.15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123">
        <v>0</v>
      </c>
    </row>
    <row r="19" spans="2:23" ht="14.4" customHeight="1" x14ac:dyDescent="0.3">
      <c r="B19" s="98"/>
      <c r="C19" s="118" t="s">
        <v>37</v>
      </c>
      <c r="D19" s="27" t="s">
        <v>33</v>
      </c>
      <c r="E19" s="27"/>
      <c r="F19" s="27" t="s">
        <v>15</v>
      </c>
      <c r="G19" s="4">
        <v>3</v>
      </c>
      <c r="H19" s="4">
        <v>1</v>
      </c>
      <c r="I19" s="35">
        <f t="shared" si="0"/>
        <v>1.1499999999999999</v>
      </c>
      <c r="J19" s="45">
        <v>0</v>
      </c>
      <c r="K19" s="45">
        <v>0</v>
      </c>
      <c r="L19" s="45">
        <v>0</v>
      </c>
      <c r="M19" s="45">
        <v>0</v>
      </c>
      <c r="N19" s="29">
        <v>1.1499999999999999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123">
        <v>0</v>
      </c>
    </row>
    <row r="20" spans="2:23" ht="14.4" customHeight="1" x14ac:dyDescent="0.3">
      <c r="B20" s="98"/>
      <c r="C20" s="118"/>
      <c r="D20" s="27" t="s">
        <v>127</v>
      </c>
      <c r="E20" s="27"/>
      <c r="F20" s="27" t="s">
        <v>15</v>
      </c>
      <c r="G20" s="4">
        <v>4</v>
      </c>
      <c r="H20" s="4">
        <v>1</v>
      </c>
      <c r="I20" s="35">
        <f t="shared" si="0"/>
        <v>0.83299999999999996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71">
        <v>0.83299999999999996</v>
      </c>
      <c r="S20" s="29">
        <v>0</v>
      </c>
      <c r="T20" s="29">
        <v>0</v>
      </c>
      <c r="U20" s="29">
        <v>0</v>
      </c>
      <c r="V20" s="29">
        <v>0</v>
      </c>
      <c r="W20" s="123">
        <v>0</v>
      </c>
    </row>
    <row r="21" spans="2:23" ht="14.4" customHeight="1" x14ac:dyDescent="0.3">
      <c r="B21" s="98"/>
      <c r="C21" s="118"/>
      <c r="D21" s="27" t="s">
        <v>34</v>
      </c>
      <c r="E21" s="27"/>
      <c r="F21" s="27" t="s">
        <v>15</v>
      </c>
      <c r="G21" s="4">
        <v>5</v>
      </c>
      <c r="H21" s="4">
        <v>1.5</v>
      </c>
      <c r="I21" s="35">
        <f t="shared" si="0"/>
        <v>1.23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75">
        <v>0.23</v>
      </c>
      <c r="U21" s="75">
        <v>0</v>
      </c>
      <c r="V21" s="71">
        <v>1</v>
      </c>
      <c r="W21" s="123">
        <v>0</v>
      </c>
    </row>
    <row r="22" spans="2:23" ht="14.4" customHeight="1" x14ac:dyDescent="0.3">
      <c r="B22" s="98"/>
      <c r="C22" s="118"/>
      <c r="D22" s="27" t="s">
        <v>35</v>
      </c>
      <c r="E22" s="27"/>
      <c r="F22" s="27" t="s">
        <v>15</v>
      </c>
      <c r="G22" s="4">
        <v>3</v>
      </c>
      <c r="H22" s="4">
        <v>1.5</v>
      </c>
      <c r="I22" s="35">
        <f t="shared" si="0"/>
        <v>1.2469999999999999</v>
      </c>
      <c r="J22" s="45">
        <v>0</v>
      </c>
      <c r="K22" s="45">
        <v>0</v>
      </c>
      <c r="L22" s="45">
        <v>0</v>
      </c>
      <c r="M22" s="45">
        <v>0</v>
      </c>
      <c r="N22" s="74">
        <v>0.35</v>
      </c>
      <c r="O22" s="74">
        <v>0</v>
      </c>
      <c r="P22" s="75">
        <v>0.03</v>
      </c>
      <c r="Q22" s="71">
        <v>0.86699999999999999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123">
        <v>0</v>
      </c>
    </row>
    <row r="23" spans="2:23" ht="14.4" customHeight="1" x14ac:dyDescent="0.3">
      <c r="B23" s="98"/>
      <c r="C23" s="118"/>
      <c r="D23" s="27" t="s">
        <v>39</v>
      </c>
      <c r="E23" s="27"/>
      <c r="F23" s="27" t="s">
        <v>15</v>
      </c>
      <c r="G23" s="4">
        <v>4</v>
      </c>
      <c r="H23" s="4">
        <v>0.4</v>
      </c>
      <c r="I23" s="35">
        <f t="shared" si="0"/>
        <v>0.33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71">
        <v>0.33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123">
        <v>0</v>
      </c>
    </row>
    <row r="24" spans="2:23" ht="14.4" customHeight="1" x14ac:dyDescent="0.3">
      <c r="B24" s="98"/>
      <c r="C24" s="118"/>
      <c r="D24" s="27" t="s">
        <v>40</v>
      </c>
      <c r="E24" s="27"/>
      <c r="F24" s="27" t="s">
        <v>15</v>
      </c>
      <c r="G24" s="4">
        <v>4</v>
      </c>
      <c r="H24" s="4">
        <v>0.2</v>
      </c>
      <c r="I24" s="35">
        <f t="shared" si="0"/>
        <v>0.11600000000000001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71">
        <v>0.11600000000000001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123">
        <v>0</v>
      </c>
    </row>
    <row r="25" spans="2:23" ht="14.4" customHeight="1" x14ac:dyDescent="0.3">
      <c r="B25" s="98"/>
      <c r="C25" s="118"/>
      <c r="D25" s="27" t="s">
        <v>41</v>
      </c>
      <c r="E25" s="27"/>
      <c r="F25" s="27" t="s">
        <v>15</v>
      </c>
      <c r="G25" s="4">
        <v>4</v>
      </c>
      <c r="H25" s="4">
        <v>0.2</v>
      </c>
      <c r="I25" s="35">
        <f t="shared" si="0"/>
        <v>0.3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71">
        <v>0.3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123">
        <v>0</v>
      </c>
    </row>
    <row r="26" spans="2:23" ht="14.4" customHeight="1" x14ac:dyDescent="0.3">
      <c r="B26" s="98"/>
      <c r="C26" s="118"/>
      <c r="D26" s="27" t="s">
        <v>42</v>
      </c>
      <c r="E26" s="27"/>
      <c r="F26" s="27" t="s">
        <v>15</v>
      </c>
      <c r="G26" s="4">
        <v>4</v>
      </c>
      <c r="H26" s="4">
        <v>0.2</v>
      </c>
      <c r="I26" s="35">
        <f t="shared" si="0"/>
        <v>0.11600000000000001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71">
        <v>0.11600000000000001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123">
        <v>0</v>
      </c>
    </row>
    <row r="27" spans="2:23" ht="14.4" customHeight="1" x14ac:dyDescent="0.3">
      <c r="B27" s="98"/>
      <c r="C27" s="118"/>
      <c r="D27" s="27" t="s">
        <v>43</v>
      </c>
      <c r="E27" s="27"/>
      <c r="F27" s="27" t="s">
        <v>15</v>
      </c>
      <c r="G27" s="4">
        <v>4</v>
      </c>
      <c r="H27" s="4">
        <v>0.2</v>
      </c>
      <c r="I27" s="35">
        <f t="shared" si="0"/>
        <v>0.05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71">
        <v>0.05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123">
        <v>0</v>
      </c>
    </row>
    <row r="28" spans="2:23" ht="14.4" customHeight="1" x14ac:dyDescent="0.3">
      <c r="B28" s="98"/>
      <c r="C28" s="118"/>
      <c r="D28" s="27" t="s">
        <v>44</v>
      </c>
      <c r="E28" s="27"/>
      <c r="F28" s="27" t="s">
        <v>15</v>
      </c>
      <c r="G28" s="4">
        <v>4</v>
      </c>
      <c r="H28" s="4">
        <v>0.2</v>
      </c>
      <c r="I28" s="35">
        <f t="shared" si="0"/>
        <v>0.1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71">
        <v>0.1</v>
      </c>
      <c r="S28" s="29">
        <v>0</v>
      </c>
      <c r="T28" s="29">
        <v>0</v>
      </c>
      <c r="U28" s="29">
        <v>0</v>
      </c>
      <c r="V28" s="29">
        <v>0</v>
      </c>
      <c r="W28" s="123">
        <v>0</v>
      </c>
    </row>
    <row r="29" spans="2:23" ht="14.4" customHeight="1" x14ac:dyDescent="0.3">
      <c r="B29" s="98"/>
      <c r="C29" s="118"/>
      <c r="D29" s="27" t="s">
        <v>45</v>
      </c>
      <c r="E29" s="27"/>
      <c r="F29" s="27" t="s">
        <v>15</v>
      </c>
      <c r="G29" s="4">
        <v>4</v>
      </c>
      <c r="H29" s="4">
        <v>0.2</v>
      </c>
      <c r="I29" s="35">
        <f t="shared" si="0"/>
        <v>6.7000000000000004E-2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71">
        <v>6.7000000000000004E-2</v>
      </c>
      <c r="S29" s="29">
        <v>0</v>
      </c>
      <c r="T29" s="29">
        <v>0</v>
      </c>
      <c r="U29" s="29">
        <v>0</v>
      </c>
      <c r="V29" s="29">
        <v>0</v>
      </c>
      <c r="W29" s="123">
        <v>0</v>
      </c>
    </row>
    <row r="30" spans="2:23" ht="14.4" customHeight="1" x14ac:dyDescent="0.3">
      <c r="B30" s="98"/>
      <c r="C30" s="118"/>
      <c r="D30" s="27" t="s">
        <v>46</v>
      </c>
      <c r="E30" s="27"/>
      <c r="F30" s="27" t="s">
        <v>15</v>
      </c>
      <c r="G30" s="4">
        <v>4</v>
      </c>
      <c r="H30" s="4">
        <v>0.2</v>
      </c>
      <c r="I30" s="35">
        <f t="shared" si="0"/>
        <v>6.7000000000000004E-2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71">
        <v>6.7000000000000004E-2</v>
      </c>
      <c r="S30" s="29">
        <v>0</v>
      </c>
      <c r="T30" s="29">
        <v>0</v>
      </c>
      <c r="U30" s="29">
        <v>0</v>
      </c>
      <c r="V30" s="29">
        <v>0</v>
      </c>
      <c r="W30" s="123">
        <v>0</v>
      </c>
    </row>
    <row r="31" spans="2:23" ht="14.4" customHeight="1" x14ac:dyDescent="0.3">
      <c r="B31" s="98"/>
      <c r="C31" s="118"/>
      <c r="D31" s="27" t="s">
        <v>47</v>
      </c>
      <c r="E31" s="27"/>
      <c r="F31" s="27" t="s">
        <v>15</v>
      </c>
      <c r="G31" s="4">
        <v>4</v>
      </c>
      <c r="H31" s="4">
        <v>0.2</v>
      </c>
      <c r="I31" s="35">
        <f t="shared" si="0"/>
        <v>3.3000000000000002E-2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71">
        <v>3.3000000000000002E-2</v>
      </c>
      <c r="S31" s="29">
        <v>0</v>
      </c>
      <c r="T31" s="29">
        <v>0</v>
      </c>
      <c r="U31" s="29">
        <v>0</v>
      </c>
      <c r="V31" s="29">
        <v>0</v>
      </c>
      <c r="W31" s="123">
        <v>0</v>
      </c>
    </row>
    <row r="32" spans="2:23" ht="14.4" customHeight="1" x14ac:dyDescent="0.3">
      <c r="B32" s="98"/>
      <c r="C32" s="118"/>
      <c r="D32" s="27" t="s">
        <v>48</v>
      </c>
      <c r="E32" s="27"/>
      <c r="F32" s="27" t="s">
        <v>15</v>
      </c>
      <c r="G32" s="4">
        <v>4</v>
      </c>
      <c r="H32" s="4">
        <v>0.2</v>
      </c>
      <c r="I32" s="35">
        <f t="shared" si="0"/>
        <v>1.67E-2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71">
        <v>1.67E-2</v>
      </c>
      <c r="S32" s="29">
        <v>0</v>
      </c>
      <c r="T32" s="29">
        <v>0</v>
      </c>
      <c r="U32" s="29">
        <v>0</v>
      </c>
      <c r="V32" s="29">
        <v>0</v>
      </c>
      <c r="W32" s="123">
        <v>0</v>
      </c>
    </row>
    <row r="33" spans="2:23" ht="14.4" customHeight="1" x14ac:dyDescent="0.3">
      <c r="B33" s="98"/>
      <c r="C33" s="118"/>
      <c r="D33" s="27" t="s">
        <v>49</v>
      </c>
      <c r="E33" s="27"/>
      <c r="F33" s="27" t="s">
        <v>15</v>
      </c>
      <c r="G33" s="4">
        <v>4</v>
      </c>
      <c r="H33" s="4">
        <v>0.2</v>
      </c>
      <c r="I33" s="35">
        <f t="shared" si="0"/>
        <v>0.05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71">
        <v>0.05</v>
      </c>
      <c r="S33" s="29">
        <v>0</v>
      </c>
      <c r="T33" s="29">
        <v>0</v>
      </c>
      <c r="U33" s="29">
        <v>0</v>
      </c>
      <c r="V33" s="29">
        <v>0</v>
      </c>
      <c r="W33" s="123">
        <v>0</v>
      </c>
    </row>
    <row r="34" spans="2:23" ht="14.4" customHeight="1" x14ac:dyDescent="0.3">
      <c r="B34" s="98"/>
      <c r="C34" s="118"/>
      <c r="D34" s="27" t="s">
        <v>50</v>
      </c>
      <c r="E34" s="27"/>
      <c r="F34" s="27" t="s">
        <v>15</v>
      </c>
      <c r="G34" s="4">
        <v>4</v>
      </c>
      <c r="H34" s="4">
        <v>0.2</v>
      </c>
      <c r="I34" s="35">
        <f t="shared" si="0"/>
        <v>3.3000000000000002E-2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71">
        <v>3.3000000000000002E-2</v>
      </c>
      <c r="S34" s="29">
        <v>0</v>
      </c>
      <c r="T34" s="29">
        <v>0</v>
      </c>
      <c r="U34" s="29">
        <v>0</v>
      </c>
      <c r="V34" s="29">
        <v>0</v>
      </c>
      <c r="W34" s="123">
        <v>0</v>
      </c>
    </row>
    <row r="35" spans="2:23" ht="14.4" customHeight="1" x14ac:dyDescent="0.3">
      <c r="B35" s="98"/>
      <c r="C35" s="118"/>
      <c r="D35" s="27" t="s">
        <v>51</v>
      </c>
      <c r="E35" s="27"/>
      <c r="F35" s="27" t="s">
        <v>15</v>
      </c>
      <c r="G35" s="4">
        <v>4</v>
      </c>
      <c r="H35" s="4">
        <v>0.2</v>
      </c>
      <c r="I35" s="35">
        <f t="shared" ref="I35:I36" si="1">SUM(J35:W35)</f>
        <v>6.7000000000000004E-2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71">
        <v>6.7000000000000004E-2</v>
      </c>
      <c r="S35" s="29">
        <v>0</v>
      </c>
      <c r="T35" s="29">
        <v>0</v>
      </c>
      <c r="U35" s="29">
        <v>0</v>
      </c>
      <c r="V35" s="29">
        <v>0</v>
      </c>
      <c r="W35" s="123">
        <v>0</v>
      </c>
    </row>
    <row r="36" spans="2:23" ht="14.4" customHeight="1" x14ac:dyDescent="0.3">
      <c r="B36" s="98"/>
      <c r="C36" s="118"/>
      <c r="D36" s="27" t="s">
        <v>128</v>
      </c>
      <c r="E36" s="27"/>
      <c r="F36" s="27" t="s">
        <v>15</v>
      </c>
      <c r="G36" s="4">
        <v>4</v>
      </c>
      <c r="H36" s="4">
        <v>0.2</v>
      </c>
      <c r="I36" s="35">
        <f t="shared" si="1"/>
        <v>0.11600000000000001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71">
        <v>0.11600000000000001</v>
      </c>
      <c r="S36" s="29">
        <v>0</v>
      </c>
      <c r="T36" s="29">
        <v>0</v>
      </c>
      <c r="U36" s="29">
        <v>0</v>
      </c>
      <c r="V36" s="29">
        <v>0</v>
      </c>
      <c r="W36" s="123">
        <v>0</v>
      </c>
    </row>
    <row r="37" spans="2:23" ht="14.4" customHeight="1" x14ac:dyDescent="0.3">
      <c r="B37" s="98"/>
      <c r="C37" s="118"/>
      <c r="D37" s="33" t="s">
        <v>104</v>
      </c>
      <c r="E37" s="33"/>
      <c r="F37" s="33" t="s">
        <v>15</v>
      </c>
      <c r="G37" s="5">
        <v>5</v>
      </c>
      <c r="H37" s="5">
        <v>1</v>
      </c>
      <c r="I37" s="35">
        <f t="shared" si="0"/>
        <v>0.63400000000000001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83">
        <v>0.317</v>
      </c>
      <c r="T37" s="71">
        <v>0.317</v>
      </c>
      <c r="U37" s="29">
        <v>0</v>
      </c>
      <c r="V37" s="29">
        <v>0</v>
      </c>
      <c r="W37" s="123">
        <v>0</v>
      </c>
    </row>
    <row r="38" spans="2:23" ht="14.4" customHeight="1" x14ac:dyDescent="0.3">
      <c r="B38" s="98"/>
      <c r="C38" s="30" t="s">
        <v>52</v>
      </c>
      <c r="D38" s="30"/>
      <c r="E38" s="30"/>
      <c r="F38" s="30" t="s">
        <v>17</v>
      </c>
      <c r="G38" s="4">
        <v>4</v>
      </c>
      <c r="H38" s="4">
        <v>1</v>
      </c>
      <c r="I38" s="35">
        <f>SUM(J38:W38)</f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82">
        <v>0</v>
      </c>
      <c r="U38" s="82">
        <v>0</v>
      </c>
      <c r="V38" s="82">
        <v>0</v>
      </c>
      <c r="W38" s="120">
        <v>0</v>
      </c>
    </row>
    <row r="39" spans="2:23" ht="14.4" customHeight="1" x14ac:dyDescent="0.3">
      <c r="B39" s="98"/>
      <c r="C39" s="30" t="s">
        <v>54</v>
      </c>
      <c r="D39" s="30"/>
      <c r="E39" s="30"/>
      <c r="F39" s="30" t="s">
        <v>17</v>
      </c>
      <c r="G39" s="4">
        <v>4</v>
      </c>
      <c r="H39" s="4">
        <v>0.75</v>
      </c>
      <c r="I39" s="35">
        <f t="shared" si="0"/>
        <v>0.21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82">
        <v>0</v>
      </c>
      <c r="U39" s="82">
        <v>0</v>
      </c>
      <c r="V39" s="82">
        <v>0</v>
      </c>
      <c r="W39" s="124">
        <v>0.21</v>
      </c>
    </row>
    <row r="40" spans="2:23" ht="14.4" customHeight="1" x14ac:dyDescent="0.3">
      <c r="B40" s="98"/>
      <c r="C40" s="30" t="s">
        <v>55</v>
      </c>
      <c r="D40" s="30"/>
      <c r="E40" s="30"/>
      <c r="F40" s="30" t="s">
        <v>17</v>
      </c>
      <c r="G40" s="4">
        <v>2</v>
      </c>
      <c r="H40" s="4">
        <v>0.25</v>
      </c>
      <c r="I40" s="35">
        <f t="shared" si="0"/>
        <v>0.75</v>
      </c>
      <c r="J40" s="45">
        <v>0</v>
      </c>
      <c r="K40" s="45">
        <v>0</v>
      </c>
      <c r="L40" s="74">
        <v>0.5</v>
      </c>
      <c r="M40" s="29">
        <v>0.25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59">
        <v>0</v>
      </c>
    </row>
    <row r="41" spans="2:23" ht="14.4" customHeight="1" thickBot="1" x14ac:dyDescent="0.35">
      <c r="B41" s="98"/>
      <c r="C41" s="87" t="s">
        <v>105</v>
      </c>
      <c r="D41" s="87"/>
      <c r="E41" s="87"/>
      <c r="F41" s="87" t="s">
        <v>16</v>
      </c>
      <c r="G41" s="4">
        <v>5</v>
      </c>
      <c r="H41" s="4">
        <v>0.5</v>
      </c>
      <c r="I41" s="35">
        <f t="shared" si="0"/>
        <v>0.7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83">
        <v>0.5</v>
      </c>
      <c r="W41" s="59">
        <v>0.2</v>
      </c>
    </row>
    <row r="42" spans="2:23" ht="15" customHeight="1" x14ac:dyDescent="0.3">
      <c r="B42" s="89" t="s">
        <v>18</v>
      </c>
      <c r="C42" s="116" t="s">
        <v>19</v>
      </c>
      <c r="D42" s="31" t="s">
        <v>20</v>
      </c>
      <c r="E42" s="31"/>
      <c r="F42" s="31" t="s">
        <v>17</v>
      </c>
      <c r="G42" s="12">
        <v>1</v>
      </c>
      <c r="H42" s="12">
        <v>0.5</v>
      </c>
      <c r="I42" s="36">
        <f t="shared" ref="I42:I97" si="2">SUM(J42:W42)</f>
        <v>0.95</v>
      </c>
      <c r="J42" s="76">
        <v>0.45</v>
      </c>
      <c r="K42" s="60">
        <v>0.5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1">
        <v>0</v>
      </c>
    </row>
    <row r="43" spans="2:23" ht="15" customHeight="1" x14ac:dyDescent="0.3">
      <c r="B43" s="90"/>
      <c r="C43" s="117"/>
      <c r="D43" s="30" t="s">
        <v>21</v>
      </c>
      <c r="E43" s="30"/>
      <c r="F43" s="30" t="s">
        <v>17</v>
      </c>
      <c r="G43" s="4">
        <v>1</v>
      </c>
      <c r="H43" s="4">
        <v>0.5</v>
      </c>
      <c r="I43" s="35">
        <f t="shared" si="2"/>
        <v>0.5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71">
        <v>0.5</v>
      </c>
      <c r="U43" s="71">
        <v>0</v>
      </c>
      <c r="V43" s="71">
        <v>0</v>
      </c>
      <c r="W43" s="59">
        <v>0</v>
      </c>
    </row>
    <row r="44" spans="2:23" ht="15" customHeight="1" x14ac:dyDescent="0.3">
      <c r="B44" s="90"/>
      <c r="C44" s="117"/>
      <c r="D44" s="30" t="s">
        <v>22</v>
      </c>
      <c r="E44" s="30"/>
      <c r="F44" s="30" t="s">
        <v>17</v>
      </c>
      <c r="G44" s="4">
        <v>1</v>
      </c>
      <c r="H44" s="4">
        <v>0.5</v>
      </c>
      <c r="I44" s="35">
        <f t="shared" si="2"/>
        <v>0.33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71">
        <v>0.33</v>
      </c>
      <c r="U44" s="71">
        <v>0</v>
      </c>
      <c r="V44" s="71">
        <v>0</v>
      </c>
      <c r="W44" s="59">
        <v>0</v>
      </c>
    </row>
    <row r="45" spans="2:23" ht="15" customHeight="1" x14ac:dyDescent="0.3">
      <c r="B45" s="90"/>
      <c r="C45" s="117"/>
      <c r="D45" s="30" t="s">
        <v>23</v>
      </c>
      <c r="E45" s="30"/>
      <c r="F45" s="30" t="s">
        <v>17</v>
      </c>
      <c r="G45" s="4">
        <v>1</v>
      </c>
      <c r="H45" s="4">
        <v>0.5</v>
      </c>
      <c r="I45" s="35">
        <f t="shared" si="2"/>
        <v>0.84000000000000008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83">
        <v>0.18</v>
      </c>
      <c r="U45" s="71">
        <v>0.66</v>
      </c>
      <c r="V45" s="71">
        <v>0</v>
      </c>
      <c r="W45" s="59">
        <v>0</v>
      </c>
    </row>
    <row r="46" spans="2:23" ht="15" customHeight="1" x14ac:dyDescent="0.3">
      <c r="B46" s="90"/>
      <c r="C46" s="117"/>
      <c r="D46" s="30" t="s">
        <v>24</v>
      </c>
      <c r="E46" s="30"/>
      <c r="F46" s="30" t="s">
        <v>17</v>
      </c>
      <c r="G46" s="4">
        <v>1</v>
      </c>
      <c r="H46" s="4">
        <v>0.5</v>
      </c>
      <c r="I46" s="35">
        <f t="shared" si="2"/>
        <v>0.5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82">
        <v>0</v>
      </c>
      <c r="U46" s="71">
        <v>0.5</v>
      </c>
      <c r="V46" s="71">
        <v>0</v>
      </c>
      <c r="W46" s="59">
        <v>0</v>
      </c>
    </row>
    <row r="47" spans="2:23" ht="15" customHeight="1" x14ac:dyDescent="0.3">
      <c r="B47" s="90"/>
      <c r="C47" s="117"/>
      <c r="D47" s="30" t="s">
        <v>25</v>
      </c>
      <c r="E47" s="30"/>
      <c r="F47" s="30" t="s">
        <v>17</v>
      </c>
      <c r="G47" s="4">
        <v>1</v>
      </c>
      <c r="H47" s="4">
        <v>0.5</v>
      </c>
      <c r="I47" s="35">
        <f t="shared" si="2"/>
        <v>0.08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82">
        <v>0</v>
      </c>
      <c r="U47" s="71">
        <v>0.08</v>
      </c>
      <c r="V47" s="71">
        <v>0</v>
      </c>
      <c r="W47" s="59">
        <v>0</v>
      </c>
    </row>
    <row r="48" spans="2:23" ht="15" customHeight="1" x14ac:dyDescent="0.3">
      <c r="B48" s="90"/>
      <c r="C48" s="117"/>
      <c r="D48" s="30" t="s">
        <v>26</v>
      </c>
      <c r="E48" s="30"/>
      <c r="F48" s="30" t="s">
        <v>17</v>
      </c>
      <c r="G48" s="4">
        <v>1</v>
      </c>
      <c r="H48" s="4">
        <v>0.5</v>
      </c>
      <c r="I48" s="35">
        <f t="shared" si="2"/>
        <v>0.15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82">
        <v>0</v>
      </c>
      <c r="U48" s="71">
        <v>0.15</v>
      </c>
      <c r="V48" s="71">
        <v>0</v>
      </c>
      <c r="W48" s="59">
        <v>0</v>
      </c>
    </row>
    <row r="49" spans="2:23" ht="15" customHeight="1" x14ac:dyDescent="0.3">
      <c r="B49" s="90"/>
      <c r="C49" s="117"/>
      <c r="D49" s="30" t="s">
        <v>27</v>
      </c>
      <c r="E49" s="30"/>
      <c r="F49" s="30" t="s">
        <v>17</v>
      </c>
      <c r="G49" s="4">
        <v>1</v>
      </c>
      <c r="H49" s="4">
        <v>0.5</v>
      </c>
      <c r="I49" s="35">
        <f t="shared" si="2"/>
        <v>0.3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82">
        <v>0</v>
      </c>
      <c r="U49" s="71">
        <v>0.3</v>
      </c>
      <c r="V49" s="71">
        <v>0</v>
      </c>
      <c r="W49" s="59">
        <v>0</v>
      </c>
    </row>
    <row r="50" spans="2:23" ht="15" customHeight="1" x14ac:dyDescent="0.3">
      <c r="B50" s="90"/>
      <c r="C50" s="117"/>
      <c r="D50" s="30" t="s">
        <v>28</v>
      </c>
      <c r="E50" s="30"/>
      <c r="F50" s="30" t="s">
        <v>17</v>
      </c>
      <c r="G50" s="4">
        <v>1</v>
      </c>
      <c r="H50" s="4">
        <v>0.5</v>
      </c>
      <c r="I50" s="35">
        <f t="shared" si="2"/>
        <v>0.21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82">
        <v>0</v>
      </c>
      <c r="U50" s="71">
        <v>0.21</v>
      </c>
      <c r="V50" s="71">
        <v>0</v>
      </c>
      <c r="W50" s="59">
        <v>0</v>
      </c>
    </row>
    <row r="51" spans="2:23" ht="15" customHeight="1" x14ac:dyDescent="0.3">
      <c r="B51" s="90"/>
      <c r="C51" s="117"/>
      <c r="D51" s="30" t="s">
        <v>29</v>
      </c>
      <c r="E51" s="30"/>
      <c r="F51" s="30" t="s">
        <v>17</v>
      </c>
      <c r="G51" s="4">
        <v>1</v>
      </c>
      <c r="H51" s="4">
        <v>0.5</v>
      </c>
      <c r="I51" s="35">
        <f t="shared" si="2"/>
        <v>0.09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82">
        <v>0</v>
      </c>
      <c r="U51" s="71">
        <v>0.09</v>
      </c>
      <c r="V51" s="71">
        <v>0</v>
      </c>
      <c r="W51" s="59">
        <v>0</v>
      </c>
    </row>
    <row r="52" spans="2:23" ht="15" customHeight="1" x14ac:dyDescent="0.3">
      <c r="B52" s="90"/>
      <c r="C52" s="117"/>
      <c r="D52" s="30" t="s">
        <v>30</v>
      </c>
      <c r="E52" s="30"/>
      <c r="F52" s="30" t="s">
        <v>17</v>
      </c>
      <c r="G52" s="4">
        <v>1</v>
      </c>
      <c r="H52" s="4">
        <v>0.5</v>
      </c>
      <c r="I52" s="35">
        <f t="shared" si="2"/>
        <v>0.11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82">
        <v>0</v>
      </c>
      <c r="U52" s="71">
        <v>0.11</v>
      </c>
      <c r="V52" s="71">
        <v>0</v>
      </c>
      <c r="W52" s="59">
        <v>0</v>
      </c>
    </row>
    <row r="53" spans="2:23" ht="15" customHeight="1" x14ac:dyDescent="0.3">
      <c r="B53" s="90"/>
      <c r="C53" s="117"/>
      <c r="D53" s="30" t="s">
        <v>31</v>
      </c>
      <c r="E53" s="30"/>
      <c r="F53" s="30" t="s">
        <v>17</v>
      </c>
      <c r="G53" s="4">
        <v>1</v>
      </c>
      <c r="H53" s="4">
        <v>0.5</v>
      </c>
      <c r="I53" s="35">
        <f t="shared" si="2"/>
        <v>0.05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82">
        <v>0</v>
      </c>
      <c r="U53" s="71">
        <v>0.05</v>
      </c>
      <c r="V53" s="71">
        <v>0</v>
      </c>
      <c r="W53" s="59">
        <v>0</v>
      </c>
    </row>
    <row r="54" spans="2:23" ht="15" customHeight="1" x14ac:dyDescent="0.3">
      <c r="B54" s="90"/>
      <c r="C54" s="117"/>
      <c r="D54" s="30" t="s">
        <v>70</v>
      </c>
      <c r="E54" s="30"/>
      <c r="F54" s="30" t="s">
        <v>17</v>
      </c>
      <c r="G54" s="4">
        <v>2</v>
      </c>
      <c r="H54" s="4">
        <v>0.5</v>
      </c>
      <c r="I54" s="35">
        <f t="shared" si="2"/>
        <v>0.12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82">
        <v>0</v>
      </c>
      <c r="U54" s="71">
        <v>0.12</v>
      </c>
      <c r="V54" s="71">
        <v>0</v>
      </c>
      <c r="W54" s="59">
        <v>0</v>
      </c>
    </row>
    <row r="55" spans="2:23" ht="15" customHeight="1" x14ac:dyDescent="0.3">
      <c r="B55" s="90"/>
      <c r="C55" s="117"/>
      <c r="D55" s="30" t="s">
        <v>71</v>
      </c>
      <c r="E55" s="30"/>
      <c r="F55" s="30" t="s">
        <v>17</v>
      </c>
      <c r="G55" s="4">
        <v>2</v>
      </c>
      <c r="H55" s="4">
        <v>0.25</v>
      </c>
      <c r="I55" s="35">
        <f t="shared" si="2"/>
        <v>0.17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82">
        <v>0</v>
      </c>
      <c r="U55" s="71">
        <v>0.17</v>
      </c>
      <c r="V55" s="71">
        <v>0</v>
      </c>
      <c r="W55" s="59">
        <v>0</v>
      </c>
    </row>
    <row r="56" spans="2:23" ht="15" customHeight="1" x14ac:dyDescent="0.3">
      <c r="B56" s="90"/>
      <c r="C56" s="117"/>
      <c r="D56" s="30" t="s">
        <v>72</v>
      </c>
      <c r="E56" s="30"/>
      <c r="F56" s="30" t="s">
        <v>17</v>
      </c>
      <c r="G56" s="4">
        <v>2</v>
      </c>
      <c r="H56" s="4">
        <v>0.25</v>
      </c>
      <c r="I56" s="35">
        <f t="shared" si="2"/>
        <v>0.17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82">
        <v>0</v>
      </c>
      <c r="U56" s="71">
        <v>0.17</v>
      </c>
      <c r="V56" s="71">
        <v>0</v>
      </c>
      <c r="W56" s="59">
        <v>0</v>
      </c>
    </row>
    <row r="57" spans="2:23" ht="15" customHeight="1" x14ac:dyDescent="0.3">
      <c r="B57" s="90"/>
      <c r="C57" s="117"/>
      <c r="D57" s="30" t="s">
        <v>73</v>
      </c>
      <c r="E57" s="30"/>
      <c r="F57" s="30" t="s">
        <v>17</v>
      </c>
      <c r="G57" s="4">
        <v>2</v>
      </c>
      <c r="H57" s="4">
        <v>0.25</v>
      </c>
      <c r="I57" s="35">
        <f t="shared" si="2"/>
        <v>7.0000000000000007E-2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82">
        <v>0</v>
      </c>
      <c r="U57" s="71">
        <v>7.0000000000000007E-2</v>
      </c>
      <c r="V57" s="71">
        <v>0</v>
      </c>
      <c r="W57" s="59">
        <v>0</v>
      </c>
    </row>
    <row r="58" spans="2:23" ht="15" customHeight="1" x14ac:dyDescent="0.3">
      <c r="B58" s="90"/>
      <c r="C58" s="117"/>
      <c r="D58" s="30" t="s">
        <v>74</v>
      </c>
      <c r="E58" s="30"/>
      <c r="F58" s="30" t="s">
        <v>17</v>
      </c>
      <c r="G58" s="4">
        <v>2</v>
      </c>
      <c r="H58" s="4">
        <v>0.25</v>
      </c>
      <c r="I58" s="35">
        <f t="shared" si="2"/>
        <v>0.12</v>
      </c>
      <c r="J58" s="45">
        <v>0</v>
      </c>
      <c r="K58" s="45">
        <v>0</v>
      </c>
      <c r="L58" s="45">
        <v>0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82">
        <v>0</v>
      </c>
      <c r="U58" s="71">
        <v>0.12</v>
      </c>
      <c r="V58" s="71">
        <v>0</v>
      </c>
      <c r="W58" s="59">
        <v>0</v>
      </c>
    </row>
    <row r="59" spans="2:23" ht="15" customHeight="1" x14ac:dyDescent="0.3">
      <c r="B59" s="90"/>
      <c r="C59" s="117"/>
      <c r="D59" s="30" t="s">
        <v>75</v>
      </c>
      <c r="E59" s="30"/>
      <c r="F59" s="30" t="s">
        <v>17</v>
      </c>
      <c r="G59" s="4">
        <v>2</v>
      </c>
      <c r="H59" s="4">
        <v>0.25</v>
      </c>
      <c r="I59" s="35">
        <f t="shared" si="2"/>
        <v>0.06</v>
      </c>
      <c r="J59" s="45">
        <v>0</v>
      </c>
      <c r="K59" s="45">
        <v>0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82">
        <v>0</v>
      </c>
      <c r="U59" s="71">
        <v>0.06</v>
      </c>
      <c r="V59" s="71">
        <v>0</v>
      </c>
      <c r="W59" s="59">
        <v>0</v>
      </c>
    </row>
    <row r="60" spans="2:23" ht="15" customHeight="1" x14ac:dyDescent="0.3">
      <c r="B60" s="90"/>
      <c r="C60" s="117"/>
      <c r="D60" s="30" t="s">
        <v>76</v>
      </c>
      <c r="E60" s="30"/>
      <c r="F60" s="30" t="s">
        <v>17</v>
      </c>
      <c r="G60" s="4">
        <v>2</v>
      </c>
      <c r="H60" s="4">
        <v>0.25</v>
      </c>
      <c r="I60" s="35">
        <f t="shared" si="2"/>
        <v>0.04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82">
        <v>0</v>
      </c>
      <c r="U60" s="71">
        <v>0.04</v>
      </c>
      <c r="V60" s="71">
        <v>0</v>
      </c>
      <c r="W60" s="59">
        <v>0</v>
      </c>
    </row>
    <row r="61" spans="2:23" ht="15" customHeight="1" x14ac:dyDescent="0.3">
      <c r="B61" s="90"/>
      <c r="C61" s="117"/>
      <c r="D61" s="30" t="s">
        <v>77</v>
      </c>
      <c r="E61" s="30"/>
      <c r="F61" s="30" t="s">
        <v>17</v>
      </c>
      <c r="G61" s="4">
        <v>2</v>
      </c>
      <c r="H61" s="4">
        <v>0.25</v>
      </c>
      <c r="I61" s="35">
        <f t="shared" si="2"/>
        <v>0.05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82">
        <v>0</v>
      </c>
      <c r="U61" s="71">
        <v>0.05</v>
      </c>
      <c r="V61" s="71">
        <v>0</v>
      </c>
      <c r="W61" s="59">
        <v>0</v>
      </c>
    </row>
    <row r="62" spans="2:23" ht="15" customHeight="1" x14ac:dyDescent="0.3">
      <c r="B62" s="90"/>
      <c r="C62" s="117"/>
      <c r="D62" s="30" t="s">
        <v>78</v>
      </c>
      <c r="E62" s="30"/>
      <c r="F62" s="30" t="s">
        <v>17</v>
      </c>
      <c r="G62" s="4">
        <v>2</v>
      </c>
      <c r="H62" s="4">
        <v>0.25</v>
      </c>
      <c r="I62" s="35">
        <f t="shared" si="2"/>
        <v>0.04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82">
        <v>0</v>
      </c>
      <c r="U62" s="71">
        <v>0.04</v>
      </c>
      <c r="V62" s="71">
        <v>0</v>
      </c>
      <c r="W62" s="59">
        <v>0</v>
      </c>
    </row>
    <row r="63" spans="2:23" ht="15" customHeight="1" x14ac:dyDescent="0.3">
      <c r="B63" s="90"/>
      <c r="C63" s="117"/>
      <c r="D63" s="30" t="s">
        <v>79</v>
      </c>
      <c r="E63" s="30"/>
      <c r="F63" s="30" t="s">
        <v>17</v>
      </c>
      <c r="G63" s="4">
        <v>2</v>
      </c>
      <c r="H63" s="4">
        <v>0.25</v>
      </c>
      <c r="I63" s="35">
        <f t="shared" si="2"/>
        <v>0.1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82">
        <v>0</v>
      </c>
      <c r="U63" s="71">
        <v>0.1</v>
      </c>
      <c r="V63" s="71">
        <v>0</v>
      </c>
      <c r="W63" s="59">
        <v>0</v>
      </c>
    </row>
    <row r="64" spans="2:23" ht="15" customHeight="1" x14ac:dyDescent="0.3">
      <c r="B64" s="90"/>
      <c r="C64" s="117"/>
      <c r="D64" s="30" t="s">
        <v>80</v>
      </c>
      <c r="E64" s="30"/>
      <c r="F64" s="30" t="s">
        <v>17</v>
      </c>
      <c r="G64" s="4">
        <v>2</v>
      </c>
      <c r="H64" s="4">
        <v>0.25</v>
      </c>
      <c r="I64" s="35">
        <f t="shared" si="2"/>
        <v>0.2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82">
        <v>0</v>
      </c>
      <c r="U64" s="71">
        <v>0.2</v>
      </c>
      <c r="V64" s="71">
        <v>0</v>
      </c>
      <c r="W64" s="59">
        <v>0</v>
      </c>
    </row>
    <row r="65" spans="2:23" ht="15" customHeight="1" x14ac:dyDescent="0.3">
      <c r="B65" s="90"/>
      <c r="C65" s="117"/>
      <c r="D65" s="30" t="s">
        <v>81</v>
      </c>
      <c r="E65" s="30"/>
      <c r="F65" s="30" t="s">
        <v>17</v>
      </c>
      <c r="G65" s="4">
        <v>2</v>
      </c>
      <c r="H65" s="4">
        <v>0.25</v>
      </c>
      <c r="I65" s="35">
        <f t="shared" si="2"/>
        <v>0.11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82">
        <v>0</v>
      </c>
      <c r="U65" s="71">
        <v>0.11</v>
      </c>
      <c r="V65" s="71">
        <v>0</v>
      </c>
      <c r="W65" s="59">
        <v>0</v>
      </c>
    </row>
    <row r="66" spans="2:23" ht="15" customHeight="1" x14ac:dyDescent="0.3">
      <c r="B66" s="90"/>
      <c r="C66" s="117"/>
      <c r="D66" s="30" t="s">
        <v>82</v>
      </c>
      <c r="E66" s="30"/>
      <c r="F66" s="30" t="s">
        <v>17</v>
      </c>
      <c r="G66" s="4">
        <v>2</v>
      </c>
      <c r="H66" s="4">
        <v>0.25</v>
      </c>
      <c r="I66" s="35">
        <f t="shared" si="2"/>
        <v>0.15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82">
        <v>0</v>
      </c>
      <c r="U66" s="71">
        <v>0.15</v>
      </c>
      <c r="V66" s="71">
        <v>0</v>
      </c>
      <c r="W66" s="59">
        <v>0</v>
      </c>
    </row>
    <row r="67" spans="2:23" ht="15" customHeight="1" x14ac:dyDescent="0.3">
      <c r="B67" s="90"/>
      <c r="C67" s="117"/>
      <c r="D67" s="30" t="s">
        <v>87</v>
      </c>
      <c r="E67" s="30"/>
      <c r="F67" s="30" t="s">
        <v>17</v>
      </c>
      <c r="G67" s="4">
        <v>2</v>
      </c>
      <c r="H67" s="4">
        <v>0.25</v>
      </c>
      <c r="I67" s="35">
        <f t="shared" si="2"/>
        <v>0.9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82">
        <v>0</v>
      </c>
      <c r="U67" s="82">
        <v>0</v>
      </c>
      <c r="V67" s="71">
        <v>0.9</v>
      </c>
      <c r="W67" s="59">
        <v>0</v>
      </c>
    </row>
    <row r="68" spans="2:23" ht="15" customHeight="1" x14ac:dyDescent="0.3">
      <c r="B68" s="90"/>
      <c r="C68" s="117"/>
      <c r="D68" s="30" t="s">
        <v>88</v>
      </c>
      <c r="E68" s="30"/>
      <c r="F68" s="30" t="s">
        <v>17</v>
      </c>
      <c r="G68" s="4">
        <v>2</v>
      </c>
      <c r="H68" s="4">
        <v>0.25</v>
      </c>
      <c r="I68" s="35">
        <f t="shared" si="2"/>
        <v>0.2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82">
        <v>0</v>
      </c>
      <c r="U68" s="82">
        <v>0</v>
      </c>
      <c r="V68" s="71">
        <v>0.2</v>
      </c>
      <c r="W68" s="59">
        <v>0</v>
      </c>
    </row>
    <row r="69" spans="2:23" ht="15" customHeight="1" x14ac:dyDescent="0.3">
      <c r="B69" s="90"/>
      <c r="C69" s="117"/>
      <c r="D69" s="30" t="s">
        <v>89</v>
      </c>
      <c r="E69" s="30"/>
      <c r="F69" s="30" t="s">
        <v>17</v>
      </c>
      <c r="G69" s="4">
        <v>2</v>
      </c>
      <c r="H69" s="4">
        <v>0.25</v>
      </c>
      <c r="I69" s="35">
        <f t="shared" si="2"/>
        <v>0.11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82">
        <v>0</v>
      </c>
      <c r="U69" s="82">
        <v>0</v>
      </c>
      <c r="V69" s="71">
        <v>0.11</v>
      </c>
      <c r="W69" s="59">
        <v>0</v>
      </c>
    </row>
    <row r="70" spans="2:23" ht="15" customHeight="1" x14ac:dyDescent="0.3">
      <c r="B70" s="90"/>
      <c r="C70" s="117"/>
      <c r="D70" s="30" t="s">
        <v>90</v>
      </c>
      <c r="E70" s="30"/>
      <c r="F70" s="30" t="s">
        <v>17</v>
      </c>
      <c r="G70" s="4">
        <v>2</v>
      </c>
      <c r="H70" s="4">
        <v>0.25</v>
      </c>
      <c r="I70" s="35">
        <f t="shared" si="2"/>
        <v>0.12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82">
        <v>0</v>
      </c>
      <c r="U70" s="82">
        <v>0</v>
      </c>
      <c r="V70" s="71">
        <v>0.12</v>
      </c>
      <c r="W70" s="59">
        <v>0</v>
      </c>
    </row>
    <row r="71" spans="2:23" ht="15" customHeight="1" x14ac:dyDescent="0.3">
      <c r="B71" s="90"/>
      <c r="C71" s="117"/>
      <c r="D71" s="30" t="s">
        <v>91</v>
      </c>
      <c r="E71" s="30"/>
      <c r="F71" s="30" t="s">
        <v>17</v>
      </c>
      <c r="G71" s="4">
        <v>2</v>
      </c>
      <c r="H71" s="4">
        <v>0.25</v>
      </c>
      <c r="I71" s="35">
        <f t="shared" si="2"/>
        <v>0.1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82">
        <v>0</v>
      </c>
      <c r="U71" s="82">
        <v>0</v>
      </c>
      <c r="V71" s="71">
        <v>0.1</v>
      </c>
      <c r="W71" s="59">
        <v>0</v>
      </c>
    </row>
    <row r="72" spans="2:23" ht="15" customHeight="1" x14ac:dyDescent="0.3">
      <c r="B72" s="90"/>
      <c r="C72" s="117"/>
      <c r="D72" s="30" t="s">
        <v>92</v>
      </c>
      <c r="E72" s="30"/>
      <c r="F72" s="30" t="s">
        <v>17</v>
      </c>
      <c r="G72" s="4">
        <v>2</v>
      </c>
      <c r="H72" s="4">
        <v>0.25</v>
      </c>
      <c r="I72" s="35">
        <f t="shared" si="2"/>
        <v>0.08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82">
        <v>0</v>
      </c>
      <c r="U72" s="82">
        <v>0</v>
      </c>
      <c r="V72" s="71">
        <v>0.08</v>
      </c>
      <c r="W72" s="59">
        <v>0</v>
      </c>
    </row>
    <row r="73" spans="2:23" ht="15" customHeight="1" x14ac:dyDescent="0.3">
      <c r="B73" s="90"/>
      <c r="C73" s="117"/>
      <c r="D73" s="30" t="s">
        <v>93</v>
      </c>
      <c r="E73" s="30"/>
      <c r="F73" s="30" t="s">
        <v>17</v>
      </c>
      <c r="G73" s="4">
        <v>2</v>
      </c>
      <c r="H73" s="4">
        <v>0.25</v>
      </c>
      <c r="I73" s="35">
        <f t="shared" si="2"/>
        <v>0.13</v>
      </c>
      <c r="J73" s="45">
        <v>0</v>
      </c>
      <c r="K73" s="45">
        <v>0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5">
        <v>0</v>
      </c>
      <c r="T73" s="82">
        <v>0</v>
      </c>
      <c r="U73" s="82">
        <v>0</v>
      </c>
      <c r="V73" s="71">
        <v>0.13</v>
      </c>
      <c r="W73" s="59">
        <v>0</v>
      </c>
    </row>
    <row r="74" spans="2:23" ht="15" customHeight="1" x14ac:dyDescent="0.3">
      <c r="B74" s="90"/>
      <c r="C74" s="117"/>
      <c r="D74" s="30" t="s">
        <v>94</v>
      </c>
      <c r="E74" s="30"/>
      <c r="F74" s="30" t="s">
        <v>17</v>
      </c>
      <c r="G74" s="4">
        <v>2</v>
      </c>
      <c r="H74" s="4">
        <v>0.25</v>
      </c>
      <c r="I74" s="35">
        <f t="shared" si="2"/>
        <v>0.2</v>
      </c>
      <c r="J74" s="45">
        <v>0</v>
      </c>
      <c r="K74" s="45">
        <v>0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82">
        <v>0</v>
      </c>
      <c r="U74" s="82">
        <v>0</v>
      </c>
      <c r="V74" s="71">
        <v>0.2</v>
      </c>
      <c r="W74" s="59">
        <v>0</v>
      </c>
    </row>
    <row r="75" spans="2:23" ht="15" customHeight="1" x14ac:dyDescent="0.3">
      <c r="B75" s="90"/>
      <c r="C75" s="117"/>
      <c r="D75" s="30" t="s">
        <v>95</v>
      </c>
      <c r="E75" s="30"/>
      <c r="F75" s="30" t="s">
        <v>17</v>
      </c>
      <c r="G75" s="4">
        <v>2</v>
      </c>
      <c r="H75" s="4">
        <v>0.25</v>
      </c>
      <c r="I75" s="35">
        <f t="shared" si="2"/>
        <v>0.22</v>
      </c>
      <c r="J75" s="45">
        <v>0</v>
      </c>
      <c r="K75" s="45">
        <v>0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82">
        <v>0</v>
      </c>
      <c r="U75" s="82">
        <v>0</v>
      </c>
      <c r="V75" s="71">
        <v>0.22</v>
      </c>
      <c r="W75" s="59">
        <v>0</v>
      </c>
    </row>
    <row r="76" spans="2:23" ht="15" customHeight="1" x14ac:dyDescent="0.3">
      <c r="B76" s="90"/>
      <c r="C76" s="117"/>
      <c r="D76" s="30" t="s">
        <v>96</v>
      </c>
      <c r="E76" s="30"/>
      <c r="F76" s="30" t="s">
        <v>17</v>
      </c>
      <c r="G76" s="4">
        <v>2</v>
      </c>
      <c r="H76" s="4">
        <v>0.25</v>
      </c>
      <c r="I76" s="35">
        <f t="shared" si="2"/>
        <v>0.26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82">
        <v>0</v>
      </c>
      <c r="U76" s="82">
        <v>0</v>
      </c>
      <c r="V76" s="71">
        <v>0.26</v>
      </c>
      <c r="W76" s="59">
        <v>0</v>
      </c>
    </row>
    <row r="77" spans="2:23" ht="15" customHeight="1" x14ac:dyDescent="0.3">
      <c r="B77" s="90"/>
      <c r="C77" s="117"/>
      <c r="D77" s="30" t="s">
        <v>97</v>
      </c>
      <c r="E77" s="30"/>
      <c r="F77" s="30" t="s">
        <v>17</v>
      </c>
      <c r="G77" s="4">
        <v>2</v>
      </c>
      <c r="H77" s="4">
        <v>0.25</v>
      </c>
      <c r="I77" s="35">
        <f t="shared" si="2"/>
        <v>0.21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82">
        <v>0</v>
      </c>
      <c r="U77" s="82">
        <v>0</v>
      </c>
      <c r="V77" s="71">
        <v>0.21</v>
      </c>
      <c r="W77" s="59">
        <v>0</v>
      </c>
    </row>
    <row r="78" spans="2:23" ht="15" customHeight="1" x14ac:dyDescent="0.3">
      <c r="B78" s="90"/>
      <c r="C78" s="117"/>
      <c r="D78" s="30" t="s">
        <v>98</v>
      </c>
      <c r="E78" s="30"/>
      <c r="F78" s="30" t="s">
        <v>17</v>
      </c>
      <c r="G78" s="4">
        <v>2</v>
      </c>
      <c r="H78" s="4">
        <v>0.25</v>
      </c>
      <c r="I78" s="35">
        <f t="shared" si="2"/>
        <v>0.25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82">
        <v>0</v>
      </c>
      <c r="U78" s="82">
        <v>0</v>
      </c>
      <c r="V78" s="71">
        <v>0.25</v>
      </c>
      <c r="W78" s="59">
        <v>0</v>
      </c>
    </row>
    <row r="79" spans="2:23" ht="15" customHeight="1" x14ac:dyDescent="0.3">
      <c r="B79" s="90"/>
      <c r="C79" s="117"/>
      <c r="D79" s="30" t="s">
        <v>99</v>
      </c>
      <c r="E79" s="30"/>
      <c r="F79" s="30" t="s">
        <v>17</v>
      </c>
      <c r="G79" s="4">
        <v>2</v>
      </c>
      <c r="H79" s="4">
        <v>0.25</v>
      </c>
      <c r="I79" s="35">
        <f t="shared" si="2"/>
        <v>0.24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82">
        <v>0</v>
      </c>
      <c r="U79" s="82">
        <v>0</v>
      </c>
      <c r="V79" s="71">
        <v>0.24</v>
      </c>
      <c r="W79" s="59">
        <v>0</v>
      </c>
    </row>
    <row r="80" spans="2:23" ht="15" customHeight="1" x14ac:dyDescent="0.3">
      <c r="B80" s="90"/>
      <c r="C80" s="117"/>
      <c r="D80" s="30" t="s">
        <v>100</v>
      </c>
      <c r="E80" s="30"/>
      <c r="F80" s="30" t="s">
        <v>17</v>
      </c>
      <c r="G80" s="4">
        <v>2</v>
      </c>
      <c r="H80" s="4">
        <v>0.25</v>
      </c>
      <c r="I80" s="35">
        <f t="shared" ref="I80:I85" si="3">SUM(J80:W80)</f>
        <v>1.7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82">
        <v>0</v>
      </c>
      <c r="U80" s="82">
        <v>0</v>
      </c>
      <c r="V80" s="75">
        <v>1.2</v>
      </c>
      <c r="W80" s="59">
        <v>0.5</v>
      </c>
    </row>
    <row r="81" spans="2:23" ht="15" customHeight="1" x14ac:dyDescent="0.3">
      <c r="B81" s="90"/>
      <c r="C81" s="117"/>
      <c r="D81" s="30" t="s">
        <v>83</v>
      </c>
      <c r="E81" s="30"/>
      <c r="F81" s="30" t="s">
        <v>17</v>
      </c>
      <c r="G81" s="4">
        <v>2</v>
      </c>
      <c r="H81" s="4">
        <v>0.25</v>
      </c>
      <c r="I81" s="35">
        <f t="shared" si="3"/>
        <v>0.09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82">
        <v>0</v>
      </c>
      <c r="U81" s="71">
        <v>0.09</v>
      </c>
      <c r="V81" s="29">
        <v>0</v>
      </c>
      <c r="W81" s="123">
        <v>0</v>
      </c>
    </row>
    <row r="82" spans="2:23" ht="15" customHeight="1" x14ac:dyDescent="0.3">
      <c r="B82" s="90"/>
      <c r="C82" s="117"/>
      <c r="D82" s="30" t="s">
        <v>84</v>
      </c>
      <c r="E82" s="30"/>
      <c r="F82" s="30" t="s">
        <v>17</v>
      </c>
      <c r="G82" s="4">
        <v>2</v>
      </c>
      <c r="H82" s="4">
        <v>0.25</v>
      </c>
      <c r="I82" s="35">
        <f t="shared" si="3"/>
        <v>7.0000000000000007E-2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82">
        <v>0</v>
      </c>
      <c r="U82" s="71">
        <v>7.0000000000000007E-2</v>
      </c>
      <c r="V82" s="29">
        <v>0</v>
      </c>
      <c r="W82" s="123">
        <v>0</v>
      </c>
    </row>
    <row r="83" spans="2:23" ht="15" customHeight="1" x14ac:dyDescent="0.3">
      <c r="B83" s="90"/>
      <c r="C83" s="117"/>
      <c r="D83" s="30" t="s">
        <v>107</v>
      </c>
      <c r="E83" s="30"/>
      <c r="F83" s="30" t="s">
        <v>17</v>
      </c>
      <c r="G83" s="16">
        <v>1</v>
      </c>
      <c r="H83" s="16">
        <v>1</v>
      </c>
      <c r="I83" s="35">
        <f t="shared" si="3"/>
        <v>0.8</v>
      </c>
      <c r="J83" s="45">
        <v>0</v>
      </c>
      <c r="K83" s="29">
        <v>0.8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123">
        <v>0</v>
      </c>
    </row>
    <row r="84" spans="2:23" ht="15" customHeight="1" x14ac:dyDescent="0.3">
      <c r="B84" s="90"/>
      <c r="C84" s="77" t="s">
        <v>37</v>
      </c>
      <c r="D84" s="27" t="s">
        <v>129</v>
      </c>
      <c r="E84" s="33"/>
      <c r="F84" s="33" t="s">
        <v>15</v>
      </c>
      <c r="G84" s="4">
        <v>5</v>
      </c>
      <c r="H84" s="4">
        <v>2</v>
      </c>
      <c r="I84" s="35">
        <f t="shared" si="3"/>
        <v>1.48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71">
        <v>1.48</v>
      </c>
      <c r="U84" s="29">
        <v>0</v>
      </c>
      <c r="V84" s="29">
        <v>0</v>
      </c>
      <c r="W84" s="123">
        <v>0</v>
      </c>
    </row>
    <row r="85" spans="2:23" ht="15" customHeight="1" x14ac:dyDescent="0.3">
      <c r="B85" s="90"/>
      <c r="C85" s="77" t="s">
        <v>126</v>
      </c>
      <c r="D85" s="33"/>
      <c r="E85" s="33"/>
      <c r="F85" s="27" t="s">
        <v>15</v>
      </c>
      <c r="G85" s="4">
        <v>3</v>
      </c>
      <c r="H85" s="4">
        <v>0.2</v>
      </c>
      <c r="I85" s="35">
        <f t="shared" si="3"/>
        <v>0.25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29">
        <v>0.25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59">
        <v>0</v>
      </c>
    </row>
    <row r="86" spans="2:23" ht="15" customHeight="1" x14ac:dyDescent="0.3">
      <c r="B86" s="90"/>
      <c r="C86" s="57" t="s">
        <v>118</v>
      </c>
      <c r="D86" s="33"/>
      <c r="E86" s="33"/>
      <c r="F86" s="27" t="s">
        <v>15</v>
      </c>
      <c r="G86" s="4">
        <v>1</v>
      </c>
      <c r="H86" s="4">
        <v>2</v>
      </c>
      <c r="I86" s="35">
        <f t="shared" si="2"/>
        <v>1.5</v>
      </c>
      <c r="J86" s="29">
        <v>1.5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59">
        <v>0</v>
      </c>
    </row>
    <row r="87" spans="2:23" ht="21.75" customHeight="1" thickBot="1" x14ac:dyDescent="0.35">
      <c r="B87" s="90"/>
      <c r="C87" s="49" t="s">
        <v>106</v>
      </c>
      <c r="D87" s="87"/>
      <c r="E87" s="86"/>
      <c r="F87" s="86" t="s">
        <v>16</v>
      </c>
      <c r="G87" s="4">
        <v>4</v>
      </c>
      <c r="H87" s="4">
        <v>1</v>
      </c>
      <c r="I87" s="35">
        <f>SUM(J87:W87)</f>
        <v>2.75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45">
        <v>0</v>
      </c>
      <c r="T87" s="45">
        <v>0</v>
      </c>
      <c r="U87" s="45">
        <v>0</v>
      </c>
      <c r="V87" s="75">
        <v>1.75</v>
      </c>
      <c r="W87" s="59">
        <v>1</v>
      </c>
    </row>
    <row r="88" spans="2:23" ht="15" customHeight="1" thickBot="1" x14ac:dyDescent="0.35">
      <c r="B88" s="107" t="s">
        <v>85</v>
      </c>
      <c r="C88" s="21" t="s">
        <v>108</v>
      </c>
      <c r="D88" s="22"/>
      <c r="E88" s="21"/>
      <c r="F88" s="21" t="s">
        <v>16</v>
      </c>
      <c r="G88" s="12">
        <v>6</v>
      </c>
      <c r="H88" s="12">
        <v>0.75</v>
      </c>
      <c r="I88" s="36">
        <f t="shared" si="2"/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125">
        <v>0</v>
      </c>
    </row>
    <row r="89" spans="2:23" ht="15" customHeight="1" x14ac:dyDescent="0.3">
      <c r="B89" s="108"/>
      <c r="C89" s="24" t="s">
        <v>112</v>
      </c>
      <c r="D89" s="23"/>
      <c r="E89" s="24"/>
      <c r="F89" s="24" t="s">
        <v>16</v>
      </c>
      <c r="G89" s="19">
        <v>6</v>
      </c>
      <c r="H89" s="19">
        <v>1.5</v>
      </c>
      <c r="I89" s="36">
        <f t="shared" si="2"/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126">
        <v>0</v>
      </c>
    </row>
    <row r="90" spans="2:23" ht="15" customHeight="1" x14ac:dyDescent="0.3">
      <c r="B90" s="109"/>
      <c r="C90" s="119" t="s">
        <v>101</v>
      </c>
      <c r="D90" s="87" t="s">
        <v>103</v>
      </c>
      <c r="E90" s="86"/>
      <c r="F90" s="86" t="s">
        <v>16</v>
      </c>
      <c r="G90" s="4">
        <v>6</v>
      </c>
      <c r="H90" s="4">
        <v>1</v>
      </c>
      <c r="I90" s="35">
        <f t="shared" si="2"/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U90" s="45">
        <v>0</v>
      </c>
      <c r="V90" s="45">
        <v>0</v>
      </c>
      <c r="W90" s="127">
        <v>0</v>
      </c>
    </row>
    <row r="91" spans="2:23" x14ac:dyDescent="0.3">
      <c r="B91" s="110"/>
      <c r="C91" s="119"/>
      <c r="D91" s="87" t="s">
        <v>102</v>
      </c>
      <c r="E91" s="86"/>
      <c r="F91" s="86" t="s">
        <v>16</v>
      </c>
      <c r="G91" s="4">
        <v>6</v>
      </c>
      <c r="H91" s="4">
        <v>0.5</v>
      </c>
      <c r="I91" s="35">
        <f t="shared" si="2"/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127">
        <v>0</v>
      </c>
    </row>
    <row r="92" spans="2:23" ht="15" thickBot="1" x14ac:dyDescent="0.35">
      <c r="B92" s="111"/>
      <c r="C92" s="25" t="s">
        <v>109</v>
      </c>
      <c r="D92" s="88"/>
      <c r="E92" s="25"/>
      <c r="F92" s="25" t="s">
        <v>16</v>
      </c>
      <c r="G92" s="11">
        <v>1</v>
      </c>
      <c r="H92" s="11">
        <v>1</v>
      </c>
      <c r="I92" s="37">
        <f t="shared" si="2"/>
        <v>0.75</v>
      </c>
      <c r="J92" s="46">
        <v>0</v>
      </c>
      <c r="K92" s="46">
        <v>0</v>
      </c>
      <c r="L92" s="46">
        <v>0</v>
      </c>
      <c r="M92" s="68">
        <v>0.75</v>
      </c>
      <c r="N92" s="68">
        <v>0</v>
      </c>
      <c r="O92" s="68">
        <v>0</v>
      </c>
      <c r="P92" s="68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128">
        <v>0</v>
      </c>
    </row>
    <row r="93" spans="2:23" ht="15" customHeight="1" x14ac:dyDescent="0.3">
      <c r="B93" s="89" t="s">
        <v>86</v>
      </c>
      <c r="C93" s="41" t="s">
        <v>110</v>
      </c>
      <c r="D93" s="40"/>
      <c r="E93" s="41"/>
      <c r="F93" s="41" t="s">
        <v>15</v>
      </c>
      <c r="G93" s="12">
        <v>1</v>
      </c>
      <c r="H93" s="12">
        <v>1.5</v>
      </c>
      <c r="I93" s="36">
        <f t="shared" si="2"/>
        <v>0.46700000000000003</v>
      </c>
      <c r="J93" s="44">
        <v>0</v>
      </c>
      <c r="K93" s="44">
        <v>0</v>
      </c>
      <c r="L93" s="44">
        <v>0</v>
      </c>
      <c r="M93" s="60">
        <v>0.46700000000000003</v>
      </c>
      <c r="N93" s="60">
        <v>0</v>
      </c>
      <c r="O93" s="60">
        <v>0</v>
      </c>
      <c r="P93" s="60">
        <v>0</v>
      </c>
      <c r="Q93" s="60">
        <v>0</v>
      </c>
      <c r="R93" s="60">
        <v>0</v>
      </c>
      <c r="S93" s="60">
        <v>0</v>
      </c>
      <c r="T93" s="60">
        <v>0</v>
      </c>
      <c r="U93" s="60">
        <v>0</v>
      </c>
      <c r="V93" s="60">
        <v>0</v>
      </c>
      <c r="W93" s="129">
        <v>0</v>
      </c>
    </row>
    <row r="94" spans="2:23" x14ac:dyDescent="0.3">
      <c r="B94" s="110"/>
      <c r="C94" s="86" t="s">
        <v>124</v>
      </c>
      <c r="D94" s="87"/>
      <c r="E94" s="86"/>
      <c r="F94" s="86" t="s">
        <v>16</v>
      </c>
      <c r="G94" s="4">
        <v>1</v>
      </c>
      <c r="H94" s="4">
        <v>0.33</v>
      </c>
      <c r="I94" s="35">
        <f t="shared" si="2"/>
        <v>0.1</v>
      </c>
      <c r="J94" s="45">
        <v>0</v>
      </c>
      <c r="K94" s="45">
        <v>0</v>
      </c>
      <c r="L94" s="45">
        <v>0</v>
      </c>
      <c r="M94" s="69">
        <v>0</v>
      </c>
      <c r="N94" s="69">
        <v>0</v>
      </c>
      <c r="O94" s="73">
        <v>0</v>
      </c>
      <c r="P94" s="73">
        <v>0</v>
      </c>
      <c r="Q94" s="73">
        <v>0</v>
      </c>
      <c r="R94" s="71">
        <v>0.1</v>
      </c>
      <c r="S94" s="71">
        <v>0</v>
      </c>
      <c r="T94" s="71">
        <v>0</v>
      </c>
      <c r="U94" s="71">
        <v>0</v>
      </c>
      <c r="V94" s="71">
        <v>0</v>
      </c>
      <c r="W94" s="59">
        <v>0</v>
      </c>
    </row>
    <row r="95" spans="2:23" x14ac:dyDescent="0.3">
      <c r="B95" s="110"/>
      <c r="C95" s="86" t="s">
        <v>123</v>
      </c>
      <c r="D95" s="87"/>
      <c r="E95" s="86"/>
      <c r="F95" s="86" t="s">
        <v>16</v>
      </c>
      <c r="G95" s="4">
        <v>1</v>
      </c>
      <c r="H95" s="4">
        <v>0.33</v>
      </c>
      <c r="I95" s="35">
        <f t="shared" si="2"/>
        <v>1</v>
      </c>
      <c r="J95" s="45">
        <v>0</v>
      </c>
      <c r="K95" s="45">
        <v>0</v>
      </c>
      <c r="L95" s="45">
        <v>0</v>
      </c>
      <c r="M95" s="69">
        <v>0</v>
      </c>
      <c r="N95" s="69">
        <v>0</v>
      </c>
      <c r="O95" s="71">
        <v>1</v>
      </c>
      <c r="P95" s="130">
        <v>0</v>
      </c>
      <c r="Q95" s="71">
        <v>0</v>
      </c>
      <c r="R95" s="71">
        <v>0</v>
      </c>
      <c r="S95" s="71">
        <v>0</v>
      </c>
      <c r="T95" s="71">
        <v>0</v>
      </c>
      <c r="U95" s="71">
        <v>0</v>
      </c>
      <c r="V95" s="71">
        <v>0</v>
      </c>
      <c r="W95" s="59">
        <v>0</v>
      </c>
    </row>
    <row r="96" spans="2:23" x14ac:dyDescent="0.3">
      <c r="B96" s="110"/>
      <c r="C96" s="86" t="s">
        <v>122</v>
      </c>
      <c r="D96" s="87"/>
      <c r="E96" s="86"/>
      <c r="F96" s="86" t="s">
        <v>16</v>
      </c>
      <c r="G96" s="4">
        <v>1</v>
      </c>
      <c r="H96" s="4">
        <v>0.33</v>
      </c>
      <c r="I96" s="35">
        <f t="shared" si="2"/>
        <v>0.1</v>
      </c>
      <c r="J96" s="45">
        <v>0</v>
      </c>
      <c r="K96" s="45">
        <v>0</v>
      </c>
      <c r="L96" s="45">
        <v>0</v>
      </c>
      <c r="M96" s="69">
        <v>0</v>
      </c>
      <c r="N96" s="69">
        <v>0</v>
      </c>
      <c r="O96" s="71">
        <v>0.1</v>
      </c>
      <c r="P96" s="71">
        <v>0</v>
      </c>
      <c r="Q96" s="71">
        <v>0</v>
      </c>
      <c r="R96" s="71">
        <v>0</v>
      </c>
      <c r="S96" s="71">
        <v>0</v>
      </c>
      <c r="T96" s="71">
        <v>0</v>
      </c>
      <c r="U96" s="71">
        <v>0</v>
      </c>
      <c r="V96" s="71">
        <v>0</v>
      </c>
      <c r="W96" s="59">
        <v>0</v>
      </c>
    </row>
    <row r="97" spans="2:23" x14ac:dyDescent="0.3">
      <c r="B97" s="110"/>
      <c r="C97" s="86" t="s">
        <v>121</v>
      </c>
      <c r="D97" s="87"/>
      <c r="E97" s="86"/>
      <c r="F97" s="86" t="s">
        <v>16</v>
      </c>
      <c r="G97" s="4">
        <v>3</v>
      </c>
      <c r="H97" s="4">
        <v>0.33</v>
      </c>
      <c r="I97" s="35">
        <f t="shared" si="2"/>
        <v>0.1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82"/>
      <c r="S97" s="82"/>
      <c r="T97" s="71">
        <v>0.1</v>
      </c>
      <c r="U97" s="71">
        <v>0</v>
      </c>
      <c r="V97" s="71">
        <v>0</v>
      </c>
      <c r="W97" s="59">
        <v>0</v>
      </c>
    </row>
    <row r="98" spans="2:23" ht="15" thickBot="1" x14ac:dyDescent="0.35">
      <c r="B98" s="111"/>
      <c r="C98" s="25" t="s">
        <v>120</v>
      </c>
      <c r="D98" s="88"/>
      <c r="E98" s="25"/>
      <c r="F98" s="25" t="s">
        <v>16</v>
      </c>
      <c r="G98" s="11">
        <v>1</v>
      </c>
      <c r="H98" s="11">
        <v>3</v>
      </c>
      <c r="I98" s="37">
        <f t="shared" ref="I98" si="4">SUM(J98:W98)</f>
        <v>0</v>
      </c>
      <c r="J98" s="46">
        <v>0</v>
      </c>
      <c r="K98" s="46">
        <v>0</v>
      </c>
      <c r="L98" s="46">
        <v>0</v>
      </c>
      <c r="M98" s="46">
        <v>0</v>
      </c>
      <c r="N98" s="68" t="s">
        <v>125</v>
      </c>
      <c r="O98" s="68">
        <v>0</v>
      </c>
      <c r="P98" s="68">
        <v>0</v>
      </c>
      <c r="Q98" s="68">
        <v>0</v>
      </c>
      <c r="R98" s="68">
        <v>0</v>
      </c>
      <c r="S98" s="68">
        <v>0</v>
      </c>
      <c r="T98" s="68">
        <v>0</v>
      </c>
      <c r="U98" s="68">
        <v>0</v>
      </c>
      <c r="V98" s="68">
        <v>0</v>
      </c>
      <c r="W98" s="128">
        <v>0</v>
      </c>
    </row>
    <row r="99" spans="2:23" s="1" customFormat="1" ht="15" thickBot="1" x14ac:dyDescent="0.35">
      <c r="B99" s="103" t="s">
        <v>8</v>
      </c>
      <c r="C99" s="104"/>
      <c r="D99" s="104"/>
      <c r="E99" s="104"/>
      <c r="F99" s="104"/>
      <c r="G99" s="104"/>
      <c r="H99" s="17">
        <f t="shared" ref="H99:W99" si="5">SUM(H4:H98)</f>
        <v>48.86999999999999</v>
      </c>
      <c r="I99" s="17">
        <f t="shared" si="5"/>
        <v>49.326699999999995</v>
      </c>
      <c r="J99" s="17">
        <f t="shared" si="5"/>
        <v>1.95</v>
      </c>
      <c r="K99" s="17">
        <f t="shared" si="5"/>
        <v>3.3</v>
      </c>
      <c r="L99" s="17">
        <f t="shared" si="5"/>
        <v>7.15</v>
      </c>
      <c r="M99" s="17">
        <f t="shared" si="5"/>
        <v>3.9929999999999999</v>
      </c>
      <c r="N99" s="17">
        <f t="shared" si="5"/>
        <v>1.5</v>
      </c>
      <c r="O99" s="17">
        <f t="shared" si="5"/>
        <v>1.1000000000000001</v>
      </c>
      <c r="P99" s="17">
        <f t="shared" si="5"/>
        <v>0.03</v>
      </c>
      <c r="Q99" s="17">
        <f t="shared" si="5"/>
        <v>2.0290000000000004</v>
      </c>
      <c r="R99" s="17">
        <f t="shared" si="5"/>
        <v>1.6657</v>
      </c>
      <c r="S99" s="17">
        <f t="shared" si="5"/>
        <v>4.7170000000000005</v>
      </c>
      <c r="T99" s="17">
        <f t="shared" si="5"/>
        <v>7.8699999999999992</v>
      </c>
      <c r="U99" s="17">
        <f t="shared" si="5"/>
        <v>3.7099999999999995</v>
      </c>
      <c r="V99" s="17">
        <f t="shared" si="5"/>
        <v>7.4700000000000006</v>
      </c>
      <c r="W99" s="18">
        <f t="shared" si="5"/>
        <v>2.8419999999999996</v>
      </c>
    </row>
    <row r="100" spans="2:23" ht="15" thickBot="1" x14ac:dyDescent="0.35">
      <c r="B100" s="2"/>
      <c r="C100" s="2"/>
      <c r="D100" s="2"/>
      <c r="E100" s="2"/>
      <c r="F100" s="2"/>
      <c r="G100" s="2"/>
      <c r="H100" s="2"/>
      <c r="I100" s="2"/>
      <c r="J100" s="94" t="s">
        <v>11</v>
      </c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6"/>
    </row>
    <row r="101" spans="2:23" ht="15" thickBot="1" x14ac:dyDescent="0.35">
      <c r="B101" s="50" t="s">
        <v>117</v>
      </c>
      <c r="C101" s="51" t="s">
        <v>114</v>
      </c>
      <c r="D101" s="51" t="s">
        <v>115</v>
      </c>
      <c r="E101" s="52" t="s">
        <v>116</v>
      </c>
      <c r="F101" s="2"/>
      <c r="G101" s="2"/>
      <c r="H101" s="2"/>
      <c r="I101" s="2"/>
      <c r="J101" s="3"/>
      <c r="K101" s="3"/>
      <c r="L101" s="3"/>
      <c r="M101" s="3"/>
      <c r="O101" s="9"/>
      <c r="P101" s="9"/>
    </row>
    <row r="102" spans="2:23" ht="15" thickBot="1" x14ac:dyDescent="0.35">
      <c r="B102" s="56" t="s">
        <v>16</v>
      </c>
      <c r="C102" s="55">
        <f>SUM(H7,H9,H41,H87,H88,H89,H90,H91,H92,H94:H98,H41)</f>
        <v>12.27</v>
      </c>
      <c r="D102" s="19">
        <f>SUM(I94:I98,I87:I92,I9,I7,I41)</f>
        <v>11.9</v>
      </c>
      <c r="E102" s="19">
        <f>SUM(C102,-D102)</f>
        <v>0.36999999999999922</v>
      </c>
      <c r="F102" s="2"/>
      <c r="G102" s="2"/>
      <c r="H102" s="112" t="s">
        <v>9</v>
      </c>
      <c r="I102" s="115"/>
      <c r="J102" s="10">
        <f>H99-J99</f>
        <v>46.919999999999987</v>
      </c>
      <c r="K102" s="10">
        <f>J102-K99</f>
        <v>43.61999999999999</v>
      </c>
      <c r="L102" s="10">
        <f>K102-L99</f>
        <v>36.469999999999992</v>
      </c>
      <c r="M102" s="10">
        <f>L102-M99</f>
        <v>32.47699999999999</v>
      </c>
      <c r="N102" s="10">
        <f t="shared" ref="N102:W102" si="6">M102-N99</f>
        <v>30.97699999999999</v>
      </c>
      <c r="O102" s="10">
        <f t="shared" si="6"/>
        <v>29.876999999999988</v>
      </c>
      <c r="P102" s="10">
        <f t="shared" si="6"/>
        <v>29.846999999999987</v>
      </c>
      <c r="Q102" s="10">
        <f t="shared" si="6"/>
        <v>27.817999999999987</v>
      </c>
      <c r="R102" s="10">
        <f t="shared" si="6"/>
        <v>26.152299999999986</v>
      </c>
      <c r="S102" s="10">
        <f t="shared" si="6"/>
        <v>21.435299999999984</v>
      </c>
      <c r="T102" s="10">
        <f t="shared" si="6"/>
        <v>13.565299999999985</v>
      </c>
      <c r="U102" s="10">
        <f t="shared" si="6"/>
        <v>9.8552999999999855</v>
      </c>
      <c r="V102" s="10">
        <f t="shared" si="6"/>
        <v>2.3852999999999849</v>
      </c>
      <c r="W102" s="10">
        <f t="shared" si="6"/>
        <v>-0.45670000000001476</v>
      </c>
    </row>
    <row r="103" spans="2:23" ht="15" thickBot="1" x14ac:dyDescent="0.35">
      <c r="B103" s="54" t="s">
        <v>15</v>
      </c>
      <c r="C103" s="53">
        <f>SUM(H4,H84:H84,H93,H17:H37,H10:H15,H8,H6,H5,H86)</f>
        <v>18.399999999999991</v>
      </c>
      <c r="D103" s="5">
        <f>SUM(I93,I84:I84,I17:I37,I10:I15,I8,I5:I6,I86,I4)</f>
        <v>16.276699999999998</v>
      </c>
      <c r="E103" s="5">
        <f>SUM(C103,-D103)</f>
        <v>2.1232999999999933</v>
      </c>
      <c r="F103" s="3"/>
      <c r="G103" s="3"/>
      <c r="H103" s="3"/>
      <c r="I103" s="3"/>
      <c r="J103" s="3"/>
      <c r="K103" s="3"/>
      <c r="L103" s="3"/>
      <c r="M103" s="3"/>
    </row>
    <row r="104" spans="2:23" ht="15" thickBot="1" x14ac:dyDescent="0.35">
      <c r="B104" s="54" t="s">
        <v>17</v>
      </c>
      <c r="C104" s="53">
        <f>SUM(H42:H83,H38:H40)</f>
        <v>16.5</v>
      </c>
      <c r="D104" s="5">
        <f>SUM(I42:I83,I38:I40,I16)</f>
        <v>20.900000000000002</v>
      </c>
      <c r="E104" s="5">
        <f>SUM(C104,-D104)</f>
        <v>-4.4000000000000021</v>
      </c>
      <c r="F104" s="3"/>
      <c r="H104" s="112" t="s">
        <v>10</v>
      </c>
      <c r="I104" s="113"/>
      <c r="J104" s="112">
        <f>H99-I99</f>
        <v>-0.45670000000000499</v>
      </c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4"/>
    </row>
    <row r="105" spans="2:23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23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23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23" s="6" customFormat="1" x14ac:dyDescent="0.3"/>
    <row r="109" spans="2:23" s="6" customFormat="1" x14ac:dyDescent="0.3"/>
    <row r="110" spans="2:23" s="6" customFormat="1" x14ac:dyDescent="0.3"/>
    <row r="111" spans="2:23" s="6" customFormat="1" x14ac:dyDescent="0.3"/>
    <row r="112" spans="2:23" s="6" customFormat="1" x14ac:dyDescent="0.3"/>
    <row r="113" spans="2:3" s="6" customFormat="1" x14ac:dyDescent="0.3">
      <c r="B113" s="7"/>
    </row>
    <row r="114" spans="2:3" s="6" customFormat="1" x14ac:dyDescent="0.3">
      <c r="B114" s="7"/>
    </row>
    <row r="115" spans="2:3" s="6" customFormat="1" x14ac:dyDescent="0.3">
      <c r="B115" s="7"/>
    </row>
    <row r="116" spans="2:3" s="6" customFormat="1" x14ac:dyDescent="0.3"/>
    <row r="117" spans="2:3" s="6" customFormat="1" x14ac:dyDescent="0.3"/>
    <row r="118" spans="2:3" s="6" customFormat="1" x14ac:dyDescent="0.3"/>
    <row r="119" spans="2:3" s="6" customFormat="1" x14ac:dyDescent="0.3"/>
    <row r="120" spans="2:3" s="6" customFormat="1" x14ac:dyDescent="0.3">
      <c r="B120" s="7"/>
    </row>
    <row r="121" spans="2:3" s="6" customFormat="1" x14ac:dyDescent="0.3">
      <c r="B121" s="7"/>
    </row>
    <row r="122" spans="2:3" s="6" customFormat="1" x14ac:dyDescent="0.3">
      <c r="B122" s="7"/>
    </row>
    <row r="123" spans="2:3" s="6" customFormat="1" x14ac:dyDescent="0.3">
      <c r="B123" s="7"/>
    </row>
    <row r="124" spans="2:3" x14ac:dyDescent="0.3">
      <c r="B124" s="6"/>
      <c r="C124" s="6"/>
    </row>
  </sheetData>
  <mergeCells count="16">
    <mergeCell ref="J104:W104"/>
    <mergeCell ref="H102:I102"/>
    <mergeCell ref="H104:I104"/>
    <mergeCell ref="C42:C83"/>
    <mergeCell ref="C19:C37"/>
    <mergeCell ref="C90:C91"/>
    <mergeCell ref="B42:B87"/>
    <mergeCell ref="J2:W2"/>
    <mergeCell ref="J100:W100"/>
    <mergeCell ref="B16:B41"/>
    <mergeCell ref="B10:B15"/>
    <mergeCell ref="B4:B9"/>
    <mergeCell ref="B99:G99"/>
    <mergeCell ref="C7:C9"/>
    <mergeCell ref="B88:B92"/>
    <mergeCell ref="B93:B9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dcterms:created xsi:type="dcterms:W3CDTF">2016-11-01T20:38:14Z</dcterms:created>
  <dcterms:modified xsi:type="dcterms:W3CDTF">2017-12-12T18:36:55Z</dcterms:modified>
</cp:coreProperties>
</file>