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Aircon\Aircon\"/>
    </mc:Choice>
  </mc:AlternateContent>
  <xr:revisionPtr revIDLastSave="0" documentId="13_ncr:1_{5CE56D98-2B2C-430B-8726-7203E7120F3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1" i="1"/>
  <c r="C152" i="1"/>
  <c r="F114" i="1"/>
  <c r="E114" i="1"/>
  <c r="F60" i="1"/>
  <c r="F61" i="1"/>
  <c r="F62" i="1"/>
  <c r="F63" i="1"/>
  <c r="F64" i="1"/>
  <c r="F65" i="1"/>
  <c r="F66" i="1"/>
  <c r="F67" i="1"/>
  <c r="F59" i="1"/>
  <c r="F49" i="1"/>
  <c r="F50" i="1"/>
  <c r="F51" i="1"/>
  <c r="F52" i="1"/>
  <c r="F53" i="1"/>
  <c r="F54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E60" i="1"/>
  <c r="E61" i="1"/>
  <c r="E62" i="1"/>
  <c r="E63" i="1"/>
  <c r="E64" i="1"/>
  <c r="E65" i="1"/>
  <c r="E66" i="1"/>
  <c r="E67" i="1"/>
  <c r="E59" i="1"/>
  <c r="C68" i="1"/>
  <c r="F73" i="1"/>
  <c r="F74" i="1"/>
  <c r="F72" i="1"/>
  <c r="E73" i="1"/>
  <c r="E74" i="1"/>
  <c r="E72" i="1"/>
  <c r="C75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79" i="1"/>
  <c r="E105" i="1"/>
  <c r="E106" i="1"/>
  <c r="E107" i="1"/>
  <c r="E108" i="1"/>
  <c r="E10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0" i="1"/>
  <c r="E81" i="1"/>
  <c r="E82" i="1"/>
  <c r="E83" i="1"/>
  <c r="E84" i="1"/>
  <c r="E85" i="1"/>
  <c r="E86" i="1"/>
  <c r="E79" i="1"/>
  <c r="C110" i="1"/>
  <c r="B55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1" i="1"/>
  <c r="C114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0" i="1"/>
  <c r="C73" i="1"/>
  <c r="C74" i="1"/>
  <c r="C72" i="1"/>
  <c r="C59" i="1"/>
  <c r="C60" i="1"/>
  <c r="C61" i="1"/>
  <c r="C62" i="1"/>
  <c r="C63" i="1"/>
  <c r="C64" i="1"/>
  <c r="C65" i="1"/>
  <c r="C66" i="1"/>
  <c r="C67" i="1"/>
  <c r="C17" i="1"/>
  <c r="C1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C26" i="1"/>
  <c r="C27" i="1"/>
  <c r="C28" i="1"/>
  <c r="C23" i="1"/>
  <c r="C24" i="1"/>
  <c r="C25" i="1"/>
  <c r="C22" i="1"/>
  <c r="C10" i="1" l="1"/>
  <c r="E3" i="1" s="1"/>
  <c r="F3" i="1" s="1"/>
  <c r="C18" i="1"/>
  <c r="E16" i="1" s="1"/>
  <c r="F16" i="1" s="1"/>
  <c r="C55" i="1"/>
  <c r="E54" i="1" s="1"/>
  <c r="E5" i="1" l="1"/>
  <c r="F5" i="1" s="1"/>
  <c r="E7" i="1"/>
  <c r="F7" i="1" s="1"/>
  <c r="E6" i="1"/>
  <c r="F6" i="1" s="1"/>
  <c r="E4" i="1"/>
  <c r="F4" i="1" s="1"/>
  <c r="E8" i="1"/>
  <c r="F8" i="1" s="1"/>
  <c r="E9" i="1"/>
  <c r="F9" i="1" s="1"/>
  <c r="E47" i="1"/>
  <c r="E50" i="1"/>
  <c r="E44" i="1"/>
  <c r="E24" i="1"/>
  <c r="E29" i="1"/>
  <c r="E45" i="1"/>
  <c r="E25" i="1"/>
  <c r="E32" i="1"/>
  <c r="E48" i="1"/>
  <c r="E33" i="1"/>
  <c r="E49" i="1"/>
  <c r="E30" i="1"/>
  <c r="E31" i="1"/>
  <c r="E35" i="1"/>
  <c r="E51" i="1"/>
  <c r="E22" i="1"/>
  <c r="E46" i="1"/>
  <c r="E42" i="1"/>
  <c r="E34" i="1"/>
  <c r="E39" i="1"/>
  <c r="E23" i="1"/>
  <c r="E36" i="1"/>
  <c r="E52" i="1"/>
  <c r="E37" i="1"/>
  <c r="E53" i="1"/>
  <c r="E17" i="1"/>
  <c r="F17" i="1" s="1"/>
  <c r="E43" i="1"/>
  <c r="E38" i="1"/>
  <c r="E40" i="1"/>
  <c r="E26" i="1"/>
  <c r="E28" i="1"/>
  <c r="E41" i="1"/>
  <c r="E27" i="1"/>
</calcChain>
</file>

<file path=xl/sharedStrings.xml><?xml version="1.0" encoding="utf-8"?>
<sst xmlns="http://schemas.openxmlformats.org/spreadsheetml/2006/main" count="175" uniqueCount="113">
  <si>
    <t>ground floor at 24°C</t>
  </si>
  <si>
    <t>space</t>
  </si>
  <si>
    <t>area</t>
  </si>
  <si>
    <t>volume</t>
  </si>
  <si>
    <t>ground floor at 22°C</t>
  </si>
  <si>
    <t>ground floor at 22.5°</t>
  </si>
  <si>
    <t>a/c capacity</t>
  </si>
  <si>
    <t>second floor 24°C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</si>
  <si>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</si>
  <si>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</si>
  <si>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</si>
  <si>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</si>
  <si>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</si>
  <si>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</si>
  <si>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</si>
  <si>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</si>
  <si>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</si>
  <si>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</si>
  <si>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</si>
  <si>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</si>
  <si>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</si>
  <si>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</si>
  <si>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</si>
  <si>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</si>
  <si>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</si>
  <si>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</si>
  <si>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</si>
  <si>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</si>
  <si>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</si>
  <si>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</si>
  <si>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</si>
  <si>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</si>
  <si>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</si>
  <si>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</si>
  <si>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</si>
  <si>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</si>
  <si>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</si>
  <si>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</si>
  <si>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</si>
  <si>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</si>
  <si>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</si>
  <si>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</si>
  <si>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</si>
  <si>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</si>
  <si>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</si>
  <si>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</si>
  <si>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</si>
  <si>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</si>
  <si>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</si>
  <si>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</si>
  <si>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</si>
  <si>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second floor at 22°C</t>
  </si>
  <si>
    <t>second floor at 22.5°C</t>
  </si>
  <si>
    <t>third floor at 24°C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</si>
  <si>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</si>
  <si>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</si>
  <si>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</si>
  <si>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</si>
  <si>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</si>
  <si>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</si>
  <si>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</si>
  <si>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</si>
  <si>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</si>
  <si>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</si>
  <si>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</si>
  <si>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</si>
  <si>
    <t>Private Room 16</t>
  </si>
  <si>
    <t>Private Room 15</t>
  </si>
  <si>
    <t>third floor at 22°C</t>
  </si>
  <si>
    <t>NO SPACE AT 22°C</t>
  </si>
  <si>
    <t>third floor at 22.5°C</t>
  </si>
  <si>
    <t xml:space="preserve"> Canteen</t>
  </si>
  <si>
    <t xml:space="preserve"> Minor Operating Room</t>
  </si>
  <si>
    <t>Work Area (laboratory)</t>
  </si>
  <si>
    <t xml:space="preserve"> Maintenance Office</t>
  </si>
  <si>
    <t>Examination / treatment area</t>
  </si>
  <si>
    <t>Supply Room</t>
  </si>
  <si>
    <t>Pharmacy</t>
  </si>
  <si>
    <t>PHILHEALTH</t>
  </si>
  <si>
    <t>Medical Records Office</t>
  </si>
  <si>
    <t>Doctor's Duty</t>
  </si>
  <si>
    <t>OPD clinic dental 1</t>
  </si>
  <si>
    <t>OPD clinic dental 2</t>
  </si>
  <si>
    <t>OPD clinic surgery 2</t>
  </si>
  <si>
    <t>OPD clinic surgery 1</t>
  </si>
  <si>
    <t>Radiologist Office</t>
  </si>
  <si>
    <t>Dark Room</t>
  </si>
  <si>
    <t>Control Booth</t>
  </si>
  <si>
    <t>OPD Clinic Pedia 1</t>
  </si>
  <si>
    <t>OPD Clinic Pedia 2</t>
  </si>
  <si>
    <t>OPD info. And admitting</t>
  </si>
  <si>
    <t>OPD Clinic Medical 1</t>
  </si>
  <si>
    <t>OPD Clinic Medical 2</t>
  </si>
  <si>
    <t>Admin Office</t>
  </si>
  <si>
    <t>Administrative office</t>
  </si>
  <si>
    <t>Social Welfare</t>
  </si>
  <si>
    <t xml:space="preserve">OPD Info. And admitting </t>
  </si>
  <si>
    <t>OPD records</t>
  </si>
  <si>
    <t>Ultrasound</t>
  </si>
  <si>
    <t>Supply Receiving Area</t>
  </si>
  <si>
    <t>Dietician's Office</t>
  </si>
  <si>
    <t>Dietary</t>
  </si>
  <si>
    <t>Staff Dining</t>
  </si>
  <si>
    <t>OPD clinic Ob-gyne</t>
  </si>
  <si>
    <t>Storage Room</t>
  </si>
  <si>
    <t>Equipment and supply storage area</t>
  </si>
  <si>
    <t>Bulk storage</t>
  </si>
  <si>
    <t>Film File storage</t>
  </si>
  <si>
    <t>Linen storage</t>
  </si>
  <si>
    <t>Cooking Area</t>
  </si>
  <si>
    <t>5 Bed Ward 1</t>
  </si>
  <si>
    <t>Cooling Capacity (kw)</t>
  </si>
  <si>
    <t>Cooling Capacity (tor)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</si>
</sst>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right" vertical="center"/>
    </xf>
    <xf numFmtId="0" fontId="0" fillId="0" borderId="1" xfId="0" applyBorder="1"/>
    <xf numFmtId="0" fontId="2" fillId="6" borderId="1" xfId="0" applyFont="1" applyFill="1" applyBorder="1" applyAlignment="1">
      <alignment horizontal="right" vertical="center"/>
    </xf>
    <xf numFmtId="0" fontId="0" fillId="0" borderId="0" xfId="0"/>
    <xf numFmtId="0" fontId="0" fillId="7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0" borderId="3" xfId="0" applyBorder="1"/>
    <xf numFmtId="0" fontId="0" fillId="0" borderId="3" xfId="0" applyBorder="1" applyAlignment="1">
      <alignment horizontal="left"/>
    </xf>
    <xf numFmtId="0" fontId="2" fillId="6" borderId="3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1" fillId="8" borderId="4" xfId="0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0" fillId="9" borderId="1" xfId="0" applyFill="1" applyBorder="1"/>
    <xf numFmtId="0" fontId="1" fillId="9" borderId="1" xfId="0" applyFont="1" applyFill="1" applyBorder="1"/>
    <xf numFmtId="0" fontId="4" fillId="0" borderId="0" xfId="0" applyFont="1"/>
    <xf numFmtId="0" fontId="0" fillId="0" borderId="0" xfId="0" applyBorder="1" applyAlignment="1">
      <alignment horizontal="left"/>
    </xf>
    <xf numFmtId="0" fontId="2" fillId="1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9" xfId="0" applyFont="1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8" borderId="10" xfId="0" applyFont="1" applyFill="1" applyBorder="1" applyAlignment="1"/>
    <xf numFmtId="0" fontId="1" fillId="8" borderId="0" xfId="0" applyFont="1" applyFill="1" applyBorder="1" applyAlignment="1"/>
    <xf numFmtId="0" fontId="1" fillId="8" borderId="11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Normal" xfId="0" builtinId="0"/>
    <cellStyle name="Tit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topLeftCell="A105" zoomScale="85" zoomScaleNormal="85" workbookViewId="0">
      <selection activeCell="I141" sqref="I141"/>
    </sheetView>
  </sheetViews>
  <sheetFormatPr defaultRowHeight="14.4" x14ac:dyDescent="0.3"/>
  <cols>
    <col min="1" max="1" width="38.5546875" customWidth="1"/>
    <col min="2" max="2" width="33.33203125" customWidth="1"/>
    <col min="3" max="3" width="10.44140625" customWidth="1"/>
    <col min="4" max="4" width="16.88671875" customWidth="1"/>
    <col min="5" max="5" width="20" customWidth="1"/>
    <col min="6" max="6" width="19.33203125" customWidth="1"/>
  </cols>
  <sheetData>
    <row r="1" spans="1:6" x14ac:dyDescent="0.3">
      <c r="A1" s="33" t="s">
        <v>0</v>
      </c>
      <c r="B1" s="33"/>
      <c r="C1" s="33"/>
      <c r="D1" s="33"/>
      <c r="E1" s="33"/>
      <c r="F1" s="33"/>
    </row>
    <row r="2" spans="1:6" x14ac:dyDescent="0.3">
      <c r="A2" s="19" t="s">
        <v>1</v>
      </c>
      <c r="B2" s="18" t="s">
        <v>3</v>
      </c>
      <c r="C2" s="18" t="s">
        <v>2</v>
      </c>
      <c r="D2" s="18" t="s">
        <v>6</v>
      </c>
      <c r="E2" s="28" t="s">
        <v>111</v>
      </c>
      <c r="F2" s="28" t="s">
        <v>112</v>
      </c>
    </row>
    <row r="3" spans="1:6" ht="15.6" x14ac:dyDescent="0.3">
      <c r="A3" s="1" t="s">
        <v>71</v>
      </c>
      <c r="B3" s="2">
        <v>726.79679999999996</v>
      </c>
      <c r="C3" s="3">
        <f xml:space="preserve"> B3 /4</f>
        <v>181.69919999999999</v>
      </c>
      <c r="D3" s="20">
        <v>59.082813860000002</v>
      </c>
      <c r="E3" s="3">
        <f>(C3*D3/C$10)</f>
        <v>43.435829905070626</v>
      </c>
      <c r="F3" s="3">
        <f>E3/3.5167</f>
        <v>12.35130375211722</v>
      </c>
    </row>
    <row r="4" spans="1:6" s="5" customFormat="1" ht="15.6" x14ac:dyDescent="0.3">
      <c r="A4" s="12" t="s">
        <v>104</v>
      </c>
      <c r="B4" s="14"/>
      <c r="C4" s="11">
        <v>7.8174999999999999</v>
      </c>
      <c r="D4" s="20">
        <v>59.082813860000002</v>
      </c>
      <c r="E4" s="3">
        <f t="shared" ref="E4:E9" si="0">(C4*D4/C$10)</f>
        <v>1.868800744763266</v>
      </c>
      <c r="F4" s="3">
        <f t="shared" ref="F4:F9" si="1">E4/3.5167</f>
        <v>0.53140749701801859</v>
      </c>
    </row>
    <row r="5" spans="1:6" ht="15.6" x14ac:dyDescent="0.3">
      <c r="A5" s="11" t="s">
        <v>105</v>
      </c>
      <c r="B5" s="11"/>
      <c r="C5" s="11">
        <v>5.61</v>
      </c>
      <c r="D5" s="20">
        <v>59.082813860000002</v>
      </c>
      <c r="E5" s="3">
        <f t="shared" si="0"/>
        <v>1.3410901411092961</v>
      </c>
      <c r="F5" s="3">
        <f t="shared" si="1"/>
        <v>0.38134903207816878</v>
      </c>
    </row>
    <row r="6" spans="1:6" s="5" customFormat="1" ht="15.6" x14ac:dyDescent="0.3">
      <c r="A6" s="9" t="s">
        <v>106</v>
      </c>
      <c r="B6" s="9"/>
      <c r="C6" s="9">
        <v>3.9771999999999998</v>
      </c>
      <c r="D6" s="20">
        <v>59.082813860000002</v>
      </c>
      <c r="E6" s="3">
        <f t="shared" si="0"/>
        <v>0.95076358453117515</v>
      </c>
      <c r="F6" s="3">
        <f t="shared" si="1"/>
        <v>0.27035675051359942</v>
      </c>
    </row>
    <row r="7" spans="1:6" s="5" customFormat="1" ht="15.6" x14ac:dyDescent="0.3">
      <c r="A7" s="9" t="s">
        <v>107</v>
      </c>
      <c r="B7" s="9"/>
      <c r="C7" s="23">
        <v>5.5202999999999998</v>
      </c>
      <c r="D7" s="20">
        <v>59.082813860000002</v>
      </c>
      <c r="E7" s="3">
        <f t="shared" si="0"/>
        <v>1.3196470420616127</v>
      </c>
      <c r="F7" s="3">
        <f t="shared" si="1"/>
        <v>0.37525152616419161</v>
      </c>
    </row>
    <row r="8" spans="1:6" s="5" customFormat="1" ht="15.6" x14ac:dyDescent="0.3">
      <c r="A8" s="23" t="s">
        <v>108</v>
      </c>
      <c r="B8" s="9"/>
      <c r="C8" s="23">
        <v>8.3137000000000008</v>
      </c>
      <c r="D8" s="20">
        <v>59.082813860000002</v>
      </c>
      <c r="E8" s="3">
        <f t="shared" si="0"/>
        <v>1.9874190920036285</v>
      </c>
      <c r="F8" s="3">
        <f t="shared" si="1"/>
        <v>0.56513751301038717</v>
      </c>
    </row>
    <row r="9" spans="1:6" s="5" customFormat="1" ht="15.6" x14ac:dyDescent="0.3">
      <c r="A9" s="23" t="s">
        <v>109</v>
      </c>
      <c r="B9" s="9"/>
      <c r="C9" s="23">
        <v>34.215200000000003</v>
      </c>
      <c r="D9" s="20">
        <v>59.082813860000002</v>
      </c>
      <c r="E9" s="3">
        <f t="shared" si="0"/>
        <v>8.1792633504603902</v>
      </c>
      <c r="F9" s="3">
        <f t="shared" si="1"/>
        <v>2.3258348310803849</v>
      </c>
    </row>
    <row r="10" spans="1:6" s="5" customFormat="1" ht="15.6" x14ac:dyDescent="0.3">
      <c r="A10" s="23"/>
      <c r="B10" s="9"/>
      <c r="C10" s="25">
        <f>SUM(C3:C9)</f>
        <v>247.15310000000002</v>
      </c>
      <c r="D10" s="20"/>
      <c r="E10" s="3"/>
      <c r="F10" s="9"/>
    </row>
    <row r="11" spans="1:6" s="5" customFormat="1" x14ac:dyDescent="0.3">
      <c r="A11" s="23"/>
      <c r="B11" s="9"/>
      <c r="C11" s="9"/>
      <c r="D11" s="9"/>
      <c r="E11" s="9"/>
      <c r="F11" s="9"/>
    </row>
    <row r="12" spans="1:6" s="5" customFormat="1" x14ac:dyDescent="0.3">
      <c r="A12" s="23"/>
      <c r="B12" s="9"/>
      <c r="C12" s="9"/>
      <c r="D12" s="9"/>
      <c r="E12" s="9"/>
      <c r="F12" s="9"/>
    </row>
    <row r="13" spans="1:6" s="5" customFormat="1" x14ac:dyDescent="0.3">
      <c r="A13" s="23"/>
      <c r="B13" s="9"/>
      <c r="C13" s="9"/>
      <c r="D13" s="9"/>
      <c r="E13" s="9"/>
      <c r="F13" s="9"/>
    </row>
    <row r="14" spans="1:6" x14ac:dyDescent="0.3">
      <c r="A14" s="33" t="s">
        <v>4</v>
      </c>
      <c r="B14" s="33"/>
      <c r="C14" s="33"/>
      <c r="D14" s="33"/>
      <c r="E14" s="33"/>
      <c r="F14" s="33"/>
    </row>
    <row r="15" spans="1:6" x14ac:dyDescent="0.3">
      <c r="A15" s="19" t="s">
        <v>1</v>
      </c>
      <c r="B15" s="18" t="s">
        <v>3</v>
      </c>
      <c r="C15" s="18" t="s">
        <v>2</v>
      </c>
      <c r="D15" s="18" t="s">
        <v>6</v>
      </c>
      <c r="E15" s="28" t="s">
        <v>111</v>
      </c>
      <c r="F15" s="28" t="s">
        <v>112</v>
      </c>
    </row>
    <row r="16" spans="1:6" ht="15.6" x14ac:dyDescent="0.3">
      <c r="A16" s="1" t="s">
        <v>72</v>
      </c>
      <c r="B16" s="4">
        <v>93.554400000000001</v>
      </c>
      <c r="C16" s="3">
        <f>B16/4</f>
        <v>23.3886</v>
      </c>
      <c r="D16" s="20">
        <v>17.880403149999999</v>
      </c>
      <c r="E16" s="3">
        <f>(C16*D16)/C$18</f>
        <v>7.4348089928298666</v>
      </c>
      <c r="F16" s="3">
        <f>E16/3.5167</f>
        <v>2.1141436553672097</v>
      </c>
    </row>
    <row r="17" spans="1:6" ht="15.6" x14ac:dyDescent="0.3">
      <c r="A17" s="12" t="s">
        <v>73</v>
      </c>
      <c r="B17" s="13">
        <v>131.44</v>
      </c>
      <c r="C17" s="11">
        <f>B17/4</f>
        <v>32.86</v>
      </c>
      <c r="D17" s="20">
        <v>17.880403149999999</v>
      </c>
      <c r="E17" s="3">
        <f>(C17*D17)/C$18</f>
        <v>10.445594157170135</v>
      </c>
      <c r="F17" s="3">
        <f>E17/3.5167</f>
        <v>2.9702829803992761</v>
      </c>
    </row>
    <row r="18" spans="1:6" s="5" customFormat="1" ht="15.6" x14ac:dyDescent="0.3">
      <c r="A18" s="21"/>
      <c r="B18" s="24"/>
      <c r="C18" s="25">
        <f>SUM(C16,C17)</f>
        <v>56.248599999999996</v>
      </c>
      <c r="D18" s="20"/>
      <c r="E18" s="9"/>
      <c r="F18" s="9"/>
    </row>
    <row r="19" spans="1:6" x14ac:dyDescent="0.3">
      <c r="A19" s="9"/>
      <c r="B19" s="9"/>
      <c r="C19" s="9"/>
      <c r="D19" s="9"/>
      <c r="E19" s="9"/>
      <c r="F19" s="9"/>
    </row>
    <row r="20" spans="1:6" x14ac:dyDescent="0.3">
      <c r="A20" s="33" t="s">
        <v>5</v>
      </c>
      <c r="B20" s="33"/>
      <c r="C20" s="33"/>
      <c r="D20" s="33"/>
      <c r="E20" s="33"/>
      <c r="F20" s="33"/>
    </row>
    <row r="21" spans="1:6" x14ac:dyDescent="0.3">
      <c r="A21" s="19" t="s">
        <v>1</v>
      </c>
      <c r="B21" s="18" t="s">
        <v>3</v>
      </c>
      <c r="C21" s="18" t="s">
        <v>2</v>
      </c>
      <c r="D21" s="18" t="s">
        <v>6</v>
      </c>
      <c r="E21" s="28" t="s">
        <v>111</v>
      </c>
      <c r="F21" s="28" t="s">
        <v>112</v>
      </c>
    </row>
    <row r="22" spans="1:6" ht="15.6" x14ac:dyDescent="0.3">
      <c r="A22" s="1" t="s">
        <v>74</v>
      </c>
      <c r="B22" s="4">
        <v>65.238</v>
      </c>
      <c r="C22" s="3">
        <f t="shared" ref="C22:C54" si="2" xml:space="preserve"> B22 /4</f>
        <v>16.3095</v>
      </c>
      <c r="D22" s="20">
        <v>92.416084290000001</v>
      </c>
      <c r="E22" s="5">
        <f t="shared" ref="E22:E54" si="3">(D22*C22)/C$55</f>
        <v>2.276545309219542</v>
      </c>
      <c r="F22" s="3">
        <f>E22/3.5617</f>
        <v>0.63917379600178059</v>
      </c>
    </row>
    <row r="23" spans="1:6" ht="15.6" x14ac:dyDescent="0.3">
      <c r="A23" s="1" t="s">
        <v>75</v>
      </c>
      <c r="B23" s="4">
        <v>525.20000000000005</v>
      </c>
      <c r="C23" s="3">
        <f t="shared" si="2"/>
        <v>131.30000000000001</v>
      </c>
      <c r="D23" s="20">
        <v>92.416084290000001</v>
      </c>
      <c r="E23" s="5">
        <f t="shared" si="3"/>
        <v>18.327379692849316</v>
      </c>
      <c r="F23" s="3">
        <f t="shared" ref="F23:F54" si="4">E23/3.5617</f>
        <v>5.1456831549117883</v>
      </c>
    </row>
    <row r="24" spans="1:6" ht="15.6" x14ac:dyDescent="0.3">
      <c r="A24" s="1" t="s">
        <v>76</v>
      </c>
      <c r="B24" s="2">
        <v>125.1572</v>
      </c>
      <c r="C24" s="3">
        <f t="shared" si="2"/>
        <v>31.289300000000001</v>
      </c>
      <c r="D24" s="20">
        <v>92.416084290000001</v>
      </c>
      <c r="E24" s="5">
        <f t="shared" si="3"/>
        <v>4.3674857686479056</v>
      </c>
      <c r="F24" s="3">
        <f t="shared" si="4"/>
        <v>1.226236282855913</v>
      </c>
    </row>
    <row r="25" spans="1:6" ht="15.6" x14ac:dyDescent="0.3">
      <c r="A25" s="1" t="s">
        <v>77</v>
      </c>
      <c r="B25" s="2">
        <v>82.994799999999998</v>
      </c>
      <c r="C25" s="3">
        <f t="shared" si="2"/>
        <v>20.748699999999999</v>
      </c>
      <c r="D25" s="20">
        <v>92.416084290000001</v>
      </c>
      <c r="E25" s="5">
        <f t="shared" si="3"/>
        <v>2.8961866186825782</v>
      </c>
      <c r="F25" s="3">
        <f t="shared" si="4"/>
        <v>0.81314726638475399</v>
      </c>
    </row>
    <row r="26" spans="1:6" ht="15.6" x14ac:dyDescent="0.3">
      <c r="A26" s="1" t="s">
        <v>79</v>
      </c>
      <c r="B26" s="4">
        <v>71.8048</v>
      </c>
      <c r="C26" s="3">
        <f t="shared" si="2"/>
        <v>17.9512</v>
      </c>
      <c r="D26" s="20">
        <v>92.416084290000001</v>
      </c>
      <c r="E26" s="5">
        <f t="shared" si="3"/>
        <v>2.5057003681818477</v>
      </c>
      <c r="F26" s="3">
        <f t="shared" si="4"/>
        <v>0.70351247106209047</v>
      </c>
    </row>
    <row r="27" spans="1:6" ht="15.6" x14ac:dyDescent="0.3">
      <c r="A27" s="1" t="s">
        <v>78</v>
      </c>
      <c r="B27" s="4">
        <v>68.551199999999994</v>
      </c>
      <c r="C27" s="3">
        <f t="shared" si="2"/>
        <v>17.137799999999999</v>
      </c>
      <c r="D27" s="20">
        <v>92.416084290000001</v>
      </c>
      <c r="E27" s="5">
        <f t="shared" si="3"/>
        <v>2.3921627395286591</v>
      </c>
      <c r="F27" s="3">
        <f t="shared" si="4"/>
        <v>0.67163510108337565</v>
      </c>
    </row>
    <row r="28" spans="1:6" ht="15.6" x14ac:dyDescent="0.3">
      <c r="A28" s="1" t="s">
        <v>80</v>
      </c>
      <c r="B28" s="2">
        <v>46.424799999999998</v>
      </c>
      <c r="C28" s="3">
        <f t="shared" si="2"/>
        <v>11.606199999999999</v>
      </c>
      <c r="D28" s="20">
        <v>92.416084290000001</v>
      </c>
      <c r="E28" s="5">
        <f t="shared" si="3"/>
        <v>1.6200398643651763</v>
      </c>
      <c r="F28" s="3">
        <f t="shared" si="4"/>
        <v>0.4548501738959419</v>
      </c>
    </row>
    <row r="29" spans="1:6" ht="15.6" x14ac:dyDescent="0.3">
      <c r="A29" s="1" t="s">
        <v>81</v>
      </c>
      <c r="B29" s="2">
        <v>57.5244</v>
      </c>
      <c r="C29" s="3">
        <f t="shared" si="2"/>
        <v>14.3811</v>
      </c>
      <c r="D29" s="20">
        <v>92.416084290000001</v>
      </c>
      <c r="E29" s="5">
        <f t="shared" si="3"/>
        <v>2.0073715163810757</v>
      </c>
      <c r="F29" s="3">
        <f t="shared" si="4"/>
        <v>0.56359926899544477</v>
      </c>
    </row>
    <row r="30" spans="1:6" ht="15.6" x14ac:dyDescent="0.3">
      <c r="A30" s="3" t="s">
        <v>82</v>
      </c>
      <c r="B30" s="4">
        <v>57.5244</v>
      </c>
      <c r="C30" s="3">
        <f t="shared" si="2"/>
        <v>14.3811</v>
      </c>
      <c r="D30" s="20">
        <v>92.416084290000001</v>
      </c>
      <c r="E30" s="5">
        <f t="shared" si="3"/>
        <v>2.0073715163810757</v>
      </c>
      <c r="F30" s="3">
        <f t="shared" si="4"/>
        <v>0.56359926899544477</v>
      </c>
    </row>
    <row r="31" spans="1:6" ht="15.6" x14ac:dyDescent="0.3">
      <c r="A31" s="1" t="s">
        <v>84</v>
      </c>
      <c r="B31" s="4">
        <v>57.742400000000004</v>
      </c>
      <c r="C31" s="3">
        <f t="shared" si="2"/>
        <v>14.435600000000001</v>
      </c>
      <c r="D31" s="20">
        <v>92.416084290000001</v>
      </c>
      <c r="E31" s="5">
        <f t="shared" si="3"/>
        <v>2.0149788445856478</v>
      </c>
      <c r="F31" s="3">
        <f t="shared" si="4"/>
        <v>0.56573513900262451</v>
      </c>
    </row>
    <row r="32" spans="1:6" ht="15.6" x14ac:dyDescent="0.3">
      <c r="A32" s="1" t="s">
        <v>83</v>
      </c>
      <c r="B32" s="2">
        <v>57.742400000000004</v>
      </c>
      <c r="C32" s="3">
        <f t="shared" si="2"/>
        <v>14.435600000000001</v>
      </c>
      <c r="D32" s="20">
        <v>92.416084290000001</v>
      </c>
      <c r="E32" s="5">
        <f t="shared" si="3"/>
        <v>2.0149788445856478</v>
      </c>
      <c r="F32" s="3">
        <f t="shared" si="4"/>
        <v>0.56573513900262451</v>
      </c>
    </row>
    <row r="33" spans="1:6" ht="15.6" x14ac:dyDescent="0.3">
      <c r="A33" s="1" t="s">
        <v>64</v>
      </c>
      <c r="B33" s="4">
        <v>21.95</v>
      </c>
      <c r="C33" s="3">
        <f t="shared" si="2"/>
        <v>5.4874999999999998</v>
      </c>
      <c r="D33" s="20">
        <v>92.416084290000001</v>
      </c>
      <c r="E33" s="5">
        <f t="shared" si="3"/>
        <v>0.7659672205979482</v>
      </c>
      <c r="F33" s="3">
        <f t="shared" si="4"/>
        <v>0.21505663604400937</v>
      </c>
    </row>
    <row r="34" spans="1:6" ht="15.6" x14ac:dyDescent="0.3">
      <c r="A34" s="1" t="s">
        <v>63</v>
      </c>
      <c r="B34" s="2">
        <v>22.04</v>
      </c>
      <c r="C34" s="3">
        <f t="shared" si="2"/>
        <v>5.51</v>
      </c>
      <c r="D34" s="20">
        <v>92.416084290000001</v>
      </c>
      <c r="E34" s="5">
        <f t="shared" si="3"/>
        <v>0.76910786068240444</v>
      </c>
      <c r="F34" s="3">
        <f t="shared" si="4"/>
        <v>0.215938417239634</v>
      </c>
    </row>
    <row r="35" spans="1:6" ht="15.6" x14ac:dyDescent="0.3">
      <c r="A35" s="1" t="s">
        <v>62</v>
      </c>
      <c r="B35" s="4">
        <v>22.545200000000001</v>
      </c>
      <c r="C35" s="3">
        <f t="shared" si="2"/>
        <v>5.6363000000000003</v>
      </c>
      <c r="D35" s="20">
        <v>92.416084290000001</v>
      </c>
      <c r="E35" s="5">
        <f t="shared" si="3"/>
        <v>0.78673732035648569</v>
      </c>
      <c r="F35" s="3">
        <f t="shared" si="4"/>
        <v>0.22088814901774032</v>
      </c>
    </row>
    <row r="36" spans="1:6" ht="15.6" x14ac:dyDescent="0.3">
      <c r="A36" s="1" t="s">
        <v>85</v>
      </c>
      <c r="B36" s="4">
        <v>36.596800000000002</v>
      </c>
      <c r="C36" s="3">
        <f t="shared" si="2"/>
        <v>9.1492000000000004</v>
      </c>
      <c r="D36" s="20">
        <v>92.416084290000001</v>
      </c>
      <c r="E36" s="5">
        <f t="shared" si="3"/>
        <v>1.2770819671425511</v>
      </c>
      <c r="F36" s="3">
        <f t="shared" si="4"/>
        <v>0.35855966733373135</v>
      </c>
    </row>
    <row r="37" spans="1:6" ht="15.6" x14ac:dyDescent="0.3">
      <c r="A37" s="1" t="s">
        <v>86</v>
      </c>
      <c r="B37" s="2">
        <v>19.808800000000002</v>
      </c>
      <c r="C37" s="3">
        <f t="shared" si="2"/>
        <v>4.9522000000000004</v>
      </c>
      <c r="D37" s="20">
        <v>92.416084290000001</v>
      </c>
      <c r="E37" s="5">
        <f t="shared" si="3"/>
        <v>0.69124790338863951</v>
      </c>
      <c r="F37" s="3">
        <f t="shared" si="4"/>
        <v>0.19407808164321519</v>
      </c>
    </row>
    <row r="38" spans="1:6" ht="15.6" x14ac:dyDescent="0.3">
      <c r="A38" s="1" t="s">
        <v>87</v>
      </c>
      <c r="B38" s="4">
        <v>101.01519999999999</v>
      </c>
      <c r="C38" s="3">
        <f t="shared" si="2"/>
        <v>25.253799999999998</v>
      </c>
      <c r="D38" s="20">
        <v>92.416084290000001</v>
      </c>
      <c r="E38" s="5">
        <f t="shared" si="3"/>
        <v>3.5250265139929775</v>
      </c>
      <c r="F38" s="3">
        <f t="shared" si="4"/>
        <v>0.98970337591402346</v>
      </c>
    </row>
    <row r="39" spans="1:6" ht="15.6" x14ac:dyDescent="0.3">
      <c r="A39" s="1" t="s">
        <v>88</v>
      </c>
      <c r="B39" s="2">
        <v>57.5244</v>
      </c>
      <c r="C39" s="3">
        <f t="shared" si="2"/>
        <v>14.3811</v>
      </c>
      <c r="D39" s="20">
        <v>92.416084290000001</v>
      </c>
      <c r="E39" s="5">
        <f t="shared" si="3"/>
        <v>2.0073715163810757</v>
      </c>
      <c r="F39" s="3">
        <f t="shared" si="4"/>
        <v>0.56359926899544477</v>
      </c>
    </row>
    <row r="40" spans="1:6" ht="15.6" x14ac:dyDescent="0.3">
      <c r="A40" s="1" t="s">
        <v>89</v>
      </c>
      <c r="B40" s="4">
        <v>57.5244</v>
      </c>
      <c r="C40" s="3">
        <f t="shared" si="2"/>
        <v>14.3811</v>
      </c>
      <c r="D40" s="20">
        <v>92.416084290000001</v>
      </c>
      <c r="E40" s="5">
        <f t="shared" si="3"/>
        <v>2.0073715163810757</v>
      </c>
      <c r="F40" s="3">
        <f t="shared" si="4"/>
        <v>0.56359926899544477</v>
      </c>
    </row>
    <row r="41" spans="1:6" ht="15.6" x14ac:dyDescent="0.3">
      <c r="A41" s="1" t="s">
        <v>90</v>
      </c>
      <c r="B41" s="4">
        <v>39.921999999999997</v>
      </c>
      <c r="C41" s="3">
        <f t="shared" si="2"/>
        <v>9.9804999999999993</v>
      </c>
      <c r="D41" s="20">
        <v>92.416084290000001</v>
      </c>
      <c r="E41" s="5">
        <f t="shared" si="3"/>
        <v>1.3931181494629288</v>
      </c>
      <c r="F41" s="3">
        <f t="shared" si="4"/>
        <v>0.39113854324140968</v>
      </c>
    </row>
    <row r="42" spans="1:6" ht="15.6" x14ac:dyDescent="0.3">
      <c r="A42" s="1" t="s">
        <v>91</v>
      </c>
      <c r="B42" s="2">
        <v>57.742400000000004</v>
      </c>
      <c r="C42" s="3">
        <f t="shared" si="2"/>
        <v>14.435600000000001</v>
      </c>
      <c r="D42" s="20">
        <v>92.416084290000001</v>
      </c>
      <c r="E42" s="5">
        <f t="shared" si="3"/>
        <v>2.0149788445856478</v>
      </c>
      <c r="F42" s="3">
        <f t="shared" si="4"/>
        <v>0.56573513900262451</v>
      </c>
    </row>
    <row r="43" spans="1:6" ht="15.6" x14ac:dyDescent="0.3">
      <c r="A43" s="1" t="s">
        <v>92</v>
      </c>
      <c r="B43" s="4">
        <v>57.742400000000004</v>
      </c>
      <c r="C43" s="3">
        <f t="shared" si="2"/>
        <v>14.435600000000001</v>
      </c>
      <c r="D43" s="20">
        <v>92.416084290000001</v>
      </c>
      <c r="E43" s="5">
        <f t="shared" si="3"/>
        <v>2.0149788445856478</v>
      </c>
      <c r="F43" s="3">
        <f t="shared" si="4"/>
        <v>0.56573513900262451</v>
      </c>
    </row>
    <row r="44" spans="1:6" ht="15.6" x14ac:dyDescent="0.3">
      <c r="A44" s="1" t="s">
        <v>93</v>
      </c>
      <c r="B44" s="4">
        <v>54.427999999999997</v>
      </c>
      <c r="C44" s="3">
        <f t="shared" si="2"/>
        <v>13.606999999999999</v>
      </c>
      <c r="D44" s="20">
        <v>92.416084290000001</v>
      </c>
      <c r="E44" s="5">
        <f t="shared" si="3"/>
        <v>1.8993195390754043</v>
      </c>
      <c r="F44" s="3">
        <f t="shared" si="4"/>
        <v>0.53326207683842108</v>
      </c>
    </row>
    <row r="45" spans="1:6" ht="15.6" x14ac:dyDescent="0.3">
      <c r="A45" s="1" t="s">
        <v>94</v>
      </c>
      <c r="B45" s="4">
        <v>141.27080000000001</v>
      </c>
      <c r="C45" s="3">
        <f t="shared" si="2"/>
        <v>35.317700000000002</v>
      </c>
      <c r="D45" s="20">
        <v>92.416084290000001</v>
      </c>
      <c r="E45" s="5">
        <f t="shared" si="3"/>
        <v>4.9297859693689583</v>
      </c>
      <c r="F45" s="3">
        <f t="shared" si="4"/>
        <v>1.3841103881205488</v>
      </c>
    </row>
    <row r="46" spans="1:6" ht="15.6" x14ac:dyDescent="0.3">
      <c r="A46" s="1" t="s">
        <v>95</v>
      </c>
      <c r="B46" s="2">
        <v>54.393599999999999</v>
      </c>
      <c r="C46" s="3">
        <f t="shared" si="2"/>
        <v>13.5984</v>
      </c>
      <c r="D46" s="20">
        <v>92.416084290000001</v>
      </c>
      <c r="E46" s="5">
        <f t="shared" si="3"/>
        <v>1.8981191166431233</v>
      </c>
      <c r="F46" s="3">
        <f t="shared" si="4"/>
        <v>0.53292504047031564</v>
      </c>
    </row>
    <row r="47" spans="1:6" ht="15.6" x14ac:dyDescent="0.3">
      <c r="A47" s="1" t="s">
        <v>96</v>
      </c>
      <c r="B47" s="2">
        <v>41.766800000000003</v>
      </c>
      <c r="C47" s="3">
        <f t="shared" si="2"/>
        <v>10.441700000000001</v>
      </c>
      <c r="D47" s="20">
        <v>92.416084290000001</v>
      </c>
      <c r="E47" s="5">
        <f t="shared" si="3"/>
        <v>1.457494291994095</v>
      </c>
      <c r="F47" s="3">
        <f t="shared" si="4"/>
        <v>0.40921309823794677</v>
      </c>
    </row>
    <row r="48" spans="1:6" ht="15.6" x14ac:dyDescent="0.3">
      <c r="A48" s="1" t="s">
        <v>97</v>
      </c>
      <c r="B48" s="4">
        <v>46.367600000000003</v>
      </c>
      <c r="C48" s="3">
        <f t="shared" si="2"/>
        <v>11.591900000000001</v>
      </c>
      <c r="D48" s="20">
        <v>92.416084290000001</v>
      </c>
      <c r="E48" s="5">
        <f t="shared" si="3"/>
        <v>1.6180438131115</v>
      </c>
      <c r="F48" s="3">
        <f t="shared" si="4"/>
        <v>0.45428975295827834</v>
      </c>
    </row>
    <row r="49" spans="1:6" ht="15.6" x14ac:dyDescent="0.3">
      <c r="A49" s="1" t="s">
        <v>98</v>
      </c>
      <c r="B49" s="2">
        <v>76.307599999999994</v>
      </c>
      <c r="C49" s="3">
        <f t="shared" si="2"/>
        <v>19.076899999999998</v>
      </c>
      <c r="D49" s="20">
        <v>92.416084290000001</v>
      </c>
      <c r="E49" s="5">
        <f t="shared" si="3"/>
        <v>2.6628300812072889</v>
      </c>
      <c r="F49" s="3">
        <f>E49/3.5617</f>
        <v>0.74762896403607515</v>
      </c>
    </row>
    <row r="50" spans="1:6" ht="15.6" x14ac:dyDescent="0.3">
      <c r="A50" s="1" t="s">
        <v>99</v>
      </c>
      <c r="B50" s="4">
        <v>22.8736</v>
      </c>
      <c r="C50" s="3">
        <f t="shared" si="2"/>
        <v>5.7183999999999999</v>
      </c>
      <c r="D50" s="20">
        <v>92.416084290000001</v>
      </c>
      <c r="E50" s="5">
        <f t="shared" si="3"/>
        <v>0.79819716706465738</v>
      </c>
      <c r="F50" s="3">
        <f t="shared" si="4"/>
        <v>0.22410567062488626</v>
      </c>
    </row>
    <row r="51" spans="1:6" ht="15.6" x14ac:dyDescent="0.3">
      <c r="A51" s="1" t="s">
        <v>100</v>
      </c>
      <c r="B51" s="2">
        <v>36.9</v>
      </c>
      <c r="C51" s="3">
        <f t="shared" si="2"/>
        <v>9.2249999999999996</v>
      </c>
      <c r="D51" s="20">
        <v>92.416084290000001</v>
      </c>
      <c r="E51" s="5">
        <f t="shared" si="3"/>
        <v>1.2876624346270746</v>
      </c>
      <c r="F51" s="3">
        <f t="shared" si="4"/>
        <v>0.36153029020610233</v>
      </c>
    </row>
    <row r="52" spans="1:6" ht="15.6" x14ac:dyDescent="0.3">
      <c r="A52" s="1" t="s">
        <v>101</v>
      </c>
      <c r="B52" s="2">
        <v>152.13</v>
      </c>
      <c r="C52" s="3">
        <f t="shared" si="2"/>
        <v>38.032499999999999</v>
      </c>
      <c r="D52" s="20">
        <v>92.416084290000001</v>
      </c>
      <c r="E52" s="5">
        <f t="shared" si="3"/>
        <v>5.3087286227592649</v>
      </c>
      <c r="F52" s="3">
        <f t="shared" si="4"/>
        <v>1.4905041476708496</v>
      </c>
    </row>
    <row r="53" spans="1:6" ht="15.6" x14ac:dyDescent="0.3">
      <c r="A53" s="1" t="s">
        <v>102</v>
      </c>
      <c r="B53" s="4">
        <v>203.55240000000001</v>
      </c>
      <c r="C53" s="3">
        <f t="shared" si="2"/>
        <v>50.888100000000001</v>
      </c>
      <c r="D53" s="20">
        <v>92.416084290000001</v>
      </c>
      <c r="E53" s="5">
        <f t="shared" si="3"/>
        <v>7.1031647414142043</v>
      </c>
      <c r="F53" s="3">
        <f t="shared" si="4"/>
        <v>1.9943186516029436</v>
      </c>
    </row>
    <row r="54" spans="1:6" ht="15.6" x14ac:dyDescent="0.3">
      <c r="A54" s="12" t="s">
        <v>103</v>
      </c>
      <c r="B54" s="14">
        <v>108.0224</v>
      </c>
      <c r="C54" s="11">
        <f t="shared" si="2"/>
        <v>27.005600000000001</v>
      </c>
      <c r="D54" s="20">
        <v>92.416084290000001</v>
      </c>
      <c r="E54" s="5">
        <f t="shared" si="3"/>
        <v>3.7695497717685558</v>
      </c>
      <c r="F54" s="3">
        <f t="shared" si="4"/>
        <v>1.0583569002915898</v>
      </c>
    </row>
    <row r="55" spans="1:6" s="5" customFormat="1" ht="15.6" x14ac:dyDescent="0.3">
      <c r="A55" s="21"/>
      <c r="B55" s="22">
        <f>SUM(B22:B54)</f>
        <v>2648.3288000000007</v>
      </c>
      <c r="C55" s="27">
        <f>SUM(C22:C54)</f>
        <v>662.08220000000017</v>
      </c>
      <c r="D55" s="20"/>
      <c r="E55" s="9"/>
      <c r="F55" s="9"/>
    </row>
    <row r="56" spans="1:6" x14ac:dyDescent="0.3">
      <c r="A56" s="9"/>
      <c r="B56" s="9"/>
      <c r="C56" s="9"/>
      <c r="D56" s="9"/>
      <c r="E56" s="9"/>
      <c r="F56" s="9"/>
    </row>
    <row r="57" spans="1:6" x14ac:dyDescent="0.3">
      <c r="A57" s="35" t="s">
        <v>7</v>
      </c>
      <c r="B57" s="35"/>
      <c r="C57" s="35"/>
      <c r="D57" s="35"/>
      <c r="E57" s="35"/>
      <c r="F57" s="35"/>
    </row>
    <row r="58" spans="1:6" x14ac:dyDescent="0.3">
      <c r="A58" s="19" t="s">
        <v>1</v>
      </c>
      <c r="B58" s="18" t="s">
        <v>3</v>
      </c>
      <c r="C58" s="18" t="s">
        <v>2</v>
      </c>
      <c r="D58" s="18" t="s">
        <v>6</v>
      </c>
      <c r="E58" s="28" t="s">
        <v>111</v>
      </c>
      <c r="F58" s="28" t="s">
        <v>112</v>
      </c>
    </row>
    <row r="59" spans="1:6" x14ac:dyDescent="0.3">
      <c r="A59" s="6" t="s">
        <v>17</v>
      </c>
      <c r="B59" s="3">
        <v>19.147600000000001</v>
      </c>
      <c r="C59" s="3">
        <f t="shared" ref="C59:C67" si="5">B59/4</f>
        <v>4.7869000000000002</v>
      </c>
      <c r="D59" s="3">
        <v>26.070387369999999</v>
      </c>
      <c r="E59" s="3">
        <f>(D59*C59)/C$68</f>
        <v>1.935724270653419</v>
      </c>
      <c r="F59" s="3">
        <f>E59/3.5617</f>
        <v>0.5434832441399946</v>
      </c>
    </row>
    <row r="60" spans="1:6" x14ac:dyDescent="0.3">
      <c r="A60" s="6" t="s">
        <v>18</v>
      </c>
      <c r="B60" s="3">
        <v>9.8323999999999998</v>
      </c>
      <c r="C60" s="3">
        <f t="shared" si="5"/>
        <v>2.4581</v>
      </c>
      <c r="D60" s="3">
        <v>26.070387369999999</v>
      </c>
      <c r="E60" s="3">
        <f t="shared" ref="E60:E67" si="6">(D60*C60)/C$68</f>
        <v>0.99400527057034183</v>
      </c>
      <c r="F60" s="3">
        <f t="shared" ref="F60:F67" si="7">E60/3.5617</f>
        <v>0.27908169429495516</v>
      </c>
    </row>
    <row r="61" spans="1:6" x14ac:dyDescent="0.3">
      <c r="A61" s="6" t="s">
        <v>35</v>
      </c>
      <c r="B61" s="3">
        <v>21.644400000000001</v>
      </c>
      <c r="C61" s="3">
        <f t="shared" si="5"/>
        <v>5.4111000000000002</v>
      </c>
      <c r="D61" s="3">
        <v>26.070387369999999</v>
      </c>
      <c r="E61" s="3">
        <f t="shared" si="6"/>
        <v>2.1881379600436013</v>
      </c>
      <c r="F61" s="3">
        <f t="shared" si="7"/>
        <v>0.61435212399797878</v>
      </c>
    </row>
    <row r="62" spans="1:6" x14ac:dyDescent="0.3">
      <c r="A62" s="6" t="s">
        <v>42</v>
      </c>
      <c r="B62" s="3">
        <v>86.4024</v>
      </c>
      <c r="C62" s="3">
        <f t="shared" si="5"/>
        <v>21.6006</v>
      </c>
      <c r="D62" s="3">
        <v>26.070387369999999</v>
      </c>
      <c r="E62" s="3">
        <f t="shared" si="6"/>
        <v>8.7348400176891605</v>
      </c>
      <c r="F62" s="3">
        <f t="shared" si="7"/>
        <v>2.4524356396353317</v>
      </c>
    </row>
    <row r="63" spans="1:6" x14ac:dyDescent="0.3">
      <c r="A63" s="6" t="s">
        <v>44</v>
      </c>
      <c r="B63" s="3">
        <v>22.764800000000001</v>
      </c>
      <c r="C63" s="3">
        <f t="shared" si="5"/>
        <v>5.6912000000000003</v>
      </c>
      <c r="D63" s="3">
        <v>26.070387369999999</v>
      </c>
      <c r="E63" s="3">
        <f t="shared" si="6"/>
        <v>2.3014046604572349</v>
      </c>
      <c r="F63" s="3">
        <f t="shared" si="7"/>
        <v>0.64615342686279997</v>
      </c>
    </row>
    <row r="64" spans="1:6" x14ac:dyDescent="0.3">
      <c r="A64" s="6" t="s">
        <v>45</v>
      </c>
      <c r="B64" s="3">
        <v>16.5352</v>
      </c>
      <c r="C64" s="3">
        <f t="shared" si="5"/>
        <v>4.1337999999999999</v>
      </c>
      <c r="D64" s="3">
        <v>26.070387369999999</v>
      </c>
      <c r="E64" s="3">
        <f t="shared" si="6"/>
        <v>1.6716240134590452</v>
      </c>
      <c r="F64" s="3">
        <f t="shared" si="7"/>
        <v>0.46933318737093105</v>
      </c>
    </row>
    <row r="65" spans="1:6" x14ac:dyDescent="0.3">
      <c r="A65" s="6" t="s">
        <v>46</v>
      </c>
      <c r="B65" s="3">
        <v>51.64</v>
      </c>
      <c r="C65" s="3">
        <f t="shared" si="5"/>
        <v>12.91</v>
      </c>
      <c r="D65" s="3">
        <v>26.070387369999999</v>
      </c>
      <c r="E65" s="3">
        <f t="shared" si="6"/>
        <v>5.2205394585505527</v>
      </c>
      <c r="F65" s="3">
        <f t="shared" si="7"/>
        <v>1.4657437343264601</v>
      </c>
    </row>
    <row r="66" spans="1:6" x14ac:dyDescent="0.3">
      <c r="A66" s="6" t="s">
        <v>47</v>
      </c>
      <c r="B66" s="3">
        <v>29.913599999999999</v>
      </c>
      <c r="C66" s="3">
        <f t="shared" si="5"/>
        <v>7.4783999999999997</v>
      </c>
      <c r="D66" s="3">
        <v>26.070387369999999</v>
      </c>
      <c r="E66" s="3">
        <f t="shared" si="6"/>
        <v>3.0241117185766422</v>
      </c>
      <c r="F66" s="3">
        <f t="shared" si="7"/>
        <v>0.84906413189674657</v>
      </c>
    </row>
    <row r="67" spans="1:6" x14ac:dyDescent="0.3">
      <c r="A67" s="6" t="s">
        <v>48</v>
      </c>
      <c r="B67" s="3">
        <v>70.082800000000006</v>
      </c>
      <c r="C67" s="3">
        <f t="shared" si="5"/>
        <v>17.520700000000001</v>
      </c>
      <c r="D67" s="3">
        <v>26.070387369999999</v>
      </c>
      <c r="E67" s="3">
        <f t="shared" si="6"/>
        <v>7.0850120597541961</v>
      </c>
      <c r="F67" s="3">
        <f t="shared" si="7"/>
        <v>1.9892220175068636</v>
      </c>
    </row>
    <row r="68" spans="1:6" s="5" customFormat="1" x14ac:dyDescent="0.3">
      <c r="A68" s="23"/>
      <c r="B68" s="9"/>
      <c r="C68" s="27">
        <f>SUM(C59:C66)</f>
        <v>64.470100000000002</v>
      </c>
      <c r="D68" s="9"/>
      <c r="E68" s="9"/>
      <c r="F68" s="9"/>
    </row>
    <row r="69" spans="1:6" x14ac:dyDescent="0.3">
      <c r="A69" s="9"/>
      <c r="B69" s="9"/>
      <c r="C69" s="9"/>
      <c r="D69" s="9"/>
      <c r="E69" s="9"/>
      <c r="F69" s="9"/>
    </row>
    <row r="70" spans="1:6" x14ac:dyDescent="0.3">
      <c r="A70" s="35" t="s">
        <v>51</v>
      </c>
      <c r="B70" s="35"/>
      <c r="C70" s="35"/>
      <c r="D70" s="35"/>
      <c r="E70" s="35"/>
      <c r="F70" s="35"/>
    </row>
    <row r="71" spans="1:6" x14ac:dyDescent="0.3">
      <c r="A71" s="7" t="s">
        <v>1</v>
      </c>
      <c r="B71" s="3" t="s">
        <v>3</v>
      </c>
      <c r="C71" s="3" t="s">
        <v>2</v>
      </c>
      <c r="D71" s="3" t="s">
        <v>6</v>
      </c>
      <c r="E71" s="3" t="s">
        <v>111</v>
      </c>
      <c r="F71" s="3" t="s">
        <v>112</v>
      </c>
    </row>
    <row r="72" spans="1:6" x14ac:dyDescent="0.3">
      <c r="A72" s="8" t="s">
        <v>34</v>
      </c>
      <c r="B72" s="3">
        <v>139.94479999999999</v>
      </c>
      <c r="C72" s="3">
        <f>B72/4</f>
        <v>34.986199999999997</v>
      </c>
      <c r="D72" s="3">
        <v>38.197246565</v>
      </c>
      <c r="E72" s="3">
        <f>(D72*C72)/C$75</f>
        <v>15.010507852152246</v>
      </c>
      <c r="F72" s="3">
        <f>E72/3.5167</f>
        <v>4.2683504001342865</v>
      </c>
    </row>
    <row r="73" spans="1:6" x14ac:dyDescent="0.3">
      <c r="A73" s="8" t="s">
        <v>40</v>
      </c>
      <c r="B73" s="3">
        <v>76.002799999999993</v>
      </c>
      <c r="C73" s="3">
        <f t="shared" ref="C73:C74" si="8">B73/4</f>
        <v>19.000699999999998</v>
      </c>
      <c r="D73" s="3">
        <v>38.197246565</v>
      </c>
      <c r="E73" s="3">
        <f t="shared" ref="E73:E74" si="9">(D73*C73)/C$75</f>
        <v>8.1520758626655425</v>
      </c>
      <c r="F73" s="3">
        <f t="shared" ref="F73:F74" si="10">E73/3.5167</f>
        <v>2.3181038651763135</v>
      </c>
    </row>
    <row r="74" spans="1:6" x14ac:dyDescent="0.3">
      <c r="A74" s="8" t="s">
        <v>43</v>
      </c>
      <c r="B74" s="3">
        <v>140.16999999999999</v>
      </c>
      <c r="C74" s="3">
        <f t="shared" si="8"/>
        <v>35.042499999999997</v>
      </c>
      <c r="D74" s="3">
        <v>38.197246565</v>
      </c>
      <c r="E74" s="3">
        <f t="shared" si="9"/>
        <v>15.034662850182219</v>
      </c>
      <c r="F74" s="3">
        <f t="shared" si="10"/>
        <v>4.2752190548475042</v>
      </c>
    </row>
    <row r="75" spans="1:6" x14ac:dyDescent="0.3">
      <c r="A75" s="15"/>
      <c r="B75" s="16"/>
      <c r="C75" s="16">
        <f>SUM(C72:C74)</f>
        <v>89.029399999999981</v>
      </c>
      <c r="D75" s="16"/>
      <c r="E75" s="16"/>
      <c r="F75" s="17"/>
    </row>
    <row r="76" spans="1:6" s="5" customFormat="1" x14ac:dyDescent="0.3">
      <c r="A76" s="30"/>
      <c r="B76" s="31"/>
      <c r="C76" s="31"/>
      <c r="D76" s="31"/>
      <c r="E76" s="31"/>
      <c r="F76" s="32"/>
    </row>
    <row r="77" spans="1:6" x14ac:dyDescent="0.3">
      <c r="A77" s="36" t="s">
        <v>52</v>
      </c>
      <c r="B77" s="33"/>
      <c r="C77" s="33"/>
      <c r="D77" s="33"/>
      <c r="E77" s="33"/>
      <c r="F77" s="37"/>
    </row>
    <row r="78" spans="1:6" x14ac:dyDescent="0.3">
      <c r="A78" s="19" t="s">
        <v>1</v>
      </c>
      <c r="B78" s="18" t="s">
        <v>3</v>
      </c>
      <c r="C78" s="18" t="s">
        <v>2</v>
      </c>
      <c r="D78" s="18" t="s">
        <v>6</v>
      </c>
      <c r="E78" s="28" t="s">
        <v>111</v>
      </c>
      <c r="F78" s="28" t="s">
        <v>112</v>
      </c>
    </row>
    <row r="79" spans="1:6" s="5" customFormat="1" x14ac:dyDescent="0.3">
      <c r="A79" s="26" t="s">
        <v>110</v>
      </c>
      <c r="B79" s="7"/>
      <c r="C79" s="7">
        <v>34.276899999999998</v>
      </c>
      <c r="D79" s="7">
        <v>160.15329500000001</v>
      </c>
      <c r="E79" s="29">
        <f>(D79*C79)/C$110</f>
        <v>8.5688395037876077</v>
      </c>
      <c r="F79" s="29">
        <f>E79/3.5167</f>
        <v>2.4366137298568566</v>
      </c>
    </row>
    <row r="80" spans="1:6" x14ac:dyDescent="0.3">
      <c r="A80" s="3" t="s">
        <v>9</v>
      </c>
      <c r="B80" s="3">
        <v>137.04</v>
      </c>
      <c r="C80" s="3">
        <f>B80/4</f>
        <v>34.26</v>
      </c>
      <c r="D80" s="7">
        <v>160.15329500000001</v>
      </c>
      <c r="E80" s="29">
        <f t="shared" ref="E80:E109" si="11">(D80*C80)/C$110</f>
        <v>8.5646146938539793</v>
      </c>
      <c r="F80" s="29">
        <f t="shared" ref="F80:F109" si="12">E80/3.5167</f>
        <v>2.4354123734904825</v>
      </c>
    </row>
    <row r="81" spans="1:6" x14ac:dyDescent="0.3">
      <c r="A81" s="3" t="s">
        <v>10</v>
      </c>
      <c r="B81" s="3">
        <v>137.16</v>
      </c>
      <c r="C81" s="3">
        <f t="shared" ref="C81:C109" si="13">B81/4</f>
        <v>34.29</v>
      </c>
      <c r="D81" s="7">
        <v>160.15329500000001</v>
      </c>
      <c r="E81" s="29">
        <f t="shared" si="11"/>
        <v>8.5721143564580533</v>
      </c>
      <c r="F81" s="29">
        <f t="shared" si="12"/>
        <v>2.4375449587562352</v>
      </c>
    </row>
    <row r="82" spans="1:6" x14ac:dyDescent="0.3">
      <c r="A82" s="3" t="s">
        <v>11</v>
      </c>
      <c r="B82" s="3">
        <v>136.47</v>
      </c>
      <c r="C82" s="3">
        <f t="shared" si="13"/>
        <v>34.1175</v>
      </c>
      <c r="D82" s="7">
        <v>160.15329500000001</v>
      </c>
      <c r="E82" s="29">
        <f t="shared" si="11"/>
        <v>8.5289912964846213</v>
      </c>
      <c r="F82" s="29">
        <f t="shared" si="12"/>
        <v>2.425282593478153</v>
      </c>
    </row>
    <row r="83" spans="1:6" x14ac:dyDescent="0.3">
      <c r="A83" s="3" t="s">
        <v>12</v>
      </c>
      <c r="B83" s="3">
        <v>54.6952</v>
      </c>
      <c r="C83" s="3">
        <f t="shared" si="13"/>
        <v>13.6738</v>
      </c>
      <c r="D83" s="7">
        <v>160.15329500000001</v>
      </c>
      <c r="E83" s="29">
        <f t="shared" si="11"/>
        <v>3.4182962171868225</v>
      </c>
      <c r="F83" s="29">
        <f t="shared" si="12"/>
        <v>0.97201814689533439</v>
      </c>
    </row>
    <row r="84" spans="1:6" x14ac:dyDescent="0.3">
      <c r="A84" s="3" t="s">
        <v>13</v>
      </c>
      <c r="B84" s="3">
        <v>55.682400000000001</v>
      </c>
      <c r="C84" s="3">
        <f t="shared" si="13"/>
        <v>13.9206</v>
      </c>
      <c r="D84" s="7">
        <v>160.15329500000001</v>
      </c>
      <c r="E84" s="29">
        <f t="shared" si="11"/>
        <v>3.4799934415430154</v>
      </c>
      <c r="F84" s="29">
        <f t="shared" si="12"/>
        <v>0.98956221501493313</v>
      </c>
    </row>
    <row r="85" spans="1:6" x14ac:dyDescent="0.3">
      <c r="A85" s="3" t="s">
        <v>14</v>
      </c>
      <c r="B85" s="3">
        <v>55.501600000000003</v>
      </c>
      <c r="C85" s="3">
        <f t="shared" si="13"/>
        <v>13.875400000000001</v>
      </c>
      <c r="D85" s="7">
        <v>160.15329500000001</v>
      </c>
      <c r="E85" s="29">
        <f t="shared" si="11"/>
        <v>3.4686939498862088</v>
      </c>
      <c r="F85" s="29">
        <f t="shared" si="12"/>
        <v>0.98634911988119789</v>
      </c>
    </row>
    <row r="86" spans="1:6" x14ac:dyDescent="0.3">
      <c r="A86" s="3" t="s">
        <v>15</v>
      </c>
      <c r="B86" s="3">
        <v>122.848</v>
      </c>
      <c r="C86" s="3">
        <f t="shared" si="13"/>
        <v>30.712</v>
      </c>
      <c r="D86" s="7">
        <v>160.15329500000001</v>
      </c>
      <c r="E86" s="29">
        <f t="shared" si="11"/>
        <v>7.6776545965453424</v>
      </c>
      <c r="F86" s="29">
        <f t="shared" si="12"/>
        <v>2.1831986227273701</v>
      </c>
    </row>
    <row r="87" spans="1:6" x14ac:dyDescent="0.3">
      <c r="A87" s="3" t="s">
        <v>16</v>
      </c>
      <c r="B87" s="3">
        <v>71.765199999999993</v>
      </c>
      <c r="C87" s="3">
        <f t="shared" si="13"/>
        <v>17.941299999999998</v>
      </c>
      <c r="D87" s="7">
        <v>160.15329500000001</v>
      </c>
      <c r="E87" s="29">
        <f t="shared" si="11"/>
        <v>4.4851232226165321</v>
      </c>
      <c r="F87" s="29">
        <f t="shared" si="12"/>
        <v>1.2753784009487679</v>
      </c>
    </row>
    <row r="88" spans="1:6" x14ac:dyDescent="0.3">
      <c r="A88" s="3" t="s">
        <v>19</v>
      </c>
      <c r="B88" s="3">
        <v>55.494</v>
      </c>
      <c r="C88" s="3">
        <f t="shared" si="13"/>
        <v>13.8735</v>
      </c>
      <c r="D88" s="7">
        <v>160.15329500000001</v>
      </c>
      <c r="E88" s="29">
        <f t="shared" si="11"/>
        <v>3.4682189712546174</v>
      </c>
      <c r="F88" s="29">
        <f t="shared" si="12"/>
        <v>0.98621405614770019</v>
      </c>
    </row>
    <row r="89" spans="1:6" x14ac:dyDescent="0.3">
      <c r="A89" s="3" t="s">
        <v>20</v>
      </c>
      <c r="B89" s="3">
        <v>55.571199999999997</v>
      </c>
      <c r="C89" s="3">
        <f t="shared" si="13"/>
        <v>13.892799999999999</v>
      </c>
      <c r="D89" s="7">
        <v>160.15329500000001</v>
      </c>
      <c r="E89" s="29">
        <f t="shared" si="11"/>
        <v>3.473043754196572</v>
      </c>
      <c r="F89" s="29">
        <f t="shared" si="12"/>
        <v>0.98758601933533474</v>
      </c>
    </row>
    <row r="90" spans="1:6" x14ac:dyDescent="0.3">
      <c r="A90" s="3" t="s">
        <v>21</v>
      </c>
      <c r="B90" s="3">
        <v>54.8264</v>
      </c>
      <c r="C90" s="3">
        <f t="shared" si="13"/>
        <v>13.7066</v>
      </c>
      <c r="D90" s="7">
        <v>160.15329500000001</v>
      </c>
      <c r="E90" s="29">
        <f t="shared" si="11"/>
        <v>3.4264958483006116</v>
      </c>
      <c r="F90" s="29">
        <f t="shared" si="12"/>
        <v>0.97434977345255824</v>
      </c>
    </row>
    <row r="91" spans="1:6" x14ac:dyDescent="0.3">
      <c r="A91" s="3" t="s">
        <v>22</v>
      </c>
      <c r="B91" s="3">
        <v>44.208799999999997</v>
      </c>
      <c r="C91" s="3">
        <f t="shared" si="13"/>
        <v>11.052199999999999</v>
      </c>
      <c r="D91" s="7">
        <v>160.15329500000001</v>
      </c>
      <c r="E91" s="29">
        <f t="shared" si="11"/>
        <v>2.7629257010920298</v>
      </c>
      <c r="F91" s="29">
        <f t="shared" si="12"/>
        <v>0.78565862913868956</v>
      </c>
    </row>
    <row r="92" spans="1:6" x14ac:dyDescent="0.3">
      <c r="A92" s="3" t="s">
        <v>23</v>
      </c>
      <c r="B92" s="3">
        <v>54.725200000000001</v>
      </c>
      <c r="C92" s="3">
        <f t="shared" si="13"/>
        <v>13.6813</v>
      </c>
      <c r="D92" s="7">
        <v>160.15329500000001</v>
      </c>
      <c r="E92" s="29">
        <f t="shared" si="11"/>
        <v>3.4201711328378419</v>
      </c>
      <c r="F92" s="29">
        <f t="shared" si="12"/>
        <v>0.97255129321177292</v>
      </c>
    </row>
    <row r="93" spans="1:6" x14ac:dyDescent="0.3">
      <c r="A93" s="3" t="s">
        <v>24</v>
      </c>
      <c r="B93" s="3">
        <v>74.927599999999998</v>
      </c>
      <c r="C93" s="3">
        <f t="shared" si="13"/>
        <v>18.7319</v>
      </c>
      <c r="D93" s="7">
        <v>160.15329500000001</v>
      </c>
      <c r="E93" s="29">
        <f t="shared" si="11"/>
        <v>4.6827643311092633</v>
      </c>
      <c r="F93" s="29">
        <f t="shared" si="12"/>
        <v>1.3315791313189249</v>
      </c>
    </row>
    <row r="94" spans="1:6" x14ac:dyDescent="0.3">
      <c r="A94" s="3" t="s">
        <v>25</v>
      </c>
      <c r="B94" s="3">
        <v>101.488</v>
      </c>
      <c r="C94" s="3">
        <f t="shared" si="13"/>
        <v>25.372</v>
      </c>
      <c r="D94" s="7">
        <v>160.15329500000001</v>
      </c>
      <c r="E94" s="29">
        <f t="shared" si="11"/>
        <v>6.3427146530199403</v>
      </c>
      <c r="F94" s="29">
        <f t="shared" si="12"/>
        <v>1.803598445423249</v>
      </c>
    </row>
    <row r="95" spans="1:6" x14ac:dyDescent="0.3">
      <c r="A95" s="3" t="s">
        <v>26</v>
      </c>
      <c r="B95" s="3">
        <v>101.92</v>
      </c>
      <c r="C95" s="3">
        <f t="shared" si="13"/>
        <v>25.48</v>
      </c>
      <c r="D95" s="7">
        <v>160.15329500000001</v>
      </c>
      <c r="E95" s="29">
        <f t="shared" si="11"/>
        <v>6.3697134383946112</v>
      </c>
      <c r="F95" s="29">
        <f t="shared" si="12"/>
        <v>1.8112757523799616</v>
      </c>
    </row>
    <row r="96" spans="1:6" x14ac:dyDescent="0.3">
      <c r="A96" s="3" t="s">
        <v>27</v>
      </c>
      <c r="B96" s="3">
        <v>55.004800000000003</v>
      </c>
      <c r="C96" s="3">
        <f t="shared" si="13"/>
        <v>13.751200000000001</v>
      </c>
      <c r="D96" s="7">
        <v>160.15329500000001</v>
      </c>
      <c r="E96" s="29">
        <f t="shared" si="11"/>
        <v>3.4376453467053367</v>
      </c>
      <c r="F96" s="29">
        <f t="shared" si="12"/>
        <v>0.97752021688097834</v>
      </c>
    </row>
    <row r="97" spans="1:6" x14ac:dyDescent="0.3">
      <c r="A97" s="3" t="s">
        <v>28</v>
      </c>
      <c r="B97" s="3">
        <v>153.81479999999999</v>
      </c>
      <c r="C97" s="3">
        <f t="shared" si="13"/>
        <v>38.453699999999998</v>
      </c>
      <c r="D97" s="7">
        <v>160.15329500000001</v>
      </c>
      <c r="E97" s="29">
        <f t="shared" si="11"/>
        <v>9.6129925292776637</v>
      </c>
      <c r="F97" s="29">
        <f t="shared" si="12"/>
        <v>2.7335264677901621</v>
      </c>
    </row>
    <row r="98" spans="1:6" x14ac:dyDescent="0.3">
      <c r="A98" s="3" t="s">
        <v>29</v>
      </c>
      <c r="B98" s="3">
        <v>101.488</v>
      </c>
      <c r="C98" s="3">
        <f t="shared" si="13"/>
        <v>25.372</v>
      </c>
      <c r="D98" s="7">
        <v>160.15329500000001</v>
      </c>
      <c r="E98" s="29">
        <f t="shared" si="11"/>
        <v>6.3427146530199403</v>
      </c>
      <c r="F98" s="29">
        <f t="shared" si="12"/>
        <v>1.803598445423249</v>
      </c>
    </row>
    <row r="99" spans="1:6" x14ac:dyDescent="0.3">
      <c r="A99" s="3" t="s">
        <v>30</v>
      </c>
      <c r="B99" s="3">
        <v>101.92</v>
      </c>
      <c r="C99" s="3">
        <f t="shared" si="13"/>
        <v>25.48</v>
      </c>
      <c r="D99" s="7">
        <v>160.15329500000001</v>
      </c>
      <c r="E99" s="29">
        <f t="shared" si="11"/>
        <v>6.3697134383946112</v>
      </c>
      <c r="F99" s="29">
        <f t="shared" si="12"/>
        <v>1.8112757523799616</v>
      </c>
    </row>
    <row r="100" spans="1:6" x14ac:dyDescent="0.3">
      <c r="A100" s="3" t="s">
        <v>31</v>
      </c>
      <c r="B100" s="3">
        <v>55.004800000000003</v>
      </c>
      <c r="C100" s="3">
        <f t="shared" si="13"/>
        <v>13.751200000000001</v>
      </c>
      <c r="D100" s="7">
        <v>160.15329500000001</v>
      </c>
      <c r="E100" s="29">
        <f t="shared" si="11"/>
        <v>3.4376453467053367</v>
      </c>
      <c r="F100" s="29">
        <f t="shared" si="12"/>
        <v>0.97752021688097834</v>
      </c>
    </row>
    <row r="101" spans="1:6" x14ac:dyDescent="0.3">
      <c r="A101" s="3" t="s">
        <v>32</v>
      </c>
      <c r="B101" s="3">
        <v>55.004800000000003</v>
      </c>
      <c r="C101" s="3">
        <f t="shared" si="13"/>
        <v>13.751200000000001</v>
      </c>
      <c r="D101" s="7">
        <v>160.15329500000001</v>
      </c>
      <c r="E101" s="29">
        <f t="shared" si="11"/>
        <v>3.4376453467053367</v>
      </c>
      <c r="F101" s="29">
        <f t="shared" si="12"/>
        <v>0.97752021688097834</v>
      </c>
    </row>
    <row r="102" spans="1:6" x14ac:dyDescent="0.3">
      <c r="A102" s="3" t="s">
        <v>33</v>
      </c>
      <c r="B102" s="3">
        <v>85.446399999999997</v>
      </c>
      <c r="C102" s="3">
        <f t="shared" si="13"/>
        <v>21.361599999999999</v>
      </c>
      <c r="D102" s="7">
        <v>160.15329500000001</v>
      </c>
      <c r="E102" s="29">
        <f t="shared" si="11"/>
        <v>5.3401597561071554</v>
      </c>
      <c r="F102" s="29">
        <f t="shared" si="12"/>
        <v>1.5185144470973229</v>
      </c>
    </row>
    <row r="103" spans="1:6" x14ac:dyDescent="0.3">
      <c r="A103" s="3" t="s">
        <v>36</v>
      </c>
      <c r="B103" s="3">
        <v>102.9944</v>
      </c>
      <c r="C103" s="3">
        <f t="shared" si="13"/>
        <v>25.7486</v>
      </c>
      <c r="D103" s="7">
        <v>160.15329500000001</v>
      </c>
      <c r="E103" s="29">
        <f t="shared" si="11"/>
        <v>6.4368604175764332</v>
      </c>
      <c r="F103" s="29">
        <f t="shared" si="12"/>
        <v>1.8303694991260082</v>
      </c>
    </row>
    <row r="104" spans="1:6" x14ac:dyDescent="0.3">
      <c r="A104" s="3" t="s">
        <v>37</v>
      </c>
      <c r="B104" s="3">
        <v>67.197599999999994</v>
      </c>
      <c r="C104" s="3">
        <f t="shared" si="13"/>
        <v>16.799399999999999</v>
      </c>
      <c r="D104" s="7">
        <v>160.15329500000001</v>
      </c>
      <c r="E104" s="29">
        <f t="shared" si="11"/>
        <v>4.199661065030079</v>
      </c>
      <c r="F104" s="29">
        <f t="shared" si="12"/>
        <v>1.1942050971166374</v>
      </c>
    </row>
    <row r="105" spans="1:6" x14ac:dyDescent="0.3">
      <c r="A105" s="3" t="s">
        <v>38</v>
      </c>
      <c r="B105" s="3">
        <v>67.199600000000004</v>
      </c>
      <c r="C105" s="3">
        <f t="shared" si="13"/>
        <v>16.799900000000001</v>
      </c>
      <c r="D105" s="7">
        <v>160.15329500000001</v>
      </c>
      <c r="E105" s="29">
        <f t="shared" si="11"/>
        <v>4.1997860594068142</v>
      </c>
      <c r="F105" s="29">
        <f t="shared" si="12"/>
        <v>1.1942406402044001</v>
      </c>
    </row>
    <row r="106" spans="1:6" x14ac:dyDescent="0.3">
      <c r="A106" s="3" t="s">
        <v>39</v>
      </c>
      <c r="B106" s="3">
        <v>40.903199999999998</v>
      </c>
      <c r="C106" s="3">
        <f t="shared" si="13"/>
        <v>10.2258</v>
      </c>
      <c r="D106" s="7">
        <v>160.15329500000001</v>
      </c>
      <c r="E106" s="29">
        <f t="shared" si="11"/>
        <v>2.5563349952251024</v>
      </c>
      <c r="F106" s="29">
        <f t="shared" si="12"/>
        <v>0.72691301368473349</v>
      </c>
    </row>
    <row r="107" spans="1:6" x14ac:dyDescent="0.3">
      <c r="A107" s="3" t="s">
        <v>41</v>
      </c>
      <c r="B107" s="3">
        <v>59.95</v>
      </c>
      <c r="C107" s="3">
        <f t="shared" si="13"/>
        <v>14.987500000000001</v>
      </c>
      <c r="D107" s="7">
        <v>160.15329500000001</v>
      </c>
      <c r="E107" s="29">
        <f t="shared" si="11"/>
        <v>3.7467064426192795</v>
      </c>
      <c r="F107" s="29">
        <f t="shared" si="12"/>
        <v>1.0654040556826796</v>
      </c>
    </row>
    <row r="108" spans="1:6" x14ac:dyDescent="0.3">
      <c r="A108" s="3" t="s">
        <v>49</v>
      </c>
      <c r="B108" s="3">
        <v>165.20840000000001</v>
      </c>
      <c r="C108" s="3">
        <f t="shared" si="13"/>
        <v>41.302100000000003</v>
      </c>
      <c r="D108" s="7">
        <v>160.15329500000001</v>
      </c>
      <c r="E108" s="29">
        <f t="shared" si="11"/>
        <v>10.325060494659267</v>
      </c>
      <c r="F108" s="29">
        <f t="shared" si="12"/>
        <v>2.9360083301559037</v>
      </c>
    </row>
    <row r="109" spans="1:6" x14ac:dyDescent="0.3">
      <c r="A109" s="3" t="s">
        <v>50</v>
      </c>
      <c r="B109" s="3">
        <v>187.89680000000001</v>
      </c>
      <c r="C109" s="3">
        <f t="shared" si="13"/>
        <v>46.974200000000003</v>
      </c>
      <c r="D109" s="7">
        <v>160.15329500000001</v>
      </c>
      <c r="E109" s="29">
        <f t="shared" si="11"/>
        <v>11.743021703211781</v>
      </c>
      <c r="F109" s="29">
        <f t="shared" si="12"/>
        <v>3.3392162263519154</v>
      </c>
    </row>
    <row r="110" spans="1:6" x14ac:dyDescent="0.3">
      <c r="C110" s="27">
        <f>SUM(C79:C108)</f>
        <v>640.64199999999994</v>
      </c>
    </row>
    <row r="111" spans="1:6" s="5" customFormat="1" x14ac:dyDescent="0.3">
      <c r="C111" s="23"/>
    </row>
    <row r="112" spans="1:6" x14ac:dyDescent="0.3">
      <c r="A112" s="34" t="s">
        <v>53</v>
      </c>
      <c r="B112" s="34"/>
      <c r="C112" s="34"/>
      <c r="D112" s="34"/>
      <c r="E112" s="34"/>
      <c r="F112" s="34"/>
    </row>
    <row r="113" spans="1:7" x14ac:dyDescent="0.3">
      <c r="A113" s="19" t="s">
        <v>1</v>
      </c>
      <c r="B113" s="18" t="s">
        <v>3</v>
      </c>
      <c r="C113" s="18" t="s">
        <v>2</v>
      </c>
      <c r="D113" s="18" t="s">
        <v>6</v>
      </c>
      <c r="E113" s="28" t="s">
        <v>111</v>
      </c>
      <c r="F113" s="28" t="s">
        <v>112</v>
      </c>
      <c r="G113" s="9"/>
    </row>
    <row r="114" spans="1:7" x14ac:dyDescent="0.3">
      <c r="A114" s="6" t="s">
        <v>65</v>
      </c>
      <c r="B114" s="3">
        <v>107.9832</v>
      </c>
      <c r="C114" s="3">
        <f>B114/4</f>
        <v>26.995799999999999</v>
      </c>
      <c r="D114" s="3">
        <v>47.459317120000001</v>
      </c>
      <c r="E114" s="3">
        <f>(C114*D114)/C114</f>
        <v>47.459317120000001</v>
      </c>
      <c r="F114" s="3">
        <f>E114/3.5167</f>
        <v>13.495412494668297</v>
      </c>
    </row>
    <row r="115" spans="1:7" x14ac:dyDescent="0.3">
      <c r="C115" s="5"/>
    </row>
    <row r="116" spans="1:7" x14ac:dyDescent="0.3">
      <c r="A116" s="34" t="s">
        <v>68</v>
      </c>
      <c r="B116" s="34"/>
      <c r="C116" s="34"/>
      <c r="D116" s="34"/>
      <c r="E116" s="34"/>
      <c r="F116" s="34"/>
    </row>
    <row r="117" spans="1:7" x14ac:dyDescent="0.3">
      <c r="A117" s="10" t="s">
        <v>69</v>
      </c>
      <c r="C117" s="5"/>
    </row>
    <row r="118" spans="1:7" x14ac:dyDescent="0.3">
      <c r="C118" s="5"/>
    </row>
    <row r="119" spans="1:7" x14ac:dyDescent="0.3">
      <c r="A119" s="33" t="s">
        <v>70</v>
      </c>
      <c r="B119" s="33"/>
      <c r="C119" s="33"/>
      <c r="D119" s="33"/>
      <c r="E119" s="33"/>
      <c r="F119" s="33"/>
    </row>
    <row r="120" spans="1:7" x14ac:dyDescent="0.3">
      <c r="A120" s="19" t="s">
        <v>1</v>
      </c>
      <c r="B120" s="18" t="s">
        <v>3</v>
      </c>
      <c r="C120" s="18" t="s">
        <v>2</v>
      </c>
      <c r="D120" s="18" t="s">
        <v>6</v>
      </c>
      <c r="E120" s="28" t="s">
        <v>111</v>
      </c>
      <c r="F120" s="28" t="s">
        <v>112</v>
      </c>
    </row>
    <row r="121" spans="1:7" x14ac:dyDescent="0.3">
      <c r="A121" s="3" t="s">
        <v>8</v>
      </c>
      <c r="B121" s="3">
        <v>137.10759999999999</v>
      </c>
      <c r="C121" s="3">
        <f>B121/4</f>
        <v>34.276899999999998</v>
      </c>
      <c r="D121" s="3">
        <v>159.56189079999999</v>
      </c>
      <c r="E121" s="3">
        <f>(C121*D121)/C$152</f>
        <v>10.284743977586716</v>
      </c>
      <c r="F121" s="3">
        <f>E121/3.5167</f>
        <v>2.9245440263845981</v>
      </c>
    </row>
    <row r="122" spans="1:7" x14ac:dyDescent="0.3">
      <c r="A122" s="3" t="s">
        <v>9</v>
      </c>
      <c r="B122" s="3">
        <v>137.04</v>
      </c>
      <c r="C122" s="3">
        <f t="shared" ref="C122:C151" si="14">B122/4</f>
        <v>34.26</v>
      </c>
      <c r="D122" s="3">
        <v>159.56189079999999</v>
      </c>
      <c r="E122" s="3">
        <f t="shared" ref="E122:E151" si="15">(C122*D122)/C$152</f>
        <v>10.279673152243083</v>
      </c>
      <c r="F122" s="3">
        <f t="shared" ref="F122:F151" si="16">E122/3.5167</f>
        <v>2.9231020991961447</v>
      </c>
    </row>
    <row r="123" spans="1:7" x14ac:dyDescent="0.3">
      <c r="A123" s="3" t="s">
        <v>10</v>
      </c>
      <c r="B123" s="3">
        <v>137.04</v>
      </c>
      <c r="C123" s="3">
        <f t="shared" si="14"/>
        <v>34.26</v>
      </c>
      <c r="D123" s="3">
        <v>159.56189079999999</v>
      </c>
      <c r="E123" s="3">
        <f t="shared" si="15"/>
        <v>10.279673152243083</v>
      </c>
      <c r="F123" s="3">
        <f t="shared" si="16"/>
        <v>2.9231020991961447</v>
      </c>
    </row>
    <row r="124" spans="1:7" x14ac:dyDescent="0.3">
      <c r="A124" s="3" t="s">
        <v>11</v>
      </c>
      <c r="B124" s="3">
        <v>137.04</v>
      </c>
      <c r="C124" s="3">
        <f t="shared" si="14"/>
        <v>34.26</v>
      </c>
      <c r="D124" s="3">
        <v>159.56189079999999</v>
      </c>
      <c r="E124" s="3">
        <f t="shared" si="15"/>
        <v>10.279673152243083</v>
      </c>
      <c r="F124" s="3">
        <f t="shared" si="16"/>
        <v>2.9231020991961447</v>
      </c>
    </row>
    <row r="125" spans="1:7" x14ac:dyDescent="0.3">
      <c r="A125" s="3" t="s">
        <v>12</v>
      </c>
      <c r="B125" s="3">
        <v>40.557200000000002</v>
      </c>
      <c r="C125" s="3">
        <f t="shared" si="14"/>
        <v>10.1393</v>
      </c>
      <c r="D125" s="3">
        <v>159.56189079999999</v>
      </c>
      <c r="E125" s="3">
        <f t="shared" si="15"/>
        <v>3.0422851719946964</v>
      </c>
      <c r="F125" s="3">
        <f t="shared" si="16"/>
        <v>0.86509658827727598</v>
      </c>
    </row>
    <row r="126" spans="1:7" x14ac:dyDescent="0.3">
      <c r="A126" s="3" t="s">
        <v>13</v>
      </c>
      <c r="B126" s="3">
        <v>55.688800000000001</v>
      </c>
      <c r="C126" s="3">
        <f t="shared" si="14"/>
        <v>13.9222</v>
      </c>
      <c r="D126" s="3">
        <v>159.56189079999999</v>
      </c>
      <c r="E126" s="3">
        <f t="shared" si="15"/>
        <v>4.1773399171091263</v>
      </c>
      <c r="F126" s="3">
        <f t="shared" si="16"/>
        <v>1.1878579114252357</v>
      </c>
    </row>
    <row r="127" spans="1:7" x14ac:dyDescent="0.3">
      <c r="A127" s="3" t="s">
        <v>14</v>
      </c>
      <c r="B127" s="3">
        <v>55.495199999999997</v>
      </c>
      <c r="C127" s="3">
        <f t="shared" si="14"/>
        <v>13.873799999999999</v>
      </c>
      <c r="D127" s="3">
        <v>159.56189079999999</v>
      </c>
      <c r="E127" s="3">
        <f t="shared" si="15"/>
        <v>4.1628175534030962</v>
      </c>
      <c r="F127" s="3">
        <f t="shared" si="16"/>
        <v>1.1837283684713213</v>
      </c>
    </row>
    <row r="128" spans="1:7" x14ac:dyDescent="0.3">
      <c r="A128" s="3" t="s">
        <v>15</v>
      </c>
      <c r="B128" s="3">
        <v>122.848</v>
      </c>
      <c r="C128" s="3">
        <f t="shared" si="14"/>
        <v>30.712</v>
      </c>
      <c r="D128" s="3">
        <v>159.56189079999999</v>
      </c>
      <c r="E128" s="3">
        <f t="shared" si="15"/>
        <v>9.215099878916801</v>
      </c>
      <c r="F128" s="3">
        <f t="shared" si="16"/>
        <v>2.6203827107563344</v>
      </c>
    </row>
    <row r="129" spans="1:6" x14ac:dyDescent="0.3">
      <c r="A129" s="3" t="s">
        <v>16</v>
      </c>
      <c r="B129" s="3">
        <v>71.765199999999993</v>
      </c>
      <c r="C129" s="3">
        <f t="shared" si="14"/>
        <v>17.941299999999998</v>
      </c>
      <c r="D129" s="3">
        <v>159.56189079999999</v>
      </c>
      <c r="E129" s="3">
        <f t="shared" si="15"/>
        <v>5.3832661974996734</v>
      </c>
      <c r="F129" s="3">
        <f t="shared" si="16"/>
        <v>1.5307720867573786</v>
      </c>
    </row>
    <row r="130" spans="1:6" x14ac:dyDescent="0.3">
      <c r="A130" s="3" t="s">
        <v>19</v>
      </c>
      <c r="B130" s="3">
        <v>55.494</v>
      </c>
      <c r="C130" s="3">
        <f t="shared" si="14"/>
        <v>13.8735</v>
      </c>
      <c r="D130" s="3">
        <v>159.56189079999999</v>
      </c>
      <c r="E130" s="3">
        <f t="shared" si="15"/>
        <v>4.1627275387520264</v>
      </c>
      <c r="F130" s="3">
        <f t="shared" si="16"/>
        <v>1.1837027721306981</v>
      </c>
    </row>
    <row r="131" spans="1:6" x14ac:dyDescent="0.3">
      <c r="A131" s="3" t="s">
        <v>20</v>
      </c>
      <c r="B131" s="3">
        <v>55.571199999999997</v>
      </c>
      <c r="C131" s="3">
        <f t="shared" si="14"/>
        <v>13.892799999999999</v>
      </c>
      <c r="D131" s="3">
        <v>159.56189079999999</v>
      </c>
      <c r="E131" s="3">
        <f t="shared" si="15"/>
        <v>4.1685184813042229</v>
      </c>
      <c r="F131" s="3">
        <f t="shared" si="16"/>
        <v>1.1853494700441387</v>
      </c>
    </row>
    <row r="132" spans="1:6" x14ac:dyDescent="0.3">
      <c r="A132" s="3" t="s">
        <v>21</v>
      </c>
      <c r="B132" s="3">
        <v>40.686399999999999</v>
      </c>
      <c r="C132" s="3">
        <f t="shared" si="14"/>
        <v>10.1716</v>
      </c>
      <c r="D132" s="3">
        <v>159.56189079999999</v>
      </c>
      <c r="E132" s="3">
        <f t="shared" si="15"/>
        <v>3.0519767494266126</v>
      </c>
      <c r="F132" s="3">
        <f t="shared" si="16"/>
        <v>0.86785246095106561</v>
      </c>
    </row>
    <row r="133" spans="1:6" x14ac:dyDescent="0.3">
      <c r="A133" s="3" t="s">
        <v>23</v>
      </c>
      <c r="B133" s="3">
        <v>63.447600000000001</v>
      </c>
      <c r="C133" s="3">
        <f t="shared" si="14"/>
        <v>15.8619</v>
      </c>
      <c r="D133" s="3">
        <v>159.56189079999999</v>
      </c>
      <c r="E133" s="3">
        <f t="shared" si="15"/>
        <v>4.7593446460468343</v>
      </c>
      <c r="F133" s="3">
        <f t="shared" si="16"/>
        <v>1.3533553177828175</v>
      </c>
    </row>
    <row r="134" spans="1:6" x14ac:dyDescent="0.3">
      <c r="A134" s="3" t="s">
        <v>27</v>
      </c>
      <c r="B134" s="3">
        <v>63.447600000000001</v>
      </c>
      <c r="C134" s="3">
        <f t="shared" si="14"/>
        <v>15.8619</v>
      </c>
      <c r="D134" s="3">
        <v>159.56189079999999</v>
      </c>
      <c r="E134" s="3">
        <f t="shared" si="15"/>
        <v>4.7593446460468343</v>
      </c>
      <c r="F134" s="3">
        <f t="shared" si="16"/>
        <v>1.3533553177828175</v>
      </c>
    </row>
    <row r="135" spans="1:6" x14ac:dyDescent="0.3">
      <c r="A135" s="3" t="s">
        <v>25</v>
      </c>
      <c r="B135" s="3">
        <v>99.132000000000005</v>
      </c>
      <c r="C135" s="3">
        <f t="shared" si="14"/>
        <v>24.783000000000001</v>
      </c>
      <c r="D135" s="3">
        <v>159.56189079999999</v>
      </c>
      <c r="E135" s="3">
        <f t="shared" si="15"/>
        <v>7.4361103249282063</v>
      </c>
      <c r="F135" s="3">
        <f t="shared" si="16"/>
        <v>2.1145136989018698</v>
      </c>
    </row>
    <row r="136" spans="1:6" x14ac:dyDescent="0.3">
      <c r="A136" s="3" t="s">
        <v>26</v>
      </c>
      <c r="B136" s="3">
        <v>99.563599999999994</v>
      </c>
      <c r="C136" s="3">
        <f t="shared" si="14"/>
        <v>24.890899999999998</v>
      </c>
      <c r="D136" s="3">
        <v>159.56189079999999</v>
      </c>
      <c r="E136" s="3">
        <f t="shared" si="15"/>
        <v>7.4684855944298691</v>
      </c>
      <c r="F136" s="3">
        <f t="shared" si="16"/>
        <v>2.1237198494127645</v>
      </c>
    </row>
    <row r="137" spans="1:6" x14ac:dyDescent="0.3">
      <c r="A137" s="3" t="s">
        <v>31</v>
      </c>
      <c r="B137" s="3">
        <v>54.725200000000001</v>
      </c>
      <c r="C137" s="3">
        <f t="shared" si="14"/>
        <v>13.6813</v>
      </c>
      <c r="D137" s="3">
        <v>159.56189079999999</v>
      </c>
      <c r="E137" s="3">
        <f t="shared" si="15"/>
        <v>4.1050581522995708</v>
      </c>
      <c r="F137" s="3">
        <f t="shared" si="16"/>
        <v>1.1673040499046181</v>
      </c>
    </row>
    <row r="138" spans="1:6" x14ac:dyDescent="0.3">
      <c r="A138" s="3" t="s">
        <v>32</v>
      </c>
      <c r="B138" s="3">
        <v>55.004800000000003</v>
      </c>
      <c r="C138" s="3">
        <f t="shared" si="14"/>
        <v>13.751200000000001</v>
      </c>
      <c r="D138" s="3">
        <v>159.56189079999999</v>
      </c>
      <c r="E138" s="3">
        <f t="shared" si="15"/>
        <v>4.1260315659989812</v>
      </c>
      <c r="F138" s="3">
        <f t="shared" si="16"/>
        <v>1.1732679972698783</v>
      </c>
    </row>
    <row r="139" spans="1:6" x14ac:dyDescent="0.3">
      <c r="A139" s="3" t="s">
        <v>54</v>
      </c>
      <c r="B139" s="3">
        <v>64.044799999999995</v>
      </c>
      <c r="C139" s="3">
        <f t="shared" si="14"/>
        <v>16.011199999999999</v>
      </c>
      <c r="D139" s="3">
        <v>159.56189079999999</v>
      </c>
      <c r="E139" s="3">
        <f t="shared" si="15"/>
        <v>4.8041419373962189</v>
      </c>
      <c r="F139" s="3">
        <f t="shared" si="16"/>
        <v>1.3660937632997465</v>
      </c>
    </row>
    <row r="140" spans="1:6" x14ac:dyDescent="0.3">
      <c r="A140" s="3" t="s">
        <v>55</v>
      </c>
      <c r="B140" s="3">
        <v>64.044799999999995</v>
      </c>
      <c r="C140" s="3">
        <f t="shared" si="14"/>
        <v>16.011199999999999</v>
      </c>
      <c r="D140" s="3">
        <v>159.56189079999999</v>
      </c>
      <c r="E140" s="3">
        <f t="shared" si="15"/>
        <v>4.8041419373962189</v>
      </c>
      <c r="F140" s="3">
        <f t="shared" si="16"/>
        <v>1.3660937632997465</v>
      </c>
    </row>
    <row r="141" spans="1:6" x14ac:dyDescent="0.3">
      <c r="A141" s="3" t="s">
        <v>56</v>
      </c>
      <c r="B141" s="3">
        <v>55.004800000000003</v>
      </c>
      <c r="C141" s="3">
        <f t="shared" si="14"/>
        <v>13.751200000000001</v>
      </c>
      <c r="D141" s="3">
        <v>159.56189079999999</v>
      </c>
      <c r="E141" s="3">
        <f t="shared" si="15"/>
        <v>4.1260315659989812</v>
      </c>
      <c r="F141" s="3">
        <f t="shared" si="16"/>
        <v>1.1732679972698783</v>
      </c>
    </row>
    <row r="142" spans="1:6" x14ac:dyDescent="0.3">
      <c r="A142" s="3" t="s">
        <v>57</v>
      </c>
      <c r="B142" s="3">
        <v>55.004800000000003</v>
      </c>
      <c r="C142" s="3">
        <f t="shared" si="14"/>
        <v>13.751200000000001</v>
      </c>
      <c r="D142" s="3">
        <v>159.56189079999999</v>
      </c>
      <c r="E142" s="3">
        <f t="shared" si="15"/>
        <v>4.1260315659989812</v>
      </c>
      <c r="F142" s="3">
        <f t="shared" si="16"/>
        <v>1.1732679972698783</v>
      </c>
    </row>
    <row r="143" spans="1:6" x14ac:dyDescent="0.3">
      <c r="A143" s="3" t="s">
        <v>58</v>
      </c>
      <c r="B143" s="3">
        <v>43.028799999999997</v>
      </c>
      <c r="C143" s="3">
        <f t="shared" si="14"/>
        <v>10.757199999999999</v>
      </c>
      <c r="D143" s="3">
        <v>159.56189079999999</v>
      </c>
      <c r="E143" s="3">
        <f t="shared" si="15"/>
        <v>3.2276853483160917</v>
      </c>
      <c r="F143" s="3">
        <f t="shared" si="16"/>
        <v>0.91781651784800855</v>
      </c>
    </row>
    <row r="144" spans="1:6" x14ac:dyDescent="0.3">
      <c r="A144" s="3" t="s">
        <v>59</v>
      </c>
      <c r="B144" s="3">
        <v>45.26</v>
      </c>
      <c r="C144" s="3">
        <f t="shared" si="14"/>
        <v>11.315</v>
      </c>
      <c r="D144" s="3">
        <v>159.56189079999999</v>
      </c>
      <c r="E144" s="3">
        <f t="shared" si="15"/>
        <v>3.3950525895397101</v>
      </c>
      <c r="F144" s="3">
        <f t="shared" si="16"/>
        <v>0.965408647180513</v>
      </c>
    </row>
    <row r="145" spans="1:6" x14ac:dyDescent="0.3">
      <c r="A145" s="3" t="s">
        <v>60</v>
      </c>
      <c r="B145" s="3">
        <v>53.233199999999997</v>
      </c>
      <c r="C145" s="3">
        <f t="shared" si="14"/>
        <v>13.308299999999999</v>
      </c>
      <c r="D145" s="3">
        <v>159.56189079999999</v>
      </c>
      <c r="E145" s="3">
        <f t="shared" si="15"/>
        <v>3.9931399361353357</v>
      </c>
      <c r="F145" s="3">
        <f t="shared" si="16"/>
        <v>1.1354792663961486</v>
      </c>
    </row>
    <row r="146" spans="1:6" x14ac:dyDescent="0.3">
      <c r="A146" s="3" t="s">
        <v>61</v>
      </c>
      <c r="B146" s="3">
        <v>53.87</v>
      </c>
      <c r="C146" s="3">
        <f t="shared" si="14"/>
        <v>13.467499999999999</v>
      </c>
      <c r="D146" s="3">
        <v>159.56189079999999</v>
      </c>
      <c r="E146" s="3">
        <f t="shared" si="15"/>
        <v>4.0409077109700444</v>
      </c>
      <c r="F146" s="3">
        <f t="shared" si="16"/>
        <v>1.1490623911536508</v>
      </c>
    </row>
    <row r="147" spans="1:6" x14ac:dyDescent="0.3">
      <c r="A147" s="3" t="s">
        <v>62</v>
      </c>
      <c r="B147" s="3">
        <v>43.602400000000003</v>
      </c>
      <c r="C147" s="3">
        <f t="shared" si="14"/>
        <v>10.900600000000001</v>
      </c>
      <c r="D147" s="3">
        <v>159.56189079999999</v>
      </c>
      <c r="E147" s="3">
        <f t="shared" si="15"/>
        <v>3.2707123515277572</v>
      </c>
      <c r="F147" s="3">
        <f t="shared" si="16"/>
        <v>0.93005156866600991</v>
      </c>
    </row>
    <row r="148" spans="1:6" x14ac:dyDescent="0.3">
      <c r="A148" s="3" t="s">
        <v>63</v>
      </c>
      <c r="B148" s="3">
        <v>43.132399999999997</v>
      </c>
      <c r="C148" s="3">
        <f t="shared" si="14"/>
        <v>10.783099999999999</v>
      </c>
      <c r="D148" s="3">
        <v>159.56189079999999</v>
      </c>
      <c r="E148" s="3">
        <f t="shared" si="15"/>
        <v>3.2354566131918383</v>
      </c>
      <c r="F148" s="3">
        <f t="shared" si="16"/>
        <v>0.92002633525516486</v>
      </c>
    </row>
    <row r="149" spans="1:6" x14ac:dyDescent="0.3">
      <c r="A149" s="3" t="s">
        <v>64</v>
      </c>
      <c r="B149" s="3">
        <v>37.665199999999999</v>
      </c>
      <c r="C149" s="3">
        <f t="shared" si="14"/>
        <v>9.4162999999999997</v>
      </c>
      <c r="D149" s="3">
        <v>159.56189079999999</v>
      </c>
      <c r="E149" s="3">
        <f t="shared" si="15"/>
        <v>2.8253498629149605</v>
      </c>
      <c r="F149" s="3">
        <f t="shared" si="16"/>
        <v>0.80340940737480038</v>
      </c>
    </row>
    <row r="150" spans="1:6" x14ac:dyDescent="0.3">
      <c r="A150" s="3" t="s">
        <v>66</v>
      </c>
      <c r="B150" s="3">
        <v>42.8</v>
      </c>
      <c r="C150" s="3">
        <f t="shared" si="14"/>
        <v>10.7</v>
      </c>
      <c r="D150" s="3">
        <v>159.56189079999999</v>
      </c>
      <c r="E150" s="3">
        <f t="shared" si="15"/>
        <v>3.2105225548453293</v>
      </c>
      <c r="F150" s="3">
        <f t="shared" si="16"/>
        <v>0.91293614890247365</v>
      </c>
    </row>
    <row r="151" spans="1:6" x14ac:dyDescent="0.3">
      <c r="A151" s="3" t="s">
        <v>67</v>
      </c>
      <c r="B151" s="3">
        <v>44.8</v>
      </c>
      <c r="C151" s="3">
        <f t="shared" si="14"/>
        <v>11.2</v>
      </c>
      <c r="D151" s="3">
        <v>159.56189079999999</v>
      </c>
      <c r="E151" s="3">
        <f t="shared" si="15"/>
        <v>3.3605469732960458</v>
      </c>
      <c r="F151" s="3">
        <f t="shared" si="16"/>
        <v>0.95559671660819678</v>
      </c>
    </row>
    <row r="152" spans="1:6" x14ac:dyDescent="0.3">
      <c r="C152" s="27">
        <f>SUM(C121:C151)</f>
        <v>531.78639999999984</v>
      </c>
    </row>
  </sheetData>
  <mergeCells count="9">
    <mergeCell ref="A1:F1"/>
    <mergeCell ref="A14:F14"/>
    <mergeCell ref="A20:F20"/>
    <mergeCell ref="A116:F116"/>
    <mergeCell ref="A119:F119"/>
    <mergeCell ref="A57:F57"/>
    <mergeCell ref="A70:F70"/>
    <mergeCell ref="A112:F112"/>
    <mergeCell ref="A77:F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Adrian</cp:lastModifiedBy>
  <dcterms:created xsi:type="dcterms:W3CDTF">2019-11-11T11:12:30Z</dcterms:created>
  <dcterms:modified xsi:type="dcterms:W3CDTF">2019-11-12T13:56:46Z</dcterms:modified>
</cp:coreProperties>
</file>