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AIRCON\"/>
    </mc:Choice>
  </mc:AlternateContent>
  <xr:revisionPtr revIDLastSave="0" documentId="13_ncr:1_{92E95527-0994-4A11-9F8A-6054AE5FCA1B}" xr6:coauthVersionLast="45" xr6:coauthVersionMax="45" xr10:uidLastSave="{00000000-0000-0000-0000-000000000000}"/>
  <bookViews>
    <workbookView xWindow="-110" yWindow="-110" windowWidth="19420" windowHeight="10420" xr2:uid="{85C989F7-2793-44D1-8D33-EE2865A4175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128" i="1" l="1"/>
  <c r="H128" i="1"/>
  <c r="C34" i="1"/>
  <c r="H34" i="1" s="1"/>
  <c r="T34" i="1"/>
  <c r="U34" i="1"/>
  <c r="C9" i="1"/>
  <c r="H9" i="1" s="1"/>
  <c r="T9" i="1"/>
  <c r="U9" i="1"/>
  <c r="C10" i="1"/>
  <c r="H10" i="1" s="1"/>
  <c r="T10" i="1"/>
  <c r="U10" i="1"/>
  <c r="C11" i="1"/>
  <c r="H11" i="1" s="1"/>
  <c r="T11" i="1"/>
  <c r="U11" i="1"/>
  <c r="C12" i="1"/>
  <c r="I12" i="1" s="1"/>
  <c r="T12" i="1"/>
  <c r="U12" i="1"/>
  <c r="C13" i="1"/>
  <c r="I13" i="1" s="1"/>
  <c r="T13" i="1"/>
  <c r="U13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U97" i="1"/>
  <c r="T9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U47" i="1"/>
  <c r="T47" i="1"/>
  <c r="U5" i="1"/>
  <c r="U6" i="1"/>
  <c r="U7" i="1"/>
  <c r="U8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5" i="1"/>
  <c r="U36" i="1"/>
  <c r="U37" i="1"/>
  <c r="U38" i="1"/>
  <c r="U39" i="1"/>
  <c r="U40" i="1"/>
  <c r="U41" i="1"/>
  <c r="T6" i="1"/>
  <c r="T7" i="1"/>
  <c r="T8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5" i="1"/>
  <c r="T36" i="1"/>
  <c r="T37" i="1"/>
  <c r="T38" i="1"/>
  <c r="T39" i="1"/>
  <c r="T40" i="1"/>
  <c r="T41" i="1"/>
  <c r="I34" i="1" l="1"/>
  <c r="H12" i="1"/>
  <c r="I11" i="1"/>
  <c r="H13" i="1"/>
  <c r="I10" i="1"/>
  <c r="T93" i="1"/>
  <c r="I9" i="1"/>
  <c r="U93" i="1"/>
  <c r="T128" i="1"/>
  <c r="U43" i="1"/>
  <c r="U128" i="1"/>
  <c r="T5" i="1"/>
  <c r="T43" i="1" s="1"/>
  <c r="G126" i="1" l="1"/>
  <c r="C126" i="1"/>
  <c r="G125" i="1"/>
  <c r="C125" i="1"/>
  <c r="G124" i="1"/>
  <c r="C124" i="1"/>
  <c r="G123" i="1"/>
  <c r="C123" i="1"/>
  <c r="G122" i="1"/>
  <c r="C122" i="1"/>
  <c r="G121" i="1"/>
  <c r="C121" i="1"/>
  <c r="G120" i="1"/>
  <c r="C120" i="1"/>
  <c r="H120" i="1" s="1"/>
  <c r="G119" i="1"/>
  <c r="C119" i="1"/>
  <c r="H119" i="1" s="1"/>
  <c r="G118" i="1"/>
  <c r="C118" i="1"/>
  <c r="G117" i="1"/>
  <c r="C117" i="1"/>
  <c r="G116" i="1"/>
  <c r="C116" i="1"/>
  <c r="H116" i="1" s="1"/>
  <c r="G115" i="1"/>
  <c r="C115" i="1"/>
  <c r="H115" i="1" s="1"/>
  <c r="G114" i="1"/>
  <c r="C114" i="1"/>
  <c r="G113" i="1"/>
  <c r="C113" i="1"/>
  <c r="G112" i="1"/>
  <c r="C112" i="1"/>
  <c r="G111" i="1"/>
  <c r="C111" i="1"/>
  <c r="H111" i="1" s="1"/>
  <c r="G110" i="1"/>
  <c r="C110" i="1"/>
  <c r="G109" i="1"/>
  <c r="C109" i="1"/>
  <c r="G108" i="1"/>
  <c r="C108" i="1"/>
  <c r="G107" i="1"/>
  <c r="C107" i="1"/>
  <c r="H107" i="1" s="1"/>
  <c r="G106" i="1"/>
  <c r="C106" i="1"/>
  <c r="G105" i="1"/>
  <c r="C105" i="1"/>
  <c r="G104" i="1"/>
  <c r="C104" i="1"/>
  <c r="H104" i="1" s="1"/>
  <c r="G103" i="1"/>
  <c r="C103" i="1"/>
  <c r="H103" i="1" s="1"/>
  <c r="G102" i="1"/>
  <c r="C102" i="1"/>
  <c r="G101" i="1"/>
  <c r="C101" i="1"/>
  <c r="H101" i="1" s="1"/>
  <c r="G100" i="1"/>
  <c r="C100" i="1"/>
  <c r="G99" i="1"/>
  <c r="C99" i="1"/>
  <c r="H99" i="1" s="1"/>
  <c r="G98" i="1"/>
  <c r="C98" i="1"/>
  <c r="G97" i="1"/>
  <c r="C97" i="1"/>
  <c r="H97" i="1" s="1"/>
  <c r="G91" i="1"/>
  <c r="C91" i="1"/>
  <c r="H91" i="1" s="1"/>
  <c r="G90" i="1"/>
  <c r="C90" i="1"/>
  <c r="H90" i="1" s="1"/>
  <c r="G89" i="1"/>
  <c r="C89" i="1"/>
  <c r="H89" i="1" s="1"/>
  <c r="G88" i="1"/>
  <c r="C88" i="1"/>
  <c r="G87" i="1"/>
  <c r="C87" i="1"/>
  <c r="H87" i="1" s="1"/>
  <c r="G86" i="1"/>
  <c r="C86" i="1"/>
  <c r="H86" i="1" s="1"/>
  <c r="G85" i="1"/>
  <c r="C85" i="1"/>
  <c r="H85" i="1" s="1"/>
  <c r="G84" i="1"/>
  <c r="C84" i="1"/>
  <c r="G83" i="1"/>
  <c r="C83" i="1"/>
  <c r="H83" i="1" s="1"/>
  <c r="G82" i="1"/>
  <c r="C82" i="1"/>
  <c r="G81" i="1"/>
  <c r="C81" i="1"/>
  <c r="H81" i="1" s="1"/>
  <c r="G80" i="1"/>
  <c r="C80" i="1"/>
  <c r="H80" i="1" s="1"/>
  <c r="G79" i="1"/>
  <c r="C79" i="1"/>
  <c r="H79" i="1" s="1"/>
  <c r="G78" i="1"/>
  <c r="C78" i="1"/>
  <c r="G77" i="1"/>
  <c r="C77" i="1"/>
  <c r="H77" i="1" s="1"/>
  <c r="G76" i="1"/>
  <c r="C76" i="1"/>
  <c r="H76" i="1" s="1"/>
  <c r="G75" i="1"/>
  <c r="C75" i="1"/>
  <c r="G74" i="1"/>
  <c r="C74" i="1"/>
  <c r="H74" i="1" s="1"/>
  <c r="G73" i="1"/>
  <c r="C73" i="1"/>
  <c r="G72" i="1"/>
  <c r="C72" i="1"/>
  <c r="H72" i="1" s="1"/>
  <c r="G71" i="1"/>
  <c r="C71" i="1"/>
  <c r="G70" i="1"/>
  <c r="C70" i="1"/>
  <c r="G69" i="1"/>
  <c r="C69" i="1"/>
  <c r="H69" i="1" s="1"/>
  <c r="G68" i="1"/>
  <c r="C68" i="1"/>
  <c r="G67" i="1"/>
  <c r="C67" i="1"/>
  <c r="H67" i="1" s="1"/>
  <c r="G66" i="1"/>
  <c r="C66" i="1"/>
  <c r="G65" i="1"/>
  <c r="C65" i="1"/>
  <c r="H65" i="1" s="1"/>
  <c r="G64" i="1"/>
  <c r="C64" i="1"/>
  <c r="G63" i="1"/>
  <c r="C63" i="1"/>
  <c r="H63" i="1" s="1"/>
  <c r="G62" i="1"/>
  <c r="C62" i="1"/>
  <c r="G61" i="1"/>
  <c r="C61" i="1"/>
  <c r="G60" i="1"/>
  <c r="C60" i="1"/>
  <c r="G59" i="1"/>
  <c r="C59" i="1"/>
  <c r="H59" i="1" s="1"/>
  <c r="G58" i="1"/>
  <c r="C58" i="1"/>
  <c r="H58" i="1" s="1"/>
  <c r="G57" i="1"/>
  <c r="C57" i="1"/>
  <c r="H57" i="1" s="1"/>
  <c r="G56" i="1"/>
  <c r="C56" i="1"/>
  <c r="G55" i="1"/>
  <c r="C55" i="1"/>
  <c r="G54" i="1"/>
  <c r="C54" i="1"/>
  <c r="G53" i="1"/>
  <c r="C53" i="1"/>
  <c r="H53" i="1" s="1"/>
  <c r="G52" i="1"/>
  <c r="C52" i="1"/>
  <c r="G51" i="1"/>
  <c r="C51" i="1"/>
  <c r="H51" i="1" s="1"/>
  <c r="G50" i="1"/>
  <c r="C50" i="1"/>
  <c r="H50" i="1" s="1"/>
  <c r="G49" i="1"/>
  <c r="C49" i="1"/>
  <c r="H49" i="1" s="1"/>
  <c r="G48" i="1"/>
  <c r="C48" i="1"/>
  <c r="H48" i="1" s="1"/>
  <c r="G47" i="1"/>
  <c r="C47" i="1"/>
  <c r="H47" i="1" s="1"/>
  <c r="C41" i="1"/>
  <c r="H41" i="1" s="1"/>
  <c r="C40" i="1"/>
  <c r="I40" i="1" s="1"/>
  <c r="C39" i="1"/>
  <c r="H39" i="1" s="1"/>
  <c r="C38" i="1"/>
  <c r="I38" i="1" s="1"/>
  <c r="C37" i="1"/>
  <c r="I37" i="1" s="1"/>
  <c r="C36" i="1"/>
  <c r="H36" i="1" s="1"/>
  <c r="C35" i="1"/>
  <c r="I35" i="1" s="1"/>
  <c r="C33" i="1"/>
  <c r="I33" i="1" s="1"/>
  <c r="C32" i="1"/>
  <c r="I32" i="1" s="1"/>
  <c r="C31" i="1"/>
  <c r="I31" i="1" s="1"/>
  <c r="C30" i="1"/>
  <c r="I30" i="1" s="1"/>
  <c r="C29" i="1"/>
  <c r="I29" i="1" s="1"/>
  <c r="C28" i="1"/>
  <c r="H28" i="1" s="1"/>
  <c r="C27" i="1"/>
  <c r="I27" i="1" s="1"/>
  <c r="C26" i="1"/>
  <c r="I26" i="1" s="1"/>
  <c r="C25" i="1"/>
  <c r="H25" i="1" s="1"/>
  <c r="C24" i="1"/>
  <c r="I24" i="1" s="1"/>
  <c r="C23" i="1"/>
  <c r="I23" i="1" s="1"/>
  <c r="C22" i="1"/>
  <c r="I22" i="1" s="1"/>
  <c r="C21" i="1"/>
  <c r="I21" i="1" s="1"/>
  <c r="C20" i="1"/>
  <c r="I20" i="1" s="1"/>
  <c r="C19" i="1"/>
  <c r="I19" i="1" s="1"/>
  <c r="C18" i="1"/>
  <c r="H18" i="1" s="1"/>
  <c r="C17" i="1"/>
  <c r="I17" i="1" s="1"/>
  <c r="C16" i="1"/>
  <c r="I16" i="1" s="1"/>
  <c r="C15" i="1"/>
  <c r="H15" i="1" s="1"/>
  <c r="C14" i="1"/>
  <c r="I14" i="1" s="1"/>
  <c r="C8" i="1"/>
  <c r="I8" i="1" s="1"/>
  <c r="C7" i="1"/>
  <c r="H7" i="1" s="1"/>
  <c r="C6" i="1"/>
  <c r="I6" i="1" s="1"/>
  <c r="C5" i="1"/>
  <c r="H5" i="1" s="1"/>
  <c r="I15" i="1" l="1"/>
  <c r="I56" i="1"/>
  <c r="I112" i="1"/>
  <c r="I119" i="1"/>
  <c r="I55" i="1"/>
  <c r="I82" i="1"/>
  <c r="I28" i="1"/>
  <c r="I54" i="1"/>
  <c r="I88" i="1"/>
  <c r="I108" i="1"/>
  <c r="H23" i="1"/>
  <c r="I39" i="1"/>
  <c r="I52" i="1"/>
  <c r="I75" i="1"/>
  <c r="I116" i="1"/>
  <c r="H31" i="1"/>
  <c r="I47" i="1"/>
  <c r="I53" i="1"/>
  <c r="H55" i="1"/>
  <c r="I58" i="1"/>
  <c r="I73" i="1"/>
  <c r="I91" i="1"/>
  <c r="I120" i="1"/>
  <c r="H30" i="1"/>
  <c r="I48" i="1"/>
  <c r="I99" i="1"/>
  <c r="I115" i="1"/>
  <c r="H8" i="1"/>
  <c r="H20" i="1"/>
  <c r="I18" i="1"/>
  <c r="I25" i="1"/>
  <c r="I36" i="1"/>
  <c r="I41" i="1"/>
  <c r="H52" i="1"/>
  <c r="H54" i="1"/>
  <c r="I81" i="1"/>
  <c r="I90" i="1"/>
  <c r="I100" i="1"/>
  <c r="I107" i="1"/>
  <c r="H112" i="1"/>
  <c r="I50" i="1"/>
  <c r="H56" i="1"/>
  <c r="I57" i="1"/>
  <c r="I61" i="1"/>
  <c r="I78" i="1"/>
  <c r="I84" i="1"/>
  <c r="I104" i="1"/>
  <c r="H17" i="1"/>
  <c r="H21" i="1"/>
  <c r="H24" i="1"/>
  <c r="H27" i="1"/>
  <c r="H32" i="1"/>
  <c r="H35" i="1"/>
  <c r="H38" i="1"/>
  <c r="I49" i="1"/>
  <c r="I51" i="1"/>
  <c r="I62" i="1"/>
  <c r="I64" i="1"/>
  <c r="I66" i="1"/>
  <c r="I71" i="1"/>
  <c r="I87" i="1"/>
  <c r="I103" i="1"/>
  <c r="I106" i="1"/>
  <c r="H108" i="1"/>
  <c r="I111" i="1"/>
  <c r="I7" i="1"/>
  <c r="I59" i="1"/>
  <c r="H61" i="1"/>
  <c r="H78" i="1"/>
  <c r="H82" i="1"/>
  <c r="H84" i="1"/>
  <c r="H88" i="1"/>
  <c r="I97" i="1"/>
  <c r="H100" i="1"/>
  <c r="I60" i="1"/>
  <c r="I68" i="1"/>
  <c r="I70" i="1"/>
  <c r="I63" i="1"/>
  <c r="H64" i="1"/>
  <c r="I65" i="1"/>
  <c r="I69" i="1"/>
  <c r="H70" i="1"/>
  <c r="I72" i="1"/>
  <c r="H73" i="1"/>
  <c r="I74" i="1"/>
  <c r="I76" i="1"/>
  <c r="I79" i="1"/>
  <c r="I85" i="1"/>
  <c r="I89" i="1"/>
  <c r="I102" i="1"/>
  <c r="H102" i="1"/>
  <c r="H105" i="1"/>
  <c r="I105" i="1"/>
  <c r="I110" i="1"/>
  <c r="H113" i="1"/>
  <c r="I113" i="1"/>
  <c r="I118" i="1"/>
  <c r="H109" i="1"/>
  <c r="I109" i="1"/>
  <c r="H117" i="1"/>
  <c r="I117" i="1"/>
  <c r="H122" i="1"/>
  <c r="I122" i="1"/>
  <c r="H123" i="1"/>
  <c r="I123" i="1"/>
  <c r="H125" i="1"/>
  <c r="I125" i="1"/>
  <c r="H6" i="1"/>
  <c r="I5" i="1"/>
  <c r="H14" i="1"/>
  <c r="H16" i="1"/>
  <c r="H19" i="1"/>
  <c r="H22" i="1"/>
  <c r="H26" i="1"/>
  <c r="H29" i="1"/>
  <c r="H33" i="1"/>
  <c r="H37" i="1"/>
  <c r="H40" i="1"/>
  <c r="I98" i="1"/>
  <c r="H98" i="1"/>
  <c r="I101" i="1"/>
  <c r="H60" i="1"/>
  <c r="H62" i="1"/>
  <c r="H66" i="1"/>
  <c r="I67" i="1"/>
  <c r="H68" i="1"/>
  <c r="H71" i="1"/>
  <c r="H75" i="1"/>
  <c r="I77" i="1"/>
  <c r="I80" i="1"/>
  <c r="I83" i="1"/>
  <c r="I86" i="1"/>
  <c r="I114" i="1"/>
  <c r="H121" i="1"/>
  <c r="I121" i="1"/>
  <c r="H124" i="1"/>
  <c r="I124" i="1"/>
  <c r="H126" i="1"/>
  <c r="I126" i="1"/>
  <c r="H106" i="1"/>
  <c r="H110" i="1"/>
  <c r="H114" i="1"/>
  <c r="H118" i="1"/>
  <c r="I93" i="1" l="1"/>
  <c r="H93" i="1"/>
  <c r="I43" i="1"/>
  <c r="H43" i="1"/>
</calcChain>
</file>

<file path=xl/sharedStrings.xml><?xml version="1.0" encoding="utf-8"?>
<sst xmlns="http://schemas.openxmlformats.org/spreadsheetml/2006/main" count="280" uniqueCount="120">
  <si>
    <t>VENTILATION LOAD</t>
  </si>
  <si>
    <t>SPACE</t>
  </si>
  <si>
    <t>Occ</t>
  </si>
  <si>
    <t>L/s</t>
  </si>
  <si>
    <t>To</t>
  </si>
  <si>
    <t>Ti</t>
  </si>
  <si>
    <t>Wo</t>
  </si>
  <si>
    <t>Wi</t>
  </si>
  <si>
    <t>Qs (W)</t>
  </si>
  <si>
    <t>Qw (W)</t>
  </si>
  <si>
    <t>L/s-person</t>
  </si>
  <si>
    <t>1.4 Maintenance Office</t>
  </si>
  <si>
    <t>1.7 Minor Operating Room</t>
  </si>
  <si>
    <t>1.9 Examination/Treatment Area</t>
  </si>
  <si>
    <t>1.11 Supply Room</t>
  </si>
  <si>
    <t>1.13 Pharmacy</t>
  </si>
  <si>
    <t>1.14 Medical Records Office</t>
  </si>
  <si>
    <t>1.16 PHILHEALTH</t>
  </si>
  <si>
    <t>1.17 Doctor's Duty</t>
  </si>
  <si>
    <t>1.18 Nurse Station (ER)</t>
  </si>
  <si>
    <t>1.21 Work Area (laboratory)</t>
  </si>
  <si>
    <t>1.24 OPD clinic dental 1</t>
  </si>
  <si>
    <t>1.25 OPD clinic dental 2</t>
  </si>
  <si>
    <t>1.27 OPD clinic surgery 1</t>
  </si>
  <si>
    <t>1.28 OPD clinic surgery 2</t>
  </si>
  <si>
    <t>1.29 Cashier</t>
  </si>
  <si>
    <t>1.30 Billing</t>
  </si>
  <si>
    <t>1.31 Admitting</t>
  </si>
  <si>
    <t>1.33 Radiologist Office</t>
  </si>
  <si>
    <t>1.34 Dark Room</t>
  </si>
  <si>
    <t>1.35 Control Booth</t>
  </si>
  <si>
    <t>1.37 OPD Clinic Pedia 1</t>
  </si>
  <si>
    <t>1.38 OPD Clinic Pedia 2</t>
  </si>
  <si>
    <t>1.40 OPD info. And admitting</t>
  </si>
  <si>
    <t>1.41 OPD Clinic Medical 1</t>
  </si>
  <si>
    <t>1.42 OPD Clinic Medical 2</t>
  </si>
  <si>
    <t>1.50 Admin Office</t>
  </si>
  <si>
    <t>1.55 Administrative office</t>
  </si>
  <si>
    <t>1.56 Social Welfare</t>
  </si>
  <si>
    <t xml:space="preserve">1.58 OPD Info. And admitting </t>
  </si>
  <si>
    <t>1.59 OPD records</t>
  </si>
  <si>
    <t>1.60 Ultrasound</t>
  </si>
  <si>
    <t>1.64 Supply Receiving Area</t>
  </si>
  <si>
    <t>1.65 Dietician's Office</t>
  </si>
  <si>
    <t>1.66 Dietary</t>
  </si>
  <si>
    <t>1.67 Staff Dining</t>
  </si>
  <si>
    <t>1.68 OPD clinic Ob-gyne</t>
  </si>
  <si>
    <t>1.70 Canteen</t>
  </si>
  <si>
    <t>Occ.</t>
  </si>
  <si>
    <t>Qs(W)</t>
  </si>
  <si>
    <t>Ql(W)</t>
  </si>
  <si>
    <t>5-Bed Ward 1</t>
  </si>
  <si>
    <t>5-Bed Ward 2</t>
  </si>
  <si>
    <t>5-Bed Ward 3</t>
  </si>
  <si>
    <t>5-Bed Ward 4</t>
  </si>
  <si>
    <t>Isolation Room 1</t>
  </si>
  <si>
    <t>Private Room 1</t>
  </si>
  <si>
    <t>Private Room 2</t>
  </si>
  <si>
    <t>Chief Nurse</t>
  </si>
  <si>
    <t>Treatment Room</t>
  </si>
  <si>
    <t>Nurse Station</t>
  </si>
  <si>
    <t>Dirty Utility</t>
  </si>
  <si>
    <t>Clean Linen</t>
  </si>
  <si>
    <t>Private Room 3</t>
  </si>
  <si>
    <t>Private Room 4</t>
  </si>
  <si>
    <t>Isolation Room 2</t>
  </si>
  <si>
    <t>Reception</t>
  </si>
  <si>
    <t>Private Room 5</t>
  </si>
  <si>
    <t>Chief of Hospital</t>
  </si>
  <si>
    <t>3-Bed Ward 1</t>
  </si>
  <si>
    <t>3-Bed Ward 2</t>
  </si>
  <si>
    <t>Private Room 6</t>
  </si>
  <si>
    <t>Conference Room</t>
  </si>
  <si>
    <t>3-Bed Ward 3</t>
  </si>
  <si>
    <t>3-Bed Ward 4</t>
  </si>
  <si>
    <t>3-Bed Ward 4 CR</t>
  </si>
  <si>
    <t>Private Room 7</t>
  </si>
  <si>
    <t>Private Room 8</t>
  </si>
  <si>
    <t>Chief of Clinics</t>
  </si>
  <si>
    <t>Delivery Room</t>
  </si>
  <si>
    <t>Sub-Ster Room 1</t>
  </si>
  <si>
    <t>Labor Room</t>
  </si>
  <si>
    <t>Pathologic Nursery</t>
  </si>
  <si>
    <t>Pre-mature nursery</t>
  </si>
  <si>
    <t>Breastfeeding room</t>
  </si>
  <si>
    <t>Pre-operation area</t>
  </si>
  <si>
    <t>Autoclave area</t>
  </si>
  <si>
    <t>Sterile supply room</t>
  </si>
  <si>
    <t xml:space="preserve">Major Operating Room </t>
  </si>
  <si>
    <t>Sub-Ster Room 2</t>
  </si>
  <si>
    <t>Jan.Clo.</t>
  </si>
  <si>
    <t>Clean up room</t>
  </si>
  <si>
    <t>Sterile Instrument Supply Storage Area</t>
  </si>
  <si>
    <t>Anesthesia Office &amp; Storage</t>
  </si>
  <si>
    <t>Lounge Area</t>
  </si>
  <si>
    <t>Recovery Room</t>
  </si>
  <si>
    <t>Space</t>
  </si>
  <si>
    <t>Private Room 9</t>
  </si>
  <si>
    <t>Private Room 10</t>
  </si>
  <si>
    <t>Private Room 11</t>
  </si>
  <si>
    <t>Private Room 12</t>
  </si>
  <si>
    <t>Private Room 13</t>
  </si>
  <si>
    <t>Private Room 14</t>
  </si>
  <si>
    <t>Solarium 1</t>
  </si>
  <si>
    <t>Solarium 2</t>
  </si>
  <si>
    <t>Admitting</t>
  </si>
  <si>
    <t>Billing</t>
  </si>
  <si>
    <t>Cashier</t>
  </si>
  <si>
    <t>Personel's dining</t>
  </si>
  <si>
    <t>OCCUPANT LOAD</t>
  </si>
  <si>
    <t>Ql (W)</t>
  </si>
  <si>
    <t>CLF</t>
  </si>
  <si>
    <t>Sensible</t>
  </si>
  <si>
    <t>Latent</t>
  </si>
  <si>
    <t>Gain/person</t>
  </si>
  <si>
    <t>gain per person</t>
  </si>
  <si>
    <t>sensible</t>
  </si>
  <si>
    <t>latent</t>
  </si>
  <si>
    <t>sensible heat</t>
  </si>
  <si>
    <t>latent heat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</si>
</sst>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theme="5" tint="0.79998168889431442"/>
        <bgColor theme="5" tint="0.79998168889431442"/>
      </patternFill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/>
    <xf numFmtId="0" fontId="0" fillId="3" borderId="1" xfId="0" applyFill="1" applyBorder="1" applyAlignment="1">
      <alignment horizontal="left"/>
    </xf>
    <xf numFmtId="0" fontId="0" fillId="3" borderId="1" xfId="0" applyFill="1" applyBorder="1"/>
    <xf numFmtId="0" fontId="0" fillId="4" borderId="1" xfId="0" applyFill="1" applyBorder="1" applyAlignment="1">
      <alignment horizontal="left"/>
    </xf>
    <xf numFmtId="0" fontId="0" fillId="4" borderId="1" xfId="0" applyFill="1" applyBorder="1"/>
    <xf numFmtId="0" fontId="0" fillId="2" borderId="0" xfId="0" applyFill="1"/>
    <xf numFmtId="0" fontId="1" fillId="0" borderId="0" xfId="0" applyFont="1"/>
    <xf numFmtId="0" fontId="0" fillId="0" borderId="0" xfId="0" applyFill="1" applyAlignment="1"/>
    <xf numFmtId="0" fontId="2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0" fillId="4" borderId="0" xfId="0" applyFill="1" applyBorder="1" applyAlignment="1">
      <alignment horizontal="left"/>
    </xf>
    <xf numFmtId="0" fontId="0" fillId="0" borderId="0" xfId="0" applyBorder="1"/>
    <xf numFmtId="0" fontId="0" fillId="4" borderId="0" xfId="0" applyFill="1" applyBorder="1"/>
    <xf numFmtId="0" fontId="0" fillId="3" borderId="0" xfId="0" applyFill="1" applyBorder="1"/>
    <xf numFmtId="0" fontId="0" fillId="3" borderId="0" xfId="0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07ADAC-2616-46AF-8F59-2D41A10E1A9E}">
  <dimension ref="A2:W129"/>
  <sheetViews>
    <sheetView tabSelected="1" zoomScale="70" zoomScaleNormal="70" workbookViewId="0">
      <selection activeCell="I97" sqref="I97"/>
    </sheetView>
  </sheetViews>
  <sheetFormatPr defaultRowHeight="14.5" x14ac:dyDescent="0.35"/>
  <cols>
    <col min="1" max="1" width="36.6328125" customWidth="1"/>
    <col min="14" max="14" width="32.7265625" customWidth="1"/>
    <col min="15" max="15" width="10.1796875" customWidth="1"/>
    <col min="16" max="16" width="11.6328125" customWidth="1"/>
    <col min="20" max="20" width="13.90625" customWidth="1"/>
    <col min="21" max="21" width="13.1796875" customWidth="1"/>
  </cols>
  <sheetData>
    <row r="2" spans="1:23" x14ac:dyDescent="0.35">
      <c r="A2" s="10" t="s">
        <v>0</v>
      </c>
      <c r="B2" s="10"/>
      <c r="C2" s="10"/>
      <c r="D2" s="10"/>
      <c r="E2" s="10"/>
      <c r="F2" s="10"/>
      <c r="G2" s="10"/>
      <c r="H2" s="10"/>
      <c r="I2" s="10"/>
      <c r="N2" s="10" t="s">
        <v>109</v>
      </c>
      <c r="O2" s="10"/>
      <c r="P2" s="10"/>
      <c r="Q2" s="10"/>
      <c r="R2" s="10"/>
      <c r="S2" s="10"/>
      <c r="T2" s="10"/>
      <c r="U2" s="10"/>
      <c r="V2" s="8"/>
      <c r="W2" s="8"/>
    </row>
    <row r="4" spans="1:23" ht="15" thickBot="1" x14ac:dyDescent="0.4">
      <c r="A4" s="1" t="s">
        <v>1</v>
      </c>
      <c r="B4" s="1" t="s">
        <v>2</v>
      </c>
      <c r="C4" s="1" t="s">
        <v>3</v>
      </c>
      <c r="D4" s="1" t="s">
        <v>4</v>
      </c>
      <c r="E4" s="1" t="s">
        <v>5</v>
      </c>
      <c r="F4" s="1" t="s">
        <v>6</v>
      </c>
      <c r="G4" s="1" t="s">
        <v>7</v>
      </c>
      <c r="H4" s="1" t="s">
        <v>8</v>
      </c>
      <c r="I4" s="1" t="s">
        <v>9</v>
      </c>
      <c r="K4" s="1" t="s">
        <v>10</v>
      </c>
      <c r="N4" s="9" t="s">
        <v>1</v>
      </c>
      <c r="O4" s="9" t="s">
        <v>2</v>
      </c>
      <c r="P4" s="9" t="s">
        <v>114</v>
      </c>
      <c r="Q4" s="9" t="s">
        <v>112</v>
      </c>
      <c r="R4" s="9" t="s">
        <v>113</v>
      </c>
      <c r="S4" s="9" t="s">
        <v>111</v>
      </c>
      <c r="T4" s="9" t="s">
        <v>8</v>
      </c>
      <c r="U4" s="9" t="s">
        <v>110</v>
      </c>
    </row>
    <row r="5" spans="1:23" ht="15" thickBot="1" x14ac:dyDescent="0.4">
      <c r="A5" s="11" t="s">
        <v>11</v>
      </c>
      <c r="B5" s="12">
        <v>3</v>
      </c>
      <c r="C5" s="12">
        <f t="shared" ref="C5:C38" si="0">B5*K5</f>
        <v>24</v>
      </c>
      <c r="D5" s="12">
        <v>34.5</v>
      </c>
      <c r="E5" s="13">
        <v>22.5</v>
      </c>
      <c r="F5" s="14">
        <v>1.8136751999999999E-2</v>
      </c>
      <c r="G5" s="13">
        <v>8.4806099999999995E-3</v>
      </c>
      <c r="H5" s="12">
        <f t="shared" ref="H5:H38" si="1">1.232*C5*(D5-E5)</f>
        <v>354.81599999999997</v>
      </c>
      <c r="I5" s="12">
        <f t="shared" ref="I5:I38" si="2">3000*C5*(F5-G5)</f>
        <v>695.24222399999996</v>
      </c>
      <c r="K5" s="6">
        <v>8</v>
      </c>
      <c r="N5" s="4" t="s">
        <v>11</v>
      </c>
      <c r="O5">
        <v>3</v>
      </c>
      <c r="P5">
        <v>70</v>
      </c>
      <c r="Q5">
        <v>0.6</v>
      </c>
      <c r="R5">
        <v>0.4</v>
      </c>
      <c r="S5">
        <v>0.92</v>
      </c>
      <c r="T5">
        <f t="shared" ref="T5:T38" si="3">O5*P5*Q5*S5</f>
        <v>115.92</v>
      </c>
      <c r="U5">
        <f t="shared" ref="U5:U38" si="4">P5*R5*S5</f>
        <v>25.76</v>
      </c>
    </row>
    <row r="6" spans="1:23" ht="15" thickBot="1" x14ac:dyDescent="0.4">
      <c r="A6" s="11" t="s">
        <v>12</v>
      </c>
      <c r="B6" s="12">
        <v>6</v>
      </c>
      <c r="C6" s="12">
        <f t="shared" si="0"/>
        <v>90</v>
      </c>
      <c r="D6" s="12">
        <v>34.5</v>
      </c>
      <c r="E6" s="13">
        <v>22</v>
      </c>
      <c r="F6" s="14">
        <v>1.8136751999999999E-2</v>
      </c>
      <c r="G6" s="13">
        <v>8.2197599999999996E-3</v>
      </c>
      <c r="H6" s="12">
        <f t="shared" si="1"/>
        <v>1386</v>
      </c>
      <c r="I6" s="12">
        <f t="shared" si="2"/>
        <v>2677.5878399999997</v>
      </c>
      <c r="K6" s="6">
        <v>15</v>
      </c>
      <c r="N6" s="4" t="s">
        <v>12</v>
      </c>
      <c r="O6">
        <v>6</v>
      </c>
      <c r="P6">
        <v>150</v>
      </c>
      <c r="Q6">
        <v>0.5</v>
      </c>
      <c r="R6">
        <v>0.5</v>
      </c>
      <c r="S6">
        <v>0.92</v>
      </c>
      <c r="T6">
        <f t="shared" si="3"/>
        <v>414</v>
      </c>
      <c r="U6">
        <f t="shared" si="4"/>
        <v>69</v>
      </c>
    </row>
    <row r="7" spans="1:23" ht="15" thickBot="1" x14ac:dyDescent="0.4">
      <c r="A7" s="11" t="s">
        <v>13</v>
      </c>
      <c r="B7" s="12">
        <v>6</v>
      </c>
      <c r="C7" s="12">
        <f t="shared" si="0"/>
        <v>48</v>
      </c>
      <c r="D7" s="12">
        <v>34.5</v>
      </c>
      <c r="E7" s="13">
        <v>22.5</v>
      </c>
      <c r="F7" s="14">
        <v>1.8136751999999999E-2</v>
      </c>
      <c r="G7" s="13">
        <v>8.4806099999999995E-3</v>
      </c>
      <c r="H7" s="12">
        <f t="shared" si="1"/>
        <v>709.63199999999995</v>
      </c>
      <c r="I7" s="12">
        <f t="shared" si="2"/>
        <v>1390.4844479999999</v>
      </c>
      <c r="K7" s="6">
        <v>8</v>
      </c>
      <c r="N7" s="4" t="s">
        <v>13</v>
      </c>
      <c r="O7">
        <v>6</v>
      </c>
      <c r="P7">
        <v>100</v>
      </c>
      <c r="Q7">
        <v>0.6</v>
      </c>
      <c r="R7">
        <v>0.4</v>
      </c>
      <c r="S7">
        <v>0.92</v>
      </c>
      <c r="T7">
        <f t="shared" si="3"/>
        <v>331.2</v>
      </c>
      <c r="U7">
        <f t="shared" si="4"/>
        <v>36.800000000000004</v>
      </c>
    </row>
    <row r="8" spans="1:23" ht="15" thickBot="1" x14ac:dyDescent="0.4">
      <c r="A8" s="15" t="s">
        <v>14</v>
      </c>
      <c r="B8" s="12">
        <v>2</v>
      </c>
      <c r="C8" s="12">
        <f t="shared" si="0"/>
        <v>5</v>
      </c>
      <c r="D8" s="12">
        <v>34.5</v>
      </c>
      <c r="E8" s="14">
        <v>22.5</v>
      </c>
      <c r="F8" s="14">
        <v>1.8136751999999999E-2</v>
      </c>
      <c r="G8" s="14">
        <v>8.4806099999999995E-3</v>
      </c>
      <c r="H8" s="12">
        <f t="shared" si="1"/>
        <v>73.92</v>
      </c>
      <c r="I8" s="12">
        <f t="shared" si="2"/>
        <v>144.84213</v>
      </c>
      <c r="K8" s="6">
        <v>2.5</v>
      </c>
      <c r="N8" s="2" t="s">
        <v>14</v>
      </c>
      <c r="O8">
        <v>2</v>
      </c>
      <c r="P8">
        <v>150</v>
      </c>
      <c r="Q8">
        <v>0.5</v>
      </c>
      <c r="R8">
        <v>0.5</v>
      </c>
      <c r="S8">
        <v>0.92</v>
      </c>
      <c r="T8">
        <f t="shared" si="3"/>
        <v>138</v>
      </c>
      <c r="U8">
        <f t="shared" si="4"/>
        <v>69</v>
      </c>
    </row>
    <row r="9" spans="1:23" ht="15" thickBot="1" x14ac:dyDescent="0.4">
      <c r="A9" s="15" t="s">
        <v>15</v>
      </c>
      <c r="B9" s="12">
        <v>4</v>
      </c>
      <c r="C9" s="12">
        <f t="shared" si="0"/>
        <v>32</v>
      </c>
      <c r="D9" s="12">
        <v>34.5</v>
      </c>
      <c r="E9" s="14">
        <v>22.5</v>
      </c>
      <c r="F9" s="14">
        <v>1.8136751999999999E-2</v>
      </c>
      <c r="G9" s="14">
        <v>8.4806099999999995E-3</v>
      </c>
      <c r="H9" s="12">
        <f t="shared" si="1"/>
        <v>473.08799999999997</v>
      </c>
      <c r="I9" s="12">
        <f t="shared" si="2"/>
        <v>926.98963199999992</v>
      </c>
      <c r="K9" s="6">
        <v>8</v>
      </c>
      <c r="N9" s="2" t="s">
        <v>15</v>
      </c>
      <c r="O9">
        <v>4</v>
      </c>
      <c r="P9">
        <v>150</v>
      </c>
      <c r="Q9">
        <v>0.5</v>
      </c>
      <c r="R9">
        <v>0.5</v>
      </c>
      <c r="S9">
        <v>0.92</v>
      </c>
      <c r="T9">
        <f t="shared" si="3"/>
        <v>276</v>
      </c>
      <c r="U9">
        <f t="shared" si="4"/>
        <v>69</v>
      </c>
    </row>
    <row r="10" spans="1:23" ht="15" thickBot="1" x14ac:dyDescent="0.4">
      <c r="A10" s="11" t="s">
        <v>16</v>
      </c>
      <c r="B10" s="12">
        <v>2</v>
      </c>
      <c r="C10" s="12">
        <f t="shared" si="0"/>
        <v>5</v>
      </c>
      <c r="D10" s="12">
        <v>34.5</v>
      </c>
      <c r="E10" s="13">
        <v>22.5</v>
      </c>
      <c r="F10" s="14">
        <v>1.8136751999999999E-2</v>
      </c>
      <c r="G10" s="13">
        <v>8.4806099999999995E-3</v>
      </c>
      <c r="H10" s="12">
        <f t="shared" si="1"/>
        <v>73.92</v>
      </c>
      <c r="I10" s="12">
        <f t="shared" si="2"/>
        <v>144.84213</v>
      </c>
      <c r="K10" s="6">
        <v>2.5</v>
      </c>
      <c r="N10" s="4" t="s">
        <v>16</v>
      </c>
      <c r="O10">
        <v>2</v>
      </c>
      <c r="P10">
        <v>150</v>
      </c>
      <c r="Q10">
        <v>0.55000000000000004</v>
      </c>
      <c r="R10">
        <v>0.45</v>
      </c>
      <c r="S10">
        <v>0.92</v>
      </c>
      <c r="T10">
        <f t="shared" si="3"/>
        <v>151.80000000000001</v>
      </c>
      <c r="U10">
        <f t="shared" si="4"/>
        <v>62.1</v>
      </c>
    </row>
    <row r="11" spans="1:23" ht="15" thickBot="1" x14ac:dyDescent="0.4">
      <c r="A11" s="11" t="s">
        <v>17</v>
      </c>
      <c r="B11" s="12">
        <v>5</v>
      </c>
      <c r="C11" s="12">
        <f>B11*K11</f>
        <v>40</v>
      </c>
      <c r="D11" s="12">
        <v>34.5</v>
      </c>
      <c r="E11" s="13">
        <v>22.5</v>
      </c>
      <c r="F11" s="14">
        <v>1.8136751999999999E-2</v>
      </c>
      <c r="G11" s="13">
        <v>8.4806099999999995E-3</v>
      </c>
      <c r="H11" s="12">
        <f t="shared" si="1"/>
        <v>591.36</v>
      </c>
      <c r="I11" s="12">
        <f t="shared" si="2"/>
        <v>1158.73704</v>
      </c>
      <c r="K11" s="6">
        <v>8</v>
      </c>
      <c r="N11" s="4" t="s">
        <v>17</v>
      </c>
      <c r="O11">
        <v>5</v>
      </c>
      <c r="P11">
        <v>150</v>
      </c>
      <c r="Q11">
        <v>0.55000000000000004</v>
      </c>
      <c r="R11">
        <v>0.45</v>
      </c>
      <c r="S11">
        <v>0.92</v>
      </c>
      <c r="T11">
        <f t="shared" si="3"/>
        <v>379.50000000000006</v>
      </c>
      <c r="U11">
        <f t="shared" si="4"/>
        <v>62.1</v>
      </c>
    </row>
    <row r="12" spans="1:23" ht="15" thickBot="1" x14ac:dyDescent="0.4">
      <c r="A12" s="15" t="s">
        <v>18</v>
      </c>
      <c r="B12" s="12">
        <v>4</v>
      </c>
      <c r="C12" s="12">
        <f t="shared" si="0"/>
        <v>10</v>
      </c>
      <c r="D12" s="12">
        <v>34.5</v>
      </c>
      <c r="E12" s="14">
        <v>22.5</v>
      </c>
      <c r="F12" s="14">
        <v>1.8136751999999999E-2</v>
      </c>
      <c r="G12" s="14">
        <v>8.4806099999999995E-3</v>
      </c>
      <c r="H12" s="12">
        <f t="shared" si="1"/>
        <v>147.84</v>
      </c>
      <c r="I12" s="12">
        <f t="shared" si="2"/>
        <v>289.68425999999999</v>
      </c>
      <c r="K12" s="6">
        <v>2.5</v>
      </c>
      <c r="N12" s="2" t="s">
        <v>18</v>
      </c>
      <c r="O12">
        <v>4</v>
      </c>
      <c r="P12">
        <v>100</v>
      </c>
      <c r="Q12">
        <v>0.6</v>
      </c>
      <c r="R12">
        <v>0.4</v>
      </c>
      <c r="S12">
        <v>0.92</v>
      </c>
      <c r="T12">
        <f t="shared" si="3"/>
        <v>220.8</v>
      </c>
      <c r="U12">
        <f t="shared" si="4"/>
        <v>36.800000000000004</v>
      </c>
    </row>
    <row r="13" spans="1:23" ht="15" thickBot="1" x14ac:dyDescent="0.4">
      <c r="A13" s="11" t="s">
        <v>19</v>
      </c>
      <c r="B13" s="12">
        <v>6</v>
      </c>
      <c r="C13" s="12">
        <f t="shared" si="0"/>
        <v>48</v>
      </c>
      <c r="D13" s="12">
        <v>34.5</v>
      </c>
      <c r="E13" s="13">
        <v>22.5</v>
      </c>
      <c r="F13" s="14">
        <v>1.8136751999999999E-2</v>
      </c>
      <c r="G13" s="13">
        <v>8.4806099999999995E-3</v>
      </c>
      <c r="H13" s="12">
        <f t="shared" si="1"/>
        <v>709.63199999999995</v>
      </c>
      <c r="I13" s="12">
        <f>3000*C13*(F13-G13)</f>
        <v>1390.4844479999999</v>
      </c>
      <c r="K13" s="6">
        <v>8</v>
      </c>
      <c r="N13" s="4" t="s">
        <v>19</v>
      </c>
      <c r="O13">
        <v>6</v>
      </c>
      <c r="P13">
        <v>100</v>
      </c>
      <c r="Q13">
        <v>0.6</v>
      </c>
      <c r="R13">
        <v>0.4</v>
      </c>
      <c r="S13">
        <v>0.92</v>
      </c>
      <c r="T13">
        <f t="shared" si="3"/>
        <v>331.2</v>
      </c>
      <c r="U13">
        <f t="shared" si="4"/>
        <v>36.800000000000004</v>
      </c>
    </row>
    <row r="14" spans="1:23" ht="15" thickBot="1" x14ac:dyDescent="0.4">
      <c r="A14" s="15" t="s">
        <v>20</v>
      </c>
      <c r="B14" s="12">
        <v>4</v>
      </c>
      <c r="C14" s="12">
        <f t="shared" si="0"/>
        <v>40</v>
      </c>
      <c r="D14" s="12">
        <v>34.5</v>
      </c>
      <c r="E14" s="14">
        <v>22</v>
      </c>
      <c r="F14" s="14">
        <v>1.8136751999999999E-2</v>
      </c>
      <c r="G14" s="14">
        <v>8.2197599999999996E-3</v>
      </c>
      <c r="H14" s="12">
        <f t="shared" si="1"/>
        <v>616</v>
      </c>
      <c r="I14" s="12">
        <f t="shared" si="2"/>
        <v>1190.0390399999999</v>
      </c>
      <c r="K14" s="6">
        <v>10</v>
      </c>
      <c r="N14" s="2" t="s">
        <v>20</v>
      </c>
      <c r="O14">
        <v>4</v>
      </c>
      <c r="P14">
        <v>150</v>
      </c>
      <c r="Q14">
        <v>0.5</v>
      </c>
      <c r="R14">
        <v>0.5</v>
      </c>
      <c r="S14">
        <v>0.92</v>
      </c>
      <c r="T14">
        <f t="shared" si="3"/>
        <v>276</v>
      </c>
      <c r="U14">
        <f t="shared" si="4"/>
        <v>69</v>
      </c>
    </row>
    <row r="15" spans="1:23" ht="15" thickBot="1" x14ac:dyDescent="0.4">
      <c r="A15" s="11" t="s">
        <v>21</v>
      </c>
      <c r="B15" s="12">
        <v>2</v>
      </c>
      <c r="C15" s="12">
        <f t="shared" si="0"/>
        <v>5</v>
      </c>
      <c r="D15" s="12">
        <v>34.5</v>
      </c>
      <c r="E15" s="13">
        <v>22.5</v>
      </c>
      <c r="F15" s="14">
        <v>1.8136751999999999E-2</v>
      </c>
      <c r="G15" s="13">
        <v>8.4806099999999995E-3</v>
      </c>
      <c r="H15" s="12">
        <f t="shared" si="1"/>
        <v>73.92</v>
      </c>
      <c r="I15" s="12">
        <f t="shared" si="2"/>
        <v>144.84213</v>
      </c>
      <c r="K15" s="6">
        <v>2.5</v>
      </c>
      <c r="N15" s="4" t="s">
        <v>21</v>
      </c>
      <c r="O15">
        <v>2</v>
      </c>
      <c r="P15">
        <v>150</v>
      </c>
      <c r="Q15">
        <v>0.5</v>
      </c>
      <c r="R15">
        <v>0.5</v>
      </c>
      <c r="S15">
        <v>0.92</v>
      </c>
      <c r="T15">
        <f t="shared" si="3"/>
        <v>138</v>
      </c>
      <c r="U15">
        <f t="shared" si="4"/>
        <v>69</v>
      </c>
    </row>
    <row r="16" spans="1:23" ht="15" thickBot="1" x14ac:dyDescent="0.4">
      <c r="A16" s="14" t="s">
        <v>22</v>
      </c>
      <c r="B16" s="12">
        <v>2</v>
      </c>
      <c r="C16" s="12">
        <f t="shared" si="0"/>
        <v>5</v>
      </c>
      <c r="D16" s="12">
        <v>34.5</v>
      </c>
      <c r="E16" s="14">
        <v>22.5</v>
      </c>
      <c r="F16" s="14">
        <v>1.8136751999999999E-2</v>
      </c>
      <c r="G16" s="14">
        <v>8.4806099999999995E-3</v>
      </c>
      <c r="H16" s="12">
        <f t="shared" si="1"/>
        <v>73.92</v>
      </c>
      <c r="I16" s="12">
        <f t="shared" si="2"/>
        <v>144.84213</v>
      </c>
      <c r="K16" s="6">
        <v>2.5</v>
      </c>
      <c r="N16" s="3" t="s">
        <v>22</v>
      </c>
      <c r="O16">
        <v>2</v>
      </c>
      <c r="P16">
        <v>150</v>
      </c>
      <c r="Q16">
        <v>0.5</v>
      </c>
      <c r="R16">
        <v>0.5</v>
      </c>
      <c r="S16">
        <v>0.92</v>
      </c>
      <c r="T16">
        <f t="shared" si="3"/>
        <v>138</v>
      </c>
      <c r="U16">
        <f t="shared" si="4"/>
        <v>69</v>
      </c>
    </row>
    <row r="17" spans="1:21" ht="15" thickBot="1" x14ac:dyDescent="0.4">
      <c r="A17" s="15" t="s">
        <v>23</v>
      </c>
      <c r="B17" s="12">
        <v>3</v>
      </c>
      <c r="C17" s="12">
        <f t="shared" si="0"/>
        <v>7.5</v>
      </c>
      <c r="D17" s="12">
        <v>34.5</v>
      </c>
      <c r="E17" s="14">
        <v>22.5</v>
      </c>
      <c r="F17" s="14">
        <v>1.8136751999999999E-2</v>
      </c>
      <c r="G17" s="14">
        <v>8.4806099999999995E-3</v>
      </c>
      <c r="H17" s="12">
        <f t="shared" si="1"/>
        <v>110.88</v>
      </c>
      <c r="I17" s="12">
        <f>3000*C17*(F17-G17)</f>
        <v>217.263195</v>
      </c>
      <c r="K17" s="6">
        <v>2.5</v>
      </c>
      <c r="N17" s="2" t="s">
        <v>23</v>
      </c>
      <c r="O17">
        <v>3</v>
      </c>
      <c r="P17">
        <v>150</v>
      </c>
      <c r="Q17">
        <v>0.5</v>
      </c>
      <c r="R17">
        <v>0.5</v>
      </c>
      <c r="S17">
        <v>0.92</v>
      </c>
      <c r="T17">
        <f t="shared" si="3"/>
        <v>207</v>
      </c>
      <c r="U17">
        <f t="shared" si="4"/>
        <v>69</v>
      </c>
    </row>
    <row r="18" spans="1:21" ht="15" thickBot="1" x14ac:dyDescent="0.4">
      <c r="A18" s="11" t="s">
        <v>24</v>
      </c>
      <c r="B18" s="12">
        <v>3</v>
      </c>
      <c r="C18" s="12">
        <f t="shared" si="0"/>
        <v>7.5</v>
      </c>
      <c r="D18" s="12">
        <v>34.5</v>
      </c>
      <c r="E18" s="13">
        <v>22.5</v>
      </c>
      <c r="F18" s="14">
        <v>1.8136751999999999E-2</v>
      </c>
      <c r="G18" s="13">
        <v>8.4806099999999995E-3</v>
      </c>
      <c r="H18" s="12">
        <f t="shared" si="1"/>
        <v>110.88</v>
      </c>
      <c r="I18" s="12">
        <f t="shared" si="2"/>
        <v>217.263195</v>
      </c>
      <c r="K18" s="6">
        <v>2.5</v>
      </c>
      <c r="N18" s="4" t="s">
        <v>24</v>
      </c>
      <c r="O18">
        <v>3</v>
      </c>
      <c r="P18">
        <v>150</v>
      </c>
      <c r="Q18">
        <v>0.5</v>
      </c>
      <c r="R18">
        <v>0.5</v>
      </c>
      <c r="S18">
        <v>0.92</v>
      </c>
      <c r="T18">
        <f t="shared" si="3"/>
        <v>207</v>
      </c>
      <c r="U18">
        <f t="shared" si="4"/>
        <v>69</v>
      </c>
    </row>
    <row r="19" spans="1:21" ht="15" thickBot="1" x14ac:dyDescent="0.4">
      <c r="A19" s="15" t="s">
        <v>25</v>
      </c>
      <c r="B19" s="12">
        <v>1</v>
      </c>
      <c r="C19" s="12">
        <f t="shared" si="0"/>
        <v>2.5</v>
      </c>
      <c r="D19" s="12">
        <v>34.5</v>
      </c>
      <c r="E19" s="14">
        <v>22.5</v>
      </c>
      <c r="F19" s="14">
        <v>1.8136751999999999E-2</v>
      </c>
      <c r="G19" s="14">
        <v>8.4806099999999995E-3</v>
      </c>
      <c r="H19" s="12">
        <f t="shared" si="1"/>
        <v>36.96</v>
      </c>
      <c r="I19" s="12">
        <f t="shared" si="2"/>
        <v>72.421064999999999</v>
      </c>
      <c r="K19" s="6">
        <v>2.5</v>
      </c>
      <c r="N19" s="2" t="s">
        <v>25</v>
      </c>
      <c r="O19">
        <v>1</v>
      </c>
      <c r="P19">
        <v>150</v>
      </c>
      <c r="Q19">
        <v>0.55000000000000004</v>
      </c>
      <c r="R19">
        <v>0.45</v>
      </c>
      <c r="S19">
        <v>0.92</v>
      </c>
      <c r="T19">
        <f t="shared" si="3"/>
        <v>75.900000000000006</v>
      </c>
      <c r="U19">
        <f t="shared" si="4"/>
        <v>62.1</v>
      </c>
    </row>
    <row r="20" spans="1:21" ht="15" thickBot="1" x14ac:dyDescent="0.4">
      <c r="A20" s="11" t="s">
        <v>26</v>
      </c>
      <c r="B20" s="12">
        <v>1</v>
      </c>
      <c r="C20" s="12">
        <f>B20*K20</f>
        <v>2.5</v>
      </c>
      <c r="D20" s="12">
        <v>34.5</v>
      </c>
      <c r="E20" s="13">
        <v>22.5</v>
      </c>
      <c r="F20" s="14">
        <v>1.8136751999999999E-2</v>
      </c>
      <c r="G20" s="13">
        <v>8.4806099999999995E-3</v>
      </c>
      <c r="H20" s="12">
        <f t="shared" si="1"/>
        <v>36.96</v>
      </c>
      <c r="I20" s="12">
        <f t="shared" si="2"/>
        <v>72.421064999999999</v>
      </c>
      <c r="K20" s="6">
        <v>2.5</v>
      </c>
      <c r="N20" s="4" t="s">
        <v>26</v>
      </c>
      <c r="O20">
        <v>1</v>
      </c>
      <c r="P20">
        <v>150</v>
      </c>
      <c r="Q20">
        <v>0.55000000000000004</v>
      </c>
      <c r="R20">
        <v>0.45</v>
      </c>
      <c r="S20">
        <v>0.92</v>
      </c>
      <c r="T20">
        <f t="shared" si="3"/>
        <v>75.900000000000006</v>
      </c>
      <c r="U20">
        <f t="shared" si="4"/>
        <v>62.1</v>
      </c>
    </row>
    <row r="21" spans="1:21" ht="15" thickBot="1" x14ac:dyDescent="0.4">
      <c r="A21" s="15" t="s">
        <v>27</v>
      </c>
      <c r="B21" s="12">
        <v>1</v>
      </c>
      <c r="C21" s="12">
        <f t="shared" si="0"/>
        <v>2.5</v>
      </c>
      <c r="D21" s="12">
        <v>34.5</v>
      </c>
      <c r="E21" s="14">
        <v>22.5</v>
      </c>
      <c r="F21" s="14">
        <v>1.8136751999999999E-2</v>
      </c>
      <c r="G21" s="14">
        <v>8.4806099999999995E-3</v>
      </c>
      <c r="H21" s="12">
        <f t="shared" si="1"/>
        <v>36.96</v>
      </c>
      <c r="I21" s="12">
        <f t="shared" si="2"/>
        <v>72.421064999999999</v>
      </c>
      <c r="K21" s="6">
        <v>2.5</v>
      </c>
      <c r="N21" s="2" t="s">
        <v>27</v>
      </c>
      <c r="O21">
        <v>1</v>
      </c>
      <c r="P21">
        <v>150</v>
      </c>
      <c r="Q21">
        <v>0.55000000000000004</v>
      </c>
      <c r="R21">
        <v>0.45</v>
      </c>
      <c r="S21">
        <v>0.92</v>
      </c>
      <c r="T21">
        <f t="shared" si="3"/>
        <v>75.900000000000006</v>
      </c>
      <c r="U21">
        <f t="shared" si="4"/>
        <v>62.1</v>
      </c>
    </row>
    <row r="22" spans="1:21" ht="15" thickBot="1" x14ac:dyDescent="0.4">
      <c r="A22" s="15" t="s">
        <v>28</v>
      </c>
      <c r="B22" s="12">
        <v>5</v>
      </c>
      <c r="C22" s="12">
        <f t="shared" si="0"/>
        <v>12.5</v>
      </c>
      <c r="D22" s="12">
        <v>34.5</v>
      </c>
      <c r="E22" s="14">
        <v>22.5</v>
      </c>
      <c r="F22" s="14">
        <v>1.8136751999999999E-2</v>
      </c>
      <c r="G22" s="14">
        <v>8.4806099999999995E-3</v>
      </c>
      <c r="H22" s="12">
        <f t="shared" si="1"/>
        <v>184.8</v>
      </c>
      <c r="I22" s="12">
        <f t="shared" si="2"/>
        <v>362.10532499999999</v>
      </c>
      <c r="K22" s="6">
        <v>2.5</v>
      </c>
      <c r="N22" s="2" t="s">
        <v>28</v>
      </c>
      <c r="O22">
        <v>5</v>
      </c>
      <c r="P22">
        <v>150</v>
      </c>
      <c r="Q22">
        <v>0.5</v>
      </c>
      <c r="R22">
        <v>0.5</v>
      </c>
      <c r="S22">
        <v>0.92</v>
      </c>
      <c r="T22">
        <f t="shared" si="3"/>
        <v>345</v>
      </c>
      <c r="U22">
        <f t="shared" si="4"/>
        <v>69</v>
      </c>
    </row>
    <row r="23" spans="1:21" ht="15" thickBot="1" x14ac:dyDescent="0.4">
      <c r="A23" s="11" t="s">
        <v>29</v>
      </c>
      <c r="B23" s="12">
        <v>3</v>
      </c>
      <c r="C23" s="12">
        <f t="shared" si="0"/>
        <v>24</v>
      </c>
      <c r="D23" s="12">
        <v>34.5</v>
      </c>
      <c r="E23" s="13">
        <v>22.5</v>
      </c>
      <c r="F23" s="14">
        <v>1.8136751999999999E-2</v>
      </c>
      <c r="G23" s="13">
        <v>8.4806099999999995E-3</v>
      </c>
      <c r="H23" s="12">
        <f t="shared" si="1"/>
        <v>354.81599999999997</v>
      </c>
      <c r="I23" s="12">
        <f t="shared" si="2"/>
        <v>695.24222399999996</v>
      </c>
      <c r="K23" s="6">
        <v>8</v>
      </c>
      <c r="N23" s="4" t="s">
        <v>29</v>
      </c>
      <c r="O23">
        <v>3</v>
      </c>
      <c r="P23">
        <v>100</v>
      </c>
      <c r="Q23">
        <v>0.6</v>
      </c>
      <c r="R23">
        <v>0.4</v>
      </c>
      <c r="S23">
        <v>0.92</v>
      </c>
      <c r="T23">
        <f t="shared" si="3"/>
        <v>165.6</v>
      </c>
      <c r="U23">
        <f t="shared" si="4"/>
        <v>36.800000000000004</v>
      </c>
    </row>
    <row r="24" spans="1:21" ht="15" thickBot="1" x14ac:dyDescent="0.4">
      <c r="A24" s="15" t="s">
        <v>30</v>
      </c>
      <c r="B24" s="12">
        <v>4</v>
      </c>
      <c r="C24" s="12">
        <f t="shared" si="0"/>
        <v>32</v>
      </c>
      <c r="D24" s="12">
        <v>34.5</v>
      </c>
      <c r="E24" s="14">
        <v>22.5</v>
      </c>
      <c r="F24" s="14">
        <v>1.8136751999999999E-2</v>
      </c>
      <c r="G24" s="14">
        <v>8.4806099999999995E-3</v>
      </c>
      <c r="H24" s="12">
        <f t="shared" si="1"/>
        <v>473.08799999999997</v>
      </c>
      <c r="I24" s="12">
        <f t="shared" si="2"/>
        <v>926.98963199999992</v>
      </c>
      <c r="K24" s="6">
        <v>8</v>
      </c>
      <c r="N24" s="2" t="s">
        <v>30</v>
      </c>
      <c r="O24">
        <v>4</v>
      </c>
      <c r="P24">
        <v>100</v>
      </c>
      <c r="Q24">
        <v>0.6</v>
      </c>
      <c r="R24">
        <v>0.4</v>
      </c>
      <c r="S24">
        <v>0.92</v>
      </c>
      <c r="T24">
        <f t="shared" si="3"/>
        <v>220.8</v>
      </c>
      <c r="U24">
        <f t="shared" si="4"/>
        <v>36.800000000000004</v>
      </c>
    </row>
    <row r="25" spans="1:21" ht="15" thickBot="1" x14ac:dyDescent="0.4">
      <c r="A25" s="11" t="s">
        <v>31</v>
      </c>
      <c r="B25" s="12">
        <v>2</v>
      </c>
      <c r="C25" s="12">
        <f t="shared" si="0"/>
        <v>5</v>
      </c>
      <c r="D25" s="12">
        <v>34.5</v>
      </c>
      <c r="E25" s="13">
        <v>22.5</v>
      </c>
      <c r="F25" s="14">
        <v>1.8136751999999999E-2</v>
      </c>
      <c r="G25" s="13">
        <v>8.4806099999999995E-3</v>
      </c>
      <c r="H25" s="12">
        <f t="shared" si="1"/>
        <v>73.92</v>
      </c>
      <c r="I25" s="12">
        <f t="shared" si="2"/>
        <v>144.84213</v>
      </c>
      <c r="K25" s="6">
        <v>2.5</v>
      </c>
      <c r="N25" s="4" t="s">
        <v>31</v>
      </c>
      <c r="O25">
        <v>2</v>
      </c>
      <c r="P25">
        <v>100</v>
      </c>
      <c r="Q25">
        <v>0.6</v>
      </c>
      <c r="R25">
        <v>0.4</v>
      </c>
      <c r="S25">
        <v>0.92</v>
      </c>
      <c r="T25">
        <f t="shared" si="3"/>
        <v>110.4</v>
      </c>
      <c r="U25">
        <f t="shared" si="4"/>
        <v>36.800000000000004</v>
      </c>
    </row>
    <row r="26" spans="1:21" ht="15" thickBot="1" x14ac:dyDescent="0.4">
      <c r="A26" s="15" t="s">
        <v>32</v>
      </c>
      <c r="B26" s="12">
        <v>2</v>
      </c>
      <c r="C26" s="12">
        <f t="shared" si="0"/>
        <v>5</v>
      </c>
      <c r="D26" s="12">
        <v>34.5</v>
      </c>
      <c r="E26" s="14">
        <v>22.5</v>
      </c>
      <c r="F26" s="14">
        <v>1.8136751999999999E-2</v>
      </c>
      <c r="G26" s="14">
        <v>8.4806099999999995E-3</v>
      </c>
      <c r="H26" s="12">
        <f t="shared" si="1"/>
        <v>73.92</v>
      </c>
      <c r="I26" s="12">
        <f t="shared" si="2"/>
        <v>144.84213</v>
      </c>
      <c r="K26" s="6">
        <v>2.5</v>
      </c>
      <c r="N26" s="2" t="s">
        <v>32</v>
      </c>
      <c r="O26">
        <v>2</v>
      </c>
      <c r="P26">
        <v>100</v>
      </c>
      <c r="Q26">
        <v>0.6</v>
      </c>
      <c r="R26">
        <v>0.4</v>
      </c>
      <c r="S26">
        <v>0.92</v>
      </c>
      <c r="T26">
        <f t="shared" si="3"/>
        <v>110.4</v>
      </c>
      <c r="U26">
        <f t="shared" si="4"/>
        <v>36.800000000000004</v>
      </c>
    </row>
    <row r="27" spans="1:21" ht="15" thickBot="1" x14ac:dyDescent="0.4">
      <c r="A27" s="15" t="s">
        <v>33</v>
      </c>
      <c r="B27" s="12">
        <v>3</v>
      </c>
      <c r="C27" s="12">
        <f t="shared" si="0"/>
        <v>0</v>
      </c>
      <c r="D27" s="12">
        <v>34.5</v>
      </c>
      <c r="E27" s="14">
        <v>22.5</v>
      </c>
      <c r="F27" s="14">
        <v>1.8136751999999999E-2</v>
      </c>
      <c r="G27" s="14">
        <v>8.4806099999999995E-3</v>
      </c>
      <c r="H27" s="12">
        <f t="shared" si="1"/>
        <v>0</v>
      </c>
      <c r="I27" s="12">
        <f>3000*C27*(F27-G27)</f>
        <v>0</v>
      </c>
      <c r="K27" s="6"/>
      <c r="N27" s="2" t="s">
        <v>33</v>
      </c>
      <c r="O27">
        <v>3</v>
      </c>
      <c r="P27">
        <v>150</v>
      </c>
      <c r="Q27">
        <v>0.55000000000000004</v>
      </c>
      <c r="R27">
        <v>0.45</v>
      </c>
      <c r="S27">
        <v>0.92</v>
      </c>
      <c r="T27">
        <f t="shared" si="3"/>
        <v>227.70000000000005</v>
      </c>
      <c r="U27">
        <f t="shared" si="4"/>
        <v>62.1</v>
      </c>
    </row>
    <row r="28" spans="1:21" ht="15" thickBot="1" x14ac:dyDescent="0.4">
      <c r="A28" s="11" t="s">
        <v>34</v>
      </c>
      <c r="B28" s="12">
        <v>2</v>
      </c>
      <c r="C28" s="12">
        <f t="shared" si="0"/>
        <v>5</v>
      </c>
      <c r="D28" s="12">
        <v>34.5</v>
      </c>
      <c r="E28" s="13">
        <v>22.5</v>
      </c>
      <c r="F28" s="14">
        <v>1.8136751999999999E-2</v>
      </c>
      <c r="G28" s="13">
        <v>8.4806099999999995E-3</v>
      </c>
      <c r="H28" s="12">
        <f t="shared" si="1"/>
        <v>73.92</v>
      </c>
      <c r="I28" s="12">
        <f t="shared" si="2"/>
        <v>144.84213</v>
      </c>
      <c r="K28" s="6">
        <v>2.5</v>
      </c>
      <c r="N28" s="4" t="s">
        <v>34</v>
      </c>
      <c r="O28">
        <v>2</v>
      </c>
      <c r="P28">
        <v>100</v>
      </c>
      <c r="Q28">
        <v>0.6</v>
      </c>
      <c r="R28">
        <v>0.4</v>
      </c>
      <c r="S28">
        <v>0.92</v>
      </c>
      <c r="T28">
        <f t="shared" si="3"/>
        <v>110.4</v>
      </c>
      <c r="U28">
        <f t="shared" si="4"/>
        <v>36.800000000000004</v>
      </c>
    </row>
    <row r="29" spans="1:21" ht="15" thickBot="1" x14ac:dyDescent="0.4">
      <c r="A29" s="15" t="s">
        <v>35</v>
      </c>
      <c r="B29" s="12">
        <v>2</v>
      </c>
      <c r="C29" s="12">
        <f>B29*K29</f>
        <v>5</v>
      </c>
      <c r="D29" s="12">
        <v>34.5</v>
      </c>
      <c r="E29" s="14">
        <v>22.5</v>
      </c>
      <c r="F29" s="14">
        <v>1.8136751999999999E-2</v>
      </c>
      <c r="G29" s="14">
        <v>8.4806099999999995E-3</v>
      </c>
      <c r="H29" s="12">
        <f t="shared" si="1"/>
        <v>73.92</v>
      </c>
      <c r="I29" s="12">
        <f t="shared" si="2"/>
        <v>144.84213</v>
      </c>
      <c r="K29" s="6">
        <v>2.5</v>
      </c>
      <c r="N29" s="2" t="s">
        <v>35</v>
      </c>
      <c r="O29">
        <v>2</v>
      </c>
      <c r="P29">
        <v>100</v>
      </c>
      <c r="Q29">
        <v>0.6</v>
      </c>
      <c r="R29">
        <v>0.4</v>
      </c>
      <c r="S29">
        <v>0.92</v>
      </c>
      <c r="T29">
        <f t="shared" si="3"/>
        <v>110.4</v>
      </c>
      <c r="U29">
        <f t="shared" si="4"/>
        <v>36.800000000000004</v>
      </c>
    </row>
    <row r="30" spans="1:21" ht="15" thickBot="1" x14ac:dyDescent="0.4">
      <c r="A30" s="11" t="s">
        <v>36</v>
      </c>
      <c r="B30" s="12">
        <v>2</v>
      </c>
      <c r="C30" s="12">
        <f t="shared" si="0"/>
        <v>5</v>
      </c>
      <c r="D30" s="12">
        <v>34.5</v>
      </c>
      <c r="E30" s="13">
        <v>22.5</v>
      </c>
      <c r="F30" s="14">
        <v>1.8136751999999999E-2</v>
      </c>
      <c r="G30" s="13">
        <v>8.4806099999999995E-3</v>
      </c>
      <c r="H30" s="12">
        <f t="shared" si="1"/>
        <v>73.92</v>
      </c>
      <c r="I30" s="12">
        <f t="shared" si="2"/>
        <v>144.84213</v>
      </c>
      <c r="K30" s="6">
        <v>2.5</v>
      </c>
      <c r="N30" s="4" t="s">
        <v>36</v>
      </c>
      <c r="O30">
        <v>2</v>
      </c>
      <c r="P30">
        <v>150</v>
      </c>
      <c r="Q30">
        <v>0.55000000000000004</v>
      </c>
      <c r="R30">
        <v>0.45</v>
      </c>
      <c r="S30">
        <v>0.92</v>
      </c>
      <c r="T30">
        <f t="shared" si="3"/>
        <v>151.80000000000001</v>
      </c>
      <c r="U30">
        <f t="shared" si="4"/>
        <v>62.1</v>
      </c>
    </row>
    <row r="31" spans="1:21" ht="15" thickBot="1" x14ac:dyDescent="0.4">
      <c r="A31" s="11" t="s">
        <v>37</v>
      </c>
      <c r="B31" s="12">
        <v>2</v>
      </c>
      <c r="C31" s="12">
        <f t="shared" si="0"/>
        <v>5</v>
      </c>
      <c r="D31" s="12">
        <v>34.5</v>
      </c>
      <c r="E31" s="13">
        <v>22.5</v>
      </c>
      <c r="F31" s="14">
        <v>1.8136751999999999E-2</v>
      </c>
      <c r="G31" s="13">
        <v>8.4806099999999995E-3</v>
      </c>
      <c r="H31" s="12">
        <f t="shared" si="1"/>
        <v>73.92</v>
      </c>
      <c r="I31" s="12">
        <f t="shared" si="2"/>
        <v>144.84213</v>
      </c>
      <c r="K31" s="6">
        <v>2.5</v>
      </c>
      <c r="N31" s="4" t="s">
        <v>37</v>
      </c>
      <c r="O31">
        <v>2</v>
      </c>
      <c r="P31">
        <v>150</v>
      </c>
      <c r="Q31">
        <v>0.55000000000000004</v>
      </c>
      <c r="R31">
        <v>0.45</v>
      </c>
      <c r="S31">
        <v>0.92</v>
      </c>
      <c r="T31">
        <f t="shared" si="3"/>
        <v>151.80000000000001</v>
      </c>
      <c r="U31">
        <f t="shared" si="4"/>
        <v>62.1</v>
      </c>
    </row>
    <row r="32" spans="1:21" ht="15" thickBot="1" x14ac:dyDescent="0.4">
      <c r="A32" s="15" t="s">
        <v>38</v>
      </c>
      <c r="B32" s="12">
        <v>3</v>
      </c>
      <c r="C32" s="12">
        <f t="shared" si="0"/>
        <v>7.5</v>
      </c>
      <c r="D32" s="12">
        <v>34.5</v>
      </c>
      <c r="E32" s="14">
        <v>22.5</v>
      </c>
      <c r="F32" s="14">
        <v>1.8136751999999999E-2</v>
      </c>
      <c r="G32" s="14">
        <v>8.4806099999999995E-3</v>
      </c>
      <c r="H32" s="12">
        <f t="shared" si="1"/>
        <v>110.88</v>
      </c>
      <c r="I32" s="12">
        <f t="shared" si="2"/>
        <v>217.263195</v>
      </c>
      <c r="K32" s="6">
        <v>2.5</v>
      </c>
      <c r="N32" s="2" t="s">
        <v>38</v>
      </c>
      <c r="O32">
        <v>3</v>
      </c>
      <c r="P32">
        <v>100</v>
      </c>
      <c r="Q32">
        <v>0.6</v>
      </c>
      <c r="R32">
        <v>0.4</v>
      </c>
      <c r="S32">
        <v>0.92</v>
      </c>
      <c r="T32">
        <f t="shared" si="3"/>
        <v>165.6</v>
      </c>
      <c r="U32">
        <f t="shared" si="4"/>
        <v>36.800000000000004</v>
      </c>
    </row>
    <row r="33" spans="1:21" ht="15" thickBot="1" x14ac:dyDescent="0.4">
      <c r="A33" s="15" t="s">
        <v>39</v>
      </c>
      <c r="B33" s="12">
        <v>3</v>
      </c>
      <c r="C33" s="12">
        <f t="shared" si="0"/>
        <v>7.5</v>
      </c>
      <c r="D33" s="12">
        <v>34.5</v>
      </c>
      <c r="E33" s="14">
        <v>22.5</v>
      </c>
      <c r="F33" s="14">
        <v>1.8136751999999999E-2</v>
      </c>
      <c r="G33" s="14">
        <v>8.4806099999999995E-3</v>
      </c>
      <c r="H33" s="12">
        <f t="shared" si="1"/>
        <v>110.88</v>
      </c>
      <c r="I33" s="12">
        <f t="shared" si="2"/>
        <v>217.263195</v>
      </c>
      <c r="K33" s="6">
        <v>2.5</v>
      </c>
      <c r="N33" s="2" t="s">
        <v>39</v>
      </c>
      <c r="O33">
        <v>3</v>
      </c>
      <c r="P33">
        <v>150</v>
      </c>
      <c r="Q33">
        <v>0.55000000000000004</v>
      </c>
      <c r="R33">
        <v>0.45</v>
      </c>
      <c r="S33">
        <v>0.92</v>
      </c>
      <c r="T33">
        <f t="shared" si="3"/>
        <v>227.70000000000005</v>
      </c>
      <c r="U33">
        <f t="shared" si="4"/>
        <v>62.1</v>
      </c>
    </row>
    <row r="34" spans="1:21" ht="15" thickBot="1" x14ac:dyDescent="0.4">
      <c r="A34" s="11" t="s">
        <v>40</v>
      </c>
      <c r="B34" s="12"/>
      <c r="C34" s="12">
        <f>B34*K34</f>
        <v>0</v>
      </c>
      <c r="D34" s="12">
        <v>34.5</v>
      </c>
      <c r="E34" s="13">
        <v>22.5</v>
      </c>
      <c r="F34" s="14">
        <v>1.8136751999999999E-2</v>
      </c>
      <c r="G34" s="13">
        <v>8.4806099999999995E-3</v>
      </c>
      <c r="H34" s="12">
        <f t="shared" si="1"/>
        <v>0</v>
      </c>
      <c r="I34" s="12">
        <f t="shared" si="2"/>
        <v>0</v>
      </c>
      <c r="N34" s="4" t="s">
        <v>40</v>
      </c>
      <c r="S34">
        <v>0.92</v>
      </c>
      <c r="T34">
        <f t="shared" si="3"/>
        <v>0</v>
      </c>
      <c r="U34">
        <f t="shared" si="4"/>
        <v>0</v>
      </c>
    </row>
    <row r="35" spans="1:21" ht="15" thickBot="1" x14ac:dyDescent="0.4">
      <c r="A35" s="15" t="s">
        <v>41</v>
      </c>
      <c r="B35" s="12">
        <v>4</v>
      </c>
      <c r="C35" s="12">
        <f t="shared" si="0"/>
        <v>32</v>
      </c>
      <c r="D35" s="12">
        <v>34.5</v>
      </c>
      <c r="E35" s="14">
        <v>22.5</v>
      </c>
      <c r="F35" s="14">
        <v>1.8136751999999999E-2</v>
      </c>
      <c r="G35" s="14">
        <v>8.4806099999999995E-3</v>
      </c>
      <c r="H35" s="12">
        <f t="shared" si="1"/>
        <v>473.08799999999997</v>
      </c>
      <c r="I35" s="12">
        <f t="shared" si="2"/>
        <v>926.98963199999992</v>
      </c>
      <c r="K35" s="6">
        <v>8</v>
      </c>
      <c r="N35" s="2" t="s">
        <v>41</v>
      </c>
      <c r="O35">
        <v>4</v>
      </c>
      <c r="P35">
        <v>100</v>
      </c>
      <c r="Q35">
        <v>0.6</v>
      </c>
      <c r="R35">
        <v>0.4</v>
      </c>
      <c r="S35">
        <v>0.92</v>
      </c>
      <c r="T35">
        <f t="shared" si="3"/>
        <v>220.8</v>
      </c>
      <c r="U35">
        <f t="shared" si="4"/>
        <v>36.800000000000004</v>
      </c>
    </row>
    <row r="36" spans="1:21" ht="15" thickBot="1" x14ac:dyDescent="0.4">
      <c r="A36" s="11" t="s">
        <v>42</v>
      </c>
      <c r="B36" s="12">
        <v>2</v>
      </c>
      <c r="C36" s="12">
        <f t="shared" si="0"/>
        <v>5</v>
      </c>
      <c r="D36" s="12">
        <v>34.5</v>
      </c>
      <c r="E36" s="13">
        <v>22.5</v>
      </c>
      <c r="F36" s="14">
        <v>1.8136751999999999E-2</v>
      </c>
      <c r="G36" s="13">
        <v>8.4806099999999995E-3</v>
      </c>
      <c r="H36" s="12">
        <f t="shared" si="1"/>
        <v>73.92</v>
      </c>
      <c r="I36" s="12">
        <f t="shared" si="2"/>
        <v>144.84213</v>
      </c>
      <c r="K36" s="6">
        <v>2.5</v>
      </c>
      <c r="N36" s="4" t="s">
        <v>42</v>
      </c>
      <c r="O36">
        <v>2</v>
      </c>
      <c r="P36">
        <v>150</v>
      </c>
      <c r="Q36">
        <v>0.5</v>
      </c>
      <c r="R36">
        <v>0.5</v>
      </c>
      <c r="S36">
        <v>0.92</v>
      </c>
      <c r="T36">
        <f t="shared" si="3"/>
        <v>138</v>
      </c>
      <c r="U36">
        <f t="shared" si="4"/>
        <v>69</v>
      </c>
    </row>
    <row r="37" spans="1:21" ht="15" thickBot="1" x14ac:dyDescent="0.4">
      <c r="A37" s="15" t="s">
        <v>43</v>
      </c>
      <c r="B37" s="12">
        <v>3</v>
      </c>
      <c r="C37" s="12">
        <f t="shared" si="0"/>
        <v>7.5</v>
      </c>
      <c r="D37" s="12">
        <v>34.5</v>
      </c>
      <c r="E37" s="14">
        <v>22.5</v>
      </c>
      <c r="F37" s="14">
        <v>1.8136751999999999E-2</v>
      </c>
      <c r="G37" s="14">
        <v>8.4806099999999995E-3</v>
      </c>
      <c r="H37" s="12">
        <f>1.232*C37*(D37-E37)</f>
        <v>110.88</v>
      </c>
      <c r="I37" s="12">
        <f>3000*C37*(F37-G37)</f>
        <v>217.263195</v>
      </c>
      <c r="K37" s="6">
        <v>2.5</v>
      </c>
      <c r="N37" s="2" t="s">
        <v>43</v>
      </c>
      <c r="O37">
        <v>3</v>
      </c>
      <c r="P37">
        <v>150</v>
      </c>
      <c r="Q37">
        <v>0.55000000000000004</v>
      </c>
      <c r="R37">
        <v>0.45</v>
      </c>
      <c r="S37">
        <v>0.92</v>
      </c>
      <c r="T37">
        <f t="shared" si="3"/>
        <v>227.70000000000005</v>
      </c>
      <c r="U37">
        <f t="shared" si="4"/>
        <v>62.1</v>
      </c>
    </row>
    <row r="38" spans="1:21" ht="15" thickBot="1" x14ac:dyDescent="0.4">
      <c r="A38" s="15" t="s">
        <v>44</v>
      </c>
      <c r="B38" s="12">
        <v>3</v>
      </c>
      <c r="C38" s="12">
        <f t="shared" si="0"/>
        <v>0</v>
      </c>
      <c r="D38" s="12">
        <v>34.5</v>
      </c>
      <c r="E38" s="14">
        <v>22.5</v>
      </c>
      <c r="F38" s="14">
        <v>1.8136751999999999E-2</v>
      </c>
      <c r="G38" s="14">
        <v>8.4806099999999995E-3</v>
      </c>
      <c r="H38" s="12">
        <f t="shared" si="1"/>
        <v>0</v>
      </c>
      <c r="I38" s="12">
        <f t="shared" si="2"/>
        <v>0</v>
      </c>
      <c r="N38" s="2" t="s">
        <v>44</v>
      </c>
      <c r="O38">
        <v>3</v>
      </c>
      <c r="P38">
        <v>100</v>
      </c>
      <c r="Q38">
        <v>0.6</v>
      </c>
      <c r="R38">
        <v>0.4</v>
      </c>
      <c r="S38">
        <v>0.92</v>
      </c>
      <c r="T38">
        <f t="shared" si="3"/>
        <v>165.6</v>
      </c>
      <c r="U38">
        <f t="shared" si="4"/>
        <v>36.800000000000004</v>
      </c>
    </row>
    <row r="39" spans="1:21" ht="15" thickBot="1" x14ac:dyDescent="0.4">
      <c r="A39" s="11" t="s">
        <v>45</v>
      </c>
      <c r="B39" s="12">
        <v>8</v>
      </c>
      <c r="C39" s="12">
        <f t="shared" ref="C39:C40" si="5">B39*K39</f>
        <v>64</v>
      </c>
      <c r="D39" s="12">
        <v>34.5</v>
      </c>
      <c r="E39" s="13">
        <v>22.5</v>
      </c>
      <c r="F39" s="14">
        <v>1.8136751999999999E-2</v>
      </c>
      <c r="G39" s="13">
        <v>8.4806099999999995E-3</v>
      </c>
      <c r="H39" s="12">
        <f t="shared" ref="H39:H41" si="6">1.232*C39*(D39-E39)</f>
        <v>946.17599999999993</v>
      </c>
      <c r="I39" s="12">
        <f t="shared" ref="I39:I41" si="7">3000*C39*(F39-G39)</f>
        <v>1853.9792639999998</v>
      </c>
      <c r="K39" s="6">
        <v>8</v>
      </c>
      <c r="N39" s="4" t="s">
        <v>45</v>
      </c>
      <c r="O39">
        <v>8</v>
      </c>
      <c r="P39">
        <v>100</v>
      </c>
      <c r="Q39">
        <v>0.6</v>
      </c>
      <c r="R39">
        <v>0.4</v>
      </c>
      <c r="S39">
        <v>0.92</v>
      </c>
      <c r="T39">
        <f t="shared" ref="T39:T41" si="8">O39*P39*Q39*S39</f>
        <v>441.6</v>
      </c>
      <c r="U39">
        <f t="shared" ref="U39:U41" si="9">P39*R39*S39</f>
        <v>36.800000000000004</v>
      </c>
    </row>
    <row r="40" spans="1:21" ht="15" thickBot="1" x14ac:dyDescent="0.4">
      <c r="A40" s="15" t="s">
        <v>46</v>
      </c>
      <c r="B40" s="12">
        <v>4</v>
      </c>
      <c r="C40" s="12">
        <f t="shared" si="5"/>
        <v>10</v>
      </c>
      <c r="D40" s="12">
        <v>34.5</v>
      </c>
      <c r="E40" s="14">
        <v>22.5</v>
      </c>
      <c r="F40" s="14">
        <v>1.8136751999999999E-2</v>
      </c>
      <c r="G40" s="14">
        <v>8.4806099999999995E-3</v>
      </c>
      <c r="H40" s="12">
        <f t="shared" si="6"/>
        <v>147.84</v>
      </c>
      <c r="I40" s="12">
        <f t="shared" si="7"/>
        <v>289.68425999999999</v>
      </c>
      <c r="K40" s="6">
        <v>2.5</v>
      </c>
      <c r="N40" s="2" t="s">
        <v>46</v>
      </c>
      <c r="O40">
        <v>4</v>
      </c>
      <c r="P40">
        <v>100</v>
      </c>
      <c r="Q40">
        <v>0.6</v>
      </c>
      <c r="R40">
        <v>0.4</v>
      </c>
      <c r="S40">
        <v>0.92</v>
      </c>
      <c r="T40">
        <f t="shared" si="8"/>
        <v>220.8</v>
      </c>
      <c r="U40">
        <f t="shared" si="9"/>
        <v>36.800000000000004</v>
      </c>
    </row>
    <row r="41" spans="1:21" ht="15" thickBot="1" x14ac:dyDescent="0.4">
      <c r="A41" s="11" t="s">
        <v>47</v>
      </c>
      <c r="B41" s="12">
        <v>20</v>
      </c>
      <c r="C41" s="12">
        <f>B41*K41</f>
        <v>160</v>
      </c>
      <c r="D41" s="12">
        <v>34.5</v>
      </c>
      <c r="E41" s="13">
        <v>24</v>
      </c>
      <c r="F41" s="14">
        <v>1.8136751999999999E-2</v>
      </c>
      <c r="G41" s="13">
        <v>9.2932350000000004E-3</v>
      </c>
      <c r="H41" s="12">
        <f t="shared" si="6"/>
        <v>2069.7600000000002</v>
      </c>
      <c r="I41" s="12">
        <f t="shared" si="7"/>
        <v>4244.8881599999995</v>
      </c>
      <c r="K41" s="6">
        <v>8</v>
      </c>
      <c r="N41" s="4" t="s">
        <v>47</v>
      </c>
      <c r="O41">
        <v>20</v>
      </c>
      <c r="P41">
        <v>100</v>
      </c>
      <c r="Q41">
        <v>0.6</v>
      </c>
      <c r="R41">
        <v>0.4</v>
      </c>
      <c r="S41">
        <v>0.92</v>
      </c>
      <c r="T41">
        <f t="shared" si="8"/>
        <v>1104</v>
      </c>
      <c r="U41">
        <f t="shared" si="9"/>
        <v>36.800000000000004</v>
      </c>
    </row>
    <row r="43" spans="1:21" x14ac:dyDescent="0.35">
      <c r="H43" s="7">
        <f>SUM(H5:H41)</f>
        <v>11116.336000000001</v>
      </c>
      <c r="I43" s="7">
        <f>SUM(I5:I41)</f>
        <v>21915.970029000007</v>
      </c>
      <c r="T43" s="7">
        <f>SUM(T5:T41)</f>
        <v>8168.2199999999993</v>
      </c>
      <c r="U43" s="7">
        <f>SUM(U5:U41)</f>
        <v>1888.7599999999993</v>
      </c>
    </row>
    <row r="46" spans="1:21" ht="15" thickBot="1" x14ac:dyDescent="0.4">
      <c r="A46" s="1" t="s">
        <v>1</v>
      </c>
      <c r="B46" s="1" t="s">
        <v>48</v>
      </c>
      <c r="C46" s="1" t="s">
        <v>3</v>
      </c>
      <c r="D46" s="1" t="s">
        <v>4</v>
      </c>
      <c r="E46" s="1" t="s">
        <v>5</v>
      </c>
      <c r="F46" s="1" t="s">
        <v>6</v>
      </c>
      <c r="G46" s="1" t="s">
        <v>7</v>
      </c>
      <c r="H46" s="1" t="s">
        <v>49</v>
      </c>
      <c r="I46" s="1" t="s">
        <v>50</v>
      </c>
      <c r="K46" s="1" t="s">
        <v>10</v>
      </c>
      <c r="N46" s="9" t="s">
        <v>1</v>
      </c>
      <c r="O46" s="9" t="s">
        <v>2</v>
      </c>
      <c r="P46" s="9" t="s">
        <v>115</v>
      </c>
      <c r="Q46" s="9" t="s">
        <v>116</v>
      </c>
      <c r="R46" s="9" t="s">
        <v>117</v>
      </c>
      <c r="S46" s="9" t="s">
        <v>111</v>
      </c>
      <c r="T46" s="9" t="s">
        <v>8</v>
      </c>
      <c r="U46" s="9" t="s">
        <v>110</v>
      </c>
    </row>
    <row r="47" spans="1:21" ht="15" thickBot="1" x14ac:dyDescent="0.4">
      <c r="A47" s="14" t="s">
        <v>51</v>
      </c>
      <c r="B47" s="12">
        <v>5</v>
      </c>
      <c r="C47" s="12">
        <f>B47*K47</f>
        <v>65</v>
      </c>
      <c r="D47" s="12">
        <v>34.5</v>
      </c>
      <c r="E47" s="14">
        <v>22.5</v>
      </c>
      <c r="F47" s="14">
        <v>1.813675E-2</v>
      </c>
      <c r="G47" s="14">
        <f>_xlfn.IFS(E47=22.5,0.00848061,E47=22,0.00821976,E47=24,0.00929323)</f>
        <v>8.4806099999999995E-3</v>
      </c>
      <c r="H47">
        <f>1.232*C47*(D47-E47)</f>
        <v>960.96</v>
      </c>
      <c r="I47">
        <f>3000*C47*(F47-G47)</f>
        <v>1882.9473</v>
      </c>
      <c r="K47" s="6">
        <v>13</v>
      </c>
      <c r="N47" s="3" t="s">
        <v>51</v>
      </c>
      <c r="O47">
        <v>5</v>
      </c>
      <c r="P47">
        <v>70</v>
      </c>
      <c r="Q47">
        <v>0.75</v>
      </c>
      <c r="R47">
        <v>0.25</v>
      </c>
      <c r="S47">
        <v>0.92</v>
      </c>
      <c r="T47">
        <f>O47*P47*Q47*S47</f>
        <v>241.5</v>
      </c>
      <c r="U47">
        <f>O47*P47*R47</f>
        <v>87.5</v>
      </c>
    </row>
    <row r="48" spans="1:21" ht="15" thickBot="1" x14ac:dyDescent="0.4">
      <c r="A48" s="14" t="s">
        <v>52</v>
      </c>
      <c r="B48" s="12">
        <v>5</v>
      </c>
      <c r="C48" s="12">
        <f t="shared" ref="C48:C82" si="10">B48*K48</f>
        <v>65</v>
      </c>
      <c r="D48" s="12">
        <v>34.5</v>
      </c>
      <c r="E48" s="14">
        <v>22.5</v>
      </c>
      <c r="F48" s="14">
        <v>1.813675E-2</v>
      </c>
      <c r="G48" s="14">
        <f t="shared" ref="G48:G82" si="11">_xlfn.IFS(E48=22.5,0.00848061,E48=22,0.00821976,E48=24,0.00929323)</f>
        <v>8.4806099999999995E-3</v>
      </c>
      <c r="H48">
        <f t="shared" ref="H48:H82" si="12">1.232*C48*(D48-E48)</f>
        <v>960.96</v>
      </c>
      <c r="I48">
        <f t="shared" ref="I48:I82" si="13">3000*C48*(F48-G48)</f>
        <v>1882.9473</v>
      </c>
      <c r="K48" s="6">
        <v>13</v>
      </c>
      <c r="N48" s="3" t="s">
        <v>52</v>
      </c>
      <c r="O48">
        <v>5</v>
      </c>
      <c r="P48">
        <v>70</v>
      </c>
      <c r="Q48">
        <v>0.75</v>
      </c>
      <c r="R48">
        <v>0.25</v>
      </c>
      <c r="S48">
        <v>0.92</v>
      </c>
      <c r="T48">
        <f t="shared" ref="T48:T82" si="14">O48*P48*Q48*S48</f>
        <v>241.5</v>
      </c>
      <c r="U48">
        <f t="shared" ref="U48:U82" si="15">O48*P48*R48</f>
        <v>87.5</v>
      </c>
    </row>
    <row r="49" spans="1:21" ht="15" thickBot="1" x14ac:dyDescent="0.4">
      <c r="A49" s="13" t="s">
        <v>53</v>
      </c>
      <c r="B49" s="12">
        <v>5</v>
      </c>
      <c r="C49" s="12">
        <f t="shared" si="10"/>
        <v>65</v>
      </c>
      <c r="D49" s="12">
        <v>34.5</v>
      </c>
      <c r="E49" s="13">
        <v>22.5</v>
      </c>
      <c r="F49" s="14">
        <v>1.813675E-2</v>
      </c>
      <c r="G49" s="13">
        <f t="shared" si="11"/>
        <v>8.4806099999999995E-3</v>
      </c>
      <c r="H49">
        <f t="shared" si="12"/>
        <v>960.96</v>
      </c>
      <c r="I49">
        <f t="shared" si="13"/>
        <v>1882.9473</v>
      </c>
      <c r="K49" s="6">
        <v>13</v>
      </c>
      <c r="N49" s="5" t="s">
        <v>53</v>
      </c>
      <c r="O49">
        <v>5</v>
      </c>
      <c r="P49">
        <v>70</v>
      </c>
      <c r="Q49">
        <v>0.75</v>
      </c>
      <c r="R49">
        <v>0.25</v>
      </c>
      <c r="S49">
        <v>0.92</v>
      </c>
      <c r="T49">
        <f t="shared" si="14"/>
        <v>241.5</v>
      </c>
      <c r="U49">
        <f t="shared" si="15"/>
        <v>87.5</v>
      </c>
    </row>
    <row r="50" spans="1:21" ht="15" thickBot="1" x14ac:dyDescent="0.4">
      <c r="A50" s="13" t="s">
        <v>54</v>
      </c>
      <c r="B50" s="12">
        <v>5</v>
      </c>
      <c r="C50" s="12">
        <f t="shared" si="10"/>
        <v>65</v>
      </c>
      <c r="D50" s="12">
        <v>34.5</v>
      </c>
      <c r="E50" s="13">
        <v>22.5</v>
      </c>
      <c r="F50" s="14">
        <v>1.813675E-2</v>
      </c>
      <c r="G50" s="13">
        <f t="shared" si="11"/>
        <v>8.4806099999999995E-3</v>
      </c>
      <c r="H50">
        <f t="shared" si="12"/>
        <v>960.96</v>
      </c>
      <c r="I50">
        <f t="shared" si="13"/>
        <v>1882.9473</v>
      </c>
      <c r="K50" s="6">
        <v>13</v>
      </c>
      <c r="N50" s="5" t="s">
        <v>54</v>
      </c>
      <c r="O50">
        <v>5</v>
      </c>
      <c r="P50">
        <v>70</v>
      </c>
      <c r="Q50">
        <v>0.75</v>
      </c>
      <c r="R50">
        <v>0.25</v>
      </c>
      <c r="S50">
        <v>0.92</v>
      </c>
      <c r="T50">
        <f t="shared" si="14"/>
        <v>241.5</v>
      </c>
      <c r="U50">
        <f t="shared" si="15"/>
        <v>87.5</v>
      </c>
    </row>
    <row r="51" spans="1:21" ht="15" thickBot="1" x14ac:dyDescent="0.4">
      <c r="A51" s="13" t="s">
        <v>55</v>
      </c>
      <c r="B51" s="12">
        <v>3</v>
      </c>
      <c r="C51" s="12">
        <f t="shared" si="10"/>
        <v>39</v>
      </c>
      <c r="D51" s="12">
        <v>34.5</v>
      </c>
      <c r="E51" s="13">
        <v>22.5</v>
      </c>
      <c r="F51" s="14">
        <v>1.813675E-2</v>
      </c>
      <c r="G51" s="13">
        <f t="shared" si="11"/>
        <v>8.4806099999999995E-3</v>
      </c>
      <c r="H51">
        <f t="shared" si="12"/>
        <v>576.57600000000002</v>
      </c>
      <c r="I51">
        <f t="shared" si="13"/>
        <v>1129.76838</v>
      </c>
      <c r="K51" s="6">
        <v>13</v>
      </c>
      <c r="N51" s="5" t="s">
        <v>55</v>
      </c>
      <c r="O51">
        <v>3</v>
      </c>
      <c r="P51">
        <v>70</v>
      </c>
      <c r="Q51">
        <v>0.75</v>
      </c>
      <c r="R51">
        <v>0.25</v>
      </c>
      <c r="S51">
        <v>0.92</v>
      </c>
      <c r="T51">
        <f t="shared" si="14"/>
        <v>144.9</v>
      </c>
      <c r="U51">
        <f t="shared" si="15"/>
        <v>52.5</v>
      </c>
    </row>
    <row r="52" spans="1:21" ht="15" thickBot="1" x14ac:dyDescent="0.4">
      <c r="A52" s="13" t="s">
        <v>56</v>
      </c>
      <c r="B52" s="12">
        <v>2</v>
      </c>
      <c r="C52" s="12">
        <f t="shared" si="10"/>
        <v>26</v>
      </c>
      <c r="D52" s="12">
        <v>34.5</v>
      </c>
      <c r="E52" s="13">
        <v>22.5</v>
      </c>
      <c r="F52" s="14">
        <v>1.813675E-2</v>
      </c>
      <c r="G52" s="13">
        <f t="shared" si="11"/>
        <v>8.4806099999999995E-3</v>
      </c>
      <c r="H52">
        <f t="shared" si="12"/>
        <v>384.38399999999996</v>
      </c>
      <c r="I52">
        <f t="shared" si="13"/>
        <v>753.17892000000006</v>
      </c>
      <c r="K52" s="6">
        <v>13</v>
      </c>
      <c r="N52" s="5" t="s">
        <v>56</v>
      </c>
      <c r="O52">
        <v>2</v>
      </c>
      <c r="P52">
        <v>70</v>
      </c>
      <c r="Q52">
        <v>0.75</v>
      </c>
      <c r="R52">
        <v>0.25</v>
      </c>
      <c r="S52">
        <v>0.92</v>
      </c>
      <c r="T52">
        <f t="shared" si="14"/>
        <v>96.600000000000009</v>
      </c>
      <c r="U52">
        <f t="shared" si="15"/>
        <v>35</v>
      </c>
    </row>
    <row r="53" spans="1:21" ht="15" thickBot="1" x14ac:dyDescent="0.4">
      <c r="A53" s="13" t="s">
        <v>57</v>
      </c>
      <c r="B53" s="12">
        <v>2</v>
      </c>
      <c r="C53" s="12">
        <f t="shared" si="10"/>
        <v>26</v>
      </c>
      <c r="D53" s="12">
        <v>34.5</v>
      </c>
      <c r="E53" s="13">
        <v>22.5</v>
      </c>
      <c r="F53" s="14">
        <v>1.813675E-2</v>
      </c>
      <c r="G53" s="13">
        <f t="shared" si="11"/>
        <v>8.4806099999999995E-3</v>
      </c>
      <c r="H53">
        <f t="shared" si="12"/>
        <v>384.38399999999996</v>
      </c>
      <c r="I53">
        <f t="shared" si="13"/>
        <v>753.17892000000006</v>
      </c>
      <c r="K53" s="6">
        <v>13</v>
      </c>
      <c r="N53" s="5" t="s">
        <v>57</v>
      </c>
      <c r="O53">
        <v>2</v>
      </c>
      <c r="P53">
        <v>70</v>
      </c>
      <c r="Q53">
        <v>0.75</v>
      </c>
      <c r="R53">
        <v>0.25</v>
      </c>
      <c r="S53">
        <v>0.92</v>
      </c>
      <c r="T53">
        <f t="shared" si="14"/>
        <v>96.600000000000009</v>
      </c>
      <c r="U53">
        <f t="shared" si="15"/>
        <v>35</v>
      </c>
    </row>
    <row r="54" spans="1:21" ht="15" thickBot="1" x14ac:dyDescent="0.4">
      <c r="A54" s="13" t="s">
        <v>58</v>
      </c>
      <c r="B54" s="12">
        <v>4</v>
      </c>
      <c r="C54" s="12">
        <f t="shared" si="10"/>
        <v>10</v>
      </c>
      <c r="D54" s="12">
        <v>34.5</v>
      </c>
      <c r="E54" s="13">
        <v>22.5</v>
      </c>
      <c r="F54" s="14">
        <v>1.813675E-2</v>
      </c>
      <c r="G54" s="13">
        <f t="shared" si="11"/>
        <v>8.4806099999999995E-3</v>
      </c>
      <c r="H54">
        <f t="shared" si="12"/>
        <v>147.84</v>
      </c>
      <c r="I54">
        <f t="shared" si="13"/>
        <v>289.68420000000003</v>
      </c>
      <c r="K54" s="6">
        <v>2.5</v>
      </c>
      <c r="N54" s="5" t="s">
        <v>58</v>
      </c>
      <c r="O54">
        <v>4</v>
      </c>
      <c r="P54">
        <v>100</v>
      </c>
      <c r="Q54">
        <v>0.6</v>
      </c>
      <c r="R54">
        <v>0.4</v>
      </c>
      <c r="S54">
        <v>0.92</v>
      </c>
      <c r="T54">
        <f t="shared" si="14"/>
        <v>220.8</v>
      </c>
      <c r="U54">
        <f t="shared" si="15"/>
        <v>160</v>
      </c>
    </row>
    <row r="55" spans="1:21" ht="15" thickBot="1" x14ac:dyDescent="0.4">
      <c r="A55" s="13" t="s">
        <v>59</v>
      </c>
      <c r="B55" s="12">
        <v>3</v>
      </c>
      <c r="C55" s="12">
        <f t="shared" si="10"/>
        <v>24</v>
      </c>
      <c r="D55" s="12">
        <v>34.5</v>
      </c>
      <c r="E55" s="13">
        <v>22.5</v>
      </c>
      <c r="F55" s="14">
        <v>1.813675E-2</v>
      </c>
      <c r="G55" s="13">
        <f t="shared" si="11"/>
        <v>8.4806099999999995E-3</v>
      </c>
      <c r="H55">
        <f t="shared" si="12"/>
        <v>354.81599999999997</v>
      </c>
      <c r="I55">
        <f t="shared" si="13"/>
        <v>695.24207999999999</v>
      </c>
      <c r="K55" s="6">
        <v>8</v>
      </c>
      <c r="N55" s="5" t="s">
        <v>59</v>
      </c>
      <c r="O55">
        <v>3</v>
      </c>
      <c r="P55">
        <v>70</v>
      </c>
      <c r="Q55">
        <v>0.75</v>
      </c>
      <c r="R55">
        <v>0.25</v>
      </c>
      <c r="S55">
        <v>0.92</v>
      </c>
      <c r="T55">
        <f t="shared" si="14"/>
        <v>144.9</v>
      </c>
      <c r="U55">
        <f t="shared" si="15"/>
        <v>52.5</v>
      </c>
    </row>
    <row r="56" spans="1:21" ht="15" thickBot="1" x14ac:dyDescent="0.4">
      <c r="A56" s="14" t="s">
        <v>60</v>
      </c>
      <c r="B56" s="12">
        <v>8</v>
      </c>
      <c r="C56" s="12">
        <f t="shared" si="10"/>
        <v>64</v>
      </c>
      <c r="D56" s="12">
        <v>34.5</v>
      </c>
      <c r="E56" s="14">
        <v>22.5</v>
      </c>
      <c r="F56" s="14">
        <v>1.813675E-2</v>
      </c>
      <c r="G56" s="14">
        <f t="shared" si="11"/>
        <v>8.4806099999999995E-3</v>
      </c>
      <c r="H56">
        <f t="shared" si="12"/>
        <v>946.17599999999993</v>
      </c>
      <c r="I56">
        <f t="shared" si="13"/>
        <v>1853.9788800000001</v>
      </c>
      <c r="K56" s="6">
        <v>8</v>
      </c>
      <c r="N56" s="3" t="s">
        <v>60</v>
      </c>
      <c r="O56">
        <v>8</v>
      </c>
      <c r="P56">
        <v>100</v>
      </c>
      <c r="Q56">
        <v>0.6</v>
      </c>
      <c r="R56">
        <v>0.4</v>
      </c>
      <c r="S56">
        <v>0.92</v>
      </c>
      <c r="T56">
        <f t="shared" si="14"/>
        <v>441.6</v>
      </c>
      <c r="U56">
        <f t="shared" si="15"/>
        <v>320</v>
      </c>
    </row>
    <row r="57" spans="1:21" ht="15" thickBot="1" x14ac:dyDescent="0.4">
      <c r="A57" s="14" t="s">
        <v>61</v>
      </c>
      <c r="B57" s="12">
        <v>1</v>
      </c>
      <c r="C57" s="12">
        <f t="shared" si="10"/>
        <v>2.5</v>
      </c>
      <c r="D57" s="12">
        <v>34.5</v>
      </c>
      <c r="E57" s="14">
        <v>24</v>
      </c>
      <c r="F57" s="14">
        <v>1.813675E-2</v>
      </c>
      <c r="G57" s="14">
        <f t="shared" si="11"/>
        <v>9.2932299999999995E-3</v>
      </c>
      <c r="H57">
        <f t="shared" si="12"/>
        <v>32.340000000000003</v>
      </c>
      <c r="I57">
        <f t="shared" si="13"/>
        <v>66.326400000000007</v>
      </c>
      <c r="K57" s="6">
        <v>2.5</v>
      </c>
      <c r="N57" s="3" t="s">
        <v>61</v>
      </c>
      <c r="O57">
        <v>1</v>
      </c>
      <c r="P57">
        <v>150</v>
      </c>
      <c r="Q57">
        <v>0.5</v>
      </c>
      <c r="R57">
        <v>0.5</v>
      </c>
      <c r="S57">
        <v>0.92</v>
      </c>
      <c r="T57">
        <f t="shared" si="14"/>
        <v>69</v>
      </c>
      <c r="U57">
        <f t="shared" si="15"/>
        <v>75</v>
      </c>
    </row>
    <row r="58" spans="1:21" ht="15" thickBot="1" x14ac:dyDescent="0.4">
      <c r="A58" s="13" t="s">
        <v>62</v>
      </c>
      <c r="B58" s="12">
        <v>1</v>
      </c>
      <c r="C58" s="12">
        <f t="shared" si="10"/>
        <v>2.5</v>
      </c>
      <c r="D58" s="12">
        <v>34.5</v>
      </c>
      <c r="E58" s="13">
        <v>24</v>
      </c>
      <c r="F58" s="14">
        <v>1.813675E-2</v>
      </c>
      <c r="G58" s="13">
        <f t="shared" si="11"/>
        <v>9.2932299999999995E-3</v>
      </c>
      <c r="H58">
        <f t="shared" si="12"/>
        <v>32.340000000000003</v>
      </c>
      <c r="I58">
        <f t="shared" si="13"/>
        <v>66.326400000000007</v>
      </c>
      <c r="K58" s="6">
        <v>2.5</v>
      </c>
      <c r="N58" s="5" t="s">
        <v>62</v>
      </c>
      <c r="O58">
        <v>1</v>
      </c>
      <c r="P58">
        <v>150</v>
      </c>
      <c r="Q58">
        <v>0.5</v>
      </c>
      <c r="R58">
        <v>0.5</v>
      </c>
      <c r="S58">
        <v>0.92</v>
      </c>
      <c r="T58">
        <f t="shared" si="14"/>
        <v>69</v>
      </c>
      <c r="U58">
        <f t="shared" si="15"/>
        <v>75</v>
      </c>
    </row>
    <row r="59" spans="1:21" ht="15" thickBot="1" x14ac:dyDescent="0.4">
      <c r="A59" s="14" t="s">
        <v>63</v>
      </c>
      <c r="B59" s="12">
        <v>2</v>
      </c>
      <c r="C59" s="12">
        <f t="shared" si="10"/>
        <v>26</v>
      </c>
      <c r="D59" s="12">
        <v>34.5</v>
      </c>
      <c r="E59" s="14">
        <v>22.5</v>
      </c>
      <c r="F59" s="14">
        <v>1.813675E-2</v>
      </c>
      <c r="G59" s="14">
        <f t="shared" si="11"/>
        <v>8.4806099999999995E-3</v>
      </c>
      <c r="H59">
        <f t="shared" si="12"/>
        <v>384.38399999999996</v>
      </c>
      <c r="I59">
        <f t="shared" si="13"/>
        <v>753.17892000000006</v>
      </c>
      <c r="K59" s="6">
        <v>13</v>
      </c>
      <c r="N59" s="3" t="s">
        <v>63</v>
      </c>
      <c r="O59">
        <v>2</v>
      </c>
      <c r="P59">
        <v>70</v>
      </c>
      <c r="Q59">
        <v>0.75</v>
      </c>
      <c r="R59">
        <v>0.25</v>
      </c>
      <c r="S59">
        <v>0.92</v>
      </c>
      <c r="T59">
        <f t="shared" si="14"/>
        <v>96.600000000000009</v>
      </c>
      <c r="U59">
        <f t="shared" si="15"/>
        <v>35</v>
      </c>
    </row>
    <row r="60" spans="1:21" ht="15" thickBot="1" x14ac:dyDescent="0.4">
      <c r="A60" s="14" t="s">
        <v>64</v>
      </c>
      <c r="B60" s="12">
        <v>2</v>
      </c>
      <c r="C60" s="12">
        <f t="shared" si="10"/>
        <v>26</v>
      </c>
      <c r="D60" s="12">
        <v>34.5</v>
      </c>
      <c r="E60" s="14">
        <v>22.5</v>
      </c>
      <c r="F60" s="14">
        <v>1.813675E-2</v>
      </c>
      <c r="G60" s="14">
        <f t="shared" si="11"/>
        <v>8.4806099999999995E-3</v>
      </c>
      <c r="H60">
        <f t="shared" si="12"/>
        <v>384.38399999999996</v>
      </c>
      <c r="I60">
        <f t="shared" si="13"/>
        <v>753.17892000000006</v>
      </c>
      <c r="K60" s="6">
        <v>13</v>
      </c>
      <c r="N60" s="3" t="s">
        <v>64</v>
      </c>
      <c r="O60">
        <v>2</v>
      </c>
      <c r="P60">
        <v>70</v>
      </c>
      <c r="Q60">
        <v>0.75</v>
      </c>
      <c r="R60">
        <v>0.25</v>
      </c>
      <c r="S60">
        <v>0.92</v>
      </c>
      <c r="T60">
        <f t="shared" si="14"/>
        <v>96.600000000000009</v>
      </c>
      <c r="U60">
        <f t="shared" si="15"/>
        <v>35</v>
      </c>
    </row>
    <row r="61" spans="1:21" ht="15" thickBot="1" x14ac:dyDescent="0.4">
      <c r="A61" s="14" t="s">
        <v>65</v>
      </c>
      <c r="B61" s="12">
        <v>3</v>
      </c>
      <c r="C61" s="12">
        <f t="shared" si="10"/>
        <v>39</v>
      </c>
      <c r="D61" s="12">
        <v>34.5</v>
      </c>
      <c r="E61" s="14">
        <v>22.5</v>
      </c>
      <c r="F61" s="14">
        <v>1.813675E-2</v>
      </c>
      <c r="G61" s="14">
        <f t="shared" si="11"/>
        <v>8.4806099999999995E-3</v>
      </c>
      <c r="H61">
        <f t="shared" si="12"/>
        <v>576.57600000000002</v>
      </c>
      <c r="I61">
        <f t="shared" si="13"/>
        <v>1129.76838</v>
      </c>
      <c r="K61" s="6">
        <v>13</v>
      </c>
      <c r="N61" s="3" t="s">
        <v>65</v>
      </c>
      <c r="O61">
        <v>3</v>
      </c>
      <c r="P61">
        <v>70</v>
      </c>
      <c r="Q61">
        <v>0.75</v>
      </c>
      <c r="R61">
        <v>0.25</v>
      </c>
      <c r="S61">
        <v>0.92</v>
      </c>
      <c r="T61">
        <f t="shared" si="14"/>
        <v>144.9</v>
      </c>
      <c r="U61">
        <f t="shared" si="15"/>
        <v>52.5</v>
      </c>
    </row>
    <row r="62" spans="1:21" ht="15" thickBot="1" x14ac:dyDescent="0.4">
      <c r="A62" s="14" t="s">
        <v>66</v>
      </c>
      <c r="B62" s="12">
        <v>5</v>
      </c>
      <c r="C62" s="12">
        <f t="shared" si="10"/>
        <v>65</v>
      </c>
      <c r="D62" s="12">
        <v>34.5</v>
      </c>
      <c r="E62" s="14">
        <v>22.5</v>
      </c>
      <c r="F62" s="14">
        <v>1.813675E-2</v>
      </c>
      <c r="G62" s="14">
        <f t="shared" si="11"/>
        <v>8.4806099999999995E-3</v>
      </c>
      <c r="H62">
        <f t="shared" si="12"/>
        <v>960.96</v>
      </c>
      <c r="I62">
        <f t="shared" si="13"/>
        <v>1882.9473</v>
      </c>
      <c r="K62" s="6">
        <v>13</v>
      </c>
      <c r="N62" s="3" t="s">
        <v>66</v>
      </c>
      <c r="O62">
        <v>5</v>
      </c>
      <c r="P62">
        <v>100</v>
      </c>
      <c r="Q62">
        <v>0.6</v>
      </c>
      <c r="R62">
        <v>0.4</v>
      </c>
      <c r="S62">
        <v>0.92</v>
      </c>
      <c r="T62">
        <f t="shared" si="14"/>
        <v>276</v>
      </c>
      <c r="U62">
        <f t="shared" si="15"/>
        <v>200</v>
      </c>
    </row>
    <row r="63" spans="1:21" ht="15" thickBot="1" x14ac:dyDescent="0.4">
      <c r="A63" s="13" t="s">
        <v>67</v>
      </c>
      <c r="B63" s="12">
        <v>2</v>
      </c>
      <c r="C63" s="12">
        <f t="shared" si="10"/>
        <v>26</v>
      </c>
      <c r="D63" s="12">
        <v>34.5</v>
      </c>
      <c r="E63" s="13">
        <v>22.5</v>
      </c>
      <c r="F63" s="14">
        <v>1.813675E-2</v>
      </c>
      <c r="G63" s="13">
        <f t="shared" si="11"/>
        <v>8.4806099999999995E-3</v>
      </c>
      <c r="H63">
        <f t="shared" si="12"/>
        <v>384.38399999999996</v>
      </c>
      <c r="I63">
        <f t="shared" si="13"/>
        <v>753.17892000000006</v>
      </c>
      <c r="K63" s="6">
        <v>13</v>
      </c>
      <c r="N63" s="5" t="s">
        <v>67</v>
      </c>
      <c r="O63">
        <v>2</v>
      </c>
      <c r="P63">
        <v>70</v>
      </c>
      <c r="Q63">
        <v>0.75</v>
      </c>
      <c r="R63">
        <v>0.25</v>
      </c>
      <c r="S63">
        <v>0.92</v>
      </c>
      <c r="T63">
        <f t="shared" si="14"/>
        <v>96.600000000000009</v>
      </c>
      <c r="U63">
        <f t="shared" si="15"/>
        <v>35</v>
      </c>
    </row>
    <row r="64" spans="1:21" ht="15" thickBot="1" x14ac:dyDescent="0.4">
      <c r="A64" s="13" t="s">
        <v>68</v>
      </c>
      <c r="B64" s="12">
        <v>4</v>
      </c>
      <c r="C64" s="12">
        <f t="shared" si="10"/>
        <v>0</v>
      </c>
      <c r="D64" s="12">
        <v>34.5</v>
      </c>
      <c r="E64" s="13">
        <v>22.5</v>
      </c>
      <c r="F64" s="14">
        <v>1.813675E-2</v>
      </c>
      <c r="G64" s="13">
        <f t="shared" si="11"/>
        <v>8.4806099999999995E-3</v>
      </c>
      <c r="H64">
        <f t="shared" si="12"/>
        <v>0</v>
      </c>
      <c r="I64">
        <f t="shared" si="13"/>
        <v>0</v>
      </c>
      <c r="N64" s="5" t="s">
        <v>68</v>
      </c>
      <c r="O64">
        <v>4</v>
      </c>
      <c r="P64">
        <v>100</v>
      </c>
      <c r="Q64">
        <v>0.6</v>
      </c>
      <c r="R64">
        <v>0.4</v>
      </c>
      <c r="S64">
        <v>0.92</v>
      </c>
      <c r="T64">
        <f t="shared" si="14"/>
        <v>220.8</v>
      </c>
      <c r="U64">
        <f t="shared" si="15"/>
        <v>160</v>
      </c>
    </row>
    <row r="65" spans="1:21" ht="15" thickBot="1" x14ac:dyDescent="0.4">
      <c r="A65" s="13" t="s">
        <v>69</v>
      </c>
      <c r="B65" s="12">
        <v>3</v>
      </c>
      <c r="C65" s="12">
        <f t="shared" si="10"/>
        <v>39</v>
      </c>
      <c r="D65" s="12">
        <v>34.5</v>
      </c>
      <c r="E65" s="13">
        <v>22.5</v>
      </c>
      <c r="F65" s="14">
        <v>1.813675E-2</v>
      </c>
      <c r="G65" s="13">
        <f t="shared" si="11"/>
        <v>8.4806099999999995E-3</v>
      </c>
      <c r="H65">
        <f t="shared" si="12"/>
        <v>576.57600000000002</v>
      </c>
      <c r="I65">
        <f t="shared" si="13"/>
        <v>1129.76838</v>
      </c>
      <c r="K65" s="6">
        <v>13</v>
      </c>
      <c r="N65" s="5" t="s">
        <v>69</v>
      </c>
      <c r="O65">
        <v>3</v>
      </c>
      <c r="P65">
        <v>70</v>
      </c>
      <c r="Q65">
        <v>0.75</v>
      </c>
      <c r="R65">
        <v>0.25</v>
      </c>
      <c r="S65">
        <v>0.92</v>
      </c>
      <c r="T65">
        <f t="shared" si="14"/>
        <v>144.9</v>
      </c>
      <c r="U65">
        <f t="shared" si="15"/>
        <v>52.5</v>
      </c>
    </row>
    <row r="66" spans="1:21" ht="15" thickBot="1" x14ac:dyDescent="0.4">
      <c r="A66" s="14" t="s">
        <v>70</v>
      </c>
      <c r="B66" s="12">
        <v>3</v>
      </c>
      <c r="C66" s="12">
        <f t="shared" si="10"/>
        <v>39</v>
      </c>
      <c r="D66" s="12">
        <v>34.5</v>
      </c>
      <c r="E66" s="14">
        <v>22.5</v>
      </c>
      <c r="F66" s="14">
        <v>1.813675E-2</v>
      </c>
      <c r="G66" s="14">
        <f t="shared" si="11"/>
        <v>8.4806099999999995E-3</v>
      </c>
      <c r="H66">
        <f t="shared" si="12"/>
        <v>576.57600000000002</v>
      </c>
      <c r="I66">
        <f t="shared" si="13"/>
        <v>1129.76838</v>
      </c>
      <c r="K66" s="6">
        <v>13</v>
      </c>
      <c r="N66" s="3" t="s">
        <v>70</v>
      </c>
      <c r="O66">
        <v>3</v>
      </c>
      <c r="P66">
        <v>70</v>
      </c>
      <c r="Q66">
        <v>0.75</v>
      </c>
      <c r="R66">
        <v>0.25</v>
      </c>
      <c r="S66">
        <v>0.92</v>
      </c>
      <c r="T66">
        <f t="shared" si="14"/>
        <v>144.9</v>
      </c>
      <c r="U66">
        <f t="shared" si="15"/>
        <v>52.5</v>
      </c>
    </row>
    <row r="67" spans="1:21" ht="15" thickBot="1" x14ac:dyDescent="0.4">
      <c r="A67" s="14" t="s">
        <v>71</v>
      </c>
      <c r="B67" s="12">
        <v>2</v>
      </c>
      <c r="C67" s="12">
        <f t="shared" si="10"/>
        <v>26</v>
      </c>
      <c r="D67" s="12">
        <v>34.5</v>
      </c>
      <c r="E67" s="14">
        <v>22.5</v>
      </c>
      <c r="F67" s="14">
        <v>1.813675E-2</v>
      </c>
      <c r="G67" s="14">
        <f t="shared" si="11"/>
        <v>8.4806099999999995E-3</v>
      </c>
      <c r="H67">
        <f t="shared" si="12"/>
        <v>384.38399999999996</v>
      </c>
      <c r="I67">
        <f t="shared" si="13"/>
        <v>753.17892000000006</v>
      </c>
      <c r="K67" s="6">
        <v>13</v>
      </c>
      <c r="N67" s="3" t="s">
        <v>71</v>
      </c>
      <c r="O67">
        <v>2</v>
      </c>
      <c r="P67">
        <v>70</v>
      </c>
      <c r="Q67">
        <v>0.75</v>
      </c>
      <c r="R67">
        <v>0.25</v>
      </c>
      <c r="S67">
        <v>0.92</v>
      </c>
      <c r="T67">
        <f t="shared" si="14"/>
        <v>96.600000000000009</v>
      </c>
      <c r="U67">
        <f t="shared" si="15"/>
        <v>35</v>
      </c>
    </row>
    <row r="68" spans="1:21" ht="15" thickBot="1" x14ac:dyDescent="0.4">
      <c r="A68" s="14" t="s">
        <v>72</v>
      </c>
      <c r="B68" s="12">
        <v>20</v>
      </c>
      <c r="C68" s="12">
        <f t="shared" si="10"/>
        <v>260</v>
      </c>
      <c r="D68" s="12">
        <v>34.5</v>
      </c>
      <c r="E68" s="14">
        <v>22.5</v>
      </c>
      <c r="F68" s="14">
        <v>1.813675E-2</v>
      </c>
      <c r="G68" s="14">
        <f t="shared" si="11"/>
        <v>8.4806099999999995E-3</v>
      </c>
      <c r="H68">
        <f t="shared" si="12"/>
        <v>3843.84</v>
      </c>
      <c r="I68">
        <f t="shared" si="13"/>
        <v>7531.7892000000002</v>
      </c>
      <c r="K68" s="6">
        <v>13</v>
      </c>
      <c r="N68" s="3" t="s">
        <v>72</v>
      </c>
      <c r="O68">
        <v>20</v>
      </c>
      <c r="P68">
        <v>175</v>
      </c>
      <c r="Q68">
        <v>0.5</v>
      </c>
      <c r="R68">
        <v>0.5</v>
      </c>
      <c r="S68">
        <v>0.92</v>
      </c>
      <c r="T68">
        <f t="shared" si="14"/>
        <v>1610</v>
      </c>
      <c r="U68">
        <f t="shared" si="15"/>
        <v>1750</v>
      </c>
    </row>
    <row r="69" spans="1:21" ht="15" thickBot="1" x14ac:dyDescent="0.4">
      <c r="A69" s="13" t="s">
        <v>73</v>
      </c>
      <c r="B69" s="12">
        <v>3</v>
      </c>
      <c r="C69" s="12">
        <f t="shared" si="10"/>
        <v>39</v>
      </c>
      <c r="D69" s="12">
        <v>34.5</v>
      </c>
      <c r="E69" s="13">
        <v>22.5</v>
      </c>
      <c r="F69" s="14">
        <v>1.813675E-2</v>
      </c>
      <c r="G69" s="13">
        <f t="shared" si="11"/>
        <v>8.4806099999999995E-3</v>
      </c>
      <c r="H69">
        <f t="shared" si="12"/>
        <v>576.57600000000002</v>
      </c>
      <c r="I69">
        <f t="shared" si="13"/>
        <v>1129.76838</v>
      </c>
      <c r="K69" s="6">
        <v>13</v>
      </c>
      <c r="N69" s="5" t="s">
        <v>73</v>
      </c>
      <c r="O69">
        <v>3</v>
      </c>
      <c r="P69">
        <v>70</v>
      </c>
      <c r="Q69">
        <v>0.75</v>
      </c>
      <c r="R69">
        <v>0.25</v>
      </c>
      <c r="S69">
        <v>0.92</v>
      </c>
      <c r="T69">
        <f t="shared" si="14"/>
        <v>144.9</v>
      </c>
      <c r="U69">
        <f t="shared" si="15"/>
        <v>52.5</v>
      </c>
    </row>
    <row r="70" spans="1:21" ht="15" thickBot="1" x14ac:dyDescent="0.4">
      <c r="A70" s="13" t="s">
        <v>74</v>
      </c>
      <c r="B70" s="12">
        <v>3</v>
      </c>
      <c r="C70" s="12">
        <f t="shared" si="10"/>
        <v>39</v>
      </c>
      <c r="D70" s="12">
        <v>34.5</v>
      </c>
      <c r="E70" s="13">
        <v>22.5</v>
      </c>
      <c r="F70" s="14">
        <v>1.813675E-2</v>
      </c>
      <c r="G70" s="13">
        <f t="shared" si="11"/>
        <v>8.4806099999999995E-3</v>
      </c>
      <c r="H70">
        <f t="shared" si="12"/>
        <v>576.57600000000002</v>
      </c>
      <c r="I70">
        <f t="shared" si="13"/>
        <v>1129.76838</v>
      </c>
      <c r="K70" s="6">
        <v>13</v>
      </c>
      <c r="N70" s="5" t="s">
        <v>74</v>
      </c>
      <c r="O70">
        <v>3</v>
      </c>
      <c r="P70">
        <v>70</v>
      </c>
      <c r="Q70">
        <v>0.75</v>
      </c>
      <c r="R70">
        <v>0.25</v>
      </c>
      <c r="S70">
        <v>0.92</v>
      </c>
      <c r="T70">
        <f t="shared" si="14"/>
        <v>144.9</v>
      </c>
      <c r="U70">
        <f t="shared" si="15"/>
        <v>52.5</v>
      </c>
    </row>
    <row r="71" spans="1:21" ht="15" thickBot="1" x14ac:dyDescent="0.4">
      <c r="A71" s="14" t="s">
        <v>75</v>
      </c>
      <c r="B71" s="12"/>
      <c r="C71" s="12">
        <f t="shared" si="10"/>
        <v>0</v>
      </c>
      <c r="D71" s="12">
        <v>34.5</v>
      </c>
      <c r="E71" s="14">
        <v>24</v>
      </c>
      <c r="F71" s="14">
        <v>1.813675E-2</v>
      </c>
      <c r="G71" s="14">
        <f t="shared" si="11"/>
        <v>9.2932299999999995E-3</v>
      </c>
      <c r="H71">
        <f t="shared" si="12"/>
        <v>0</v>
      </c>
      <c r="I71">
        <f t="shared" si="13"/>
        <v>0</v>
      </c>
      <c r="N71" s="3" t="s">
        <v>75</v>
      </c>
      <c r="S71">
        <v>0.92</v>
      </c>
      <c r="T71">
        <f t="shared" si="14"/>
        <v>0</v>
      </c>
      <c r="U71">
        <f t="shared" si="15"/>
        <v>0</v>
      </c>
    </row>
    <row r="72" spans="1:21" ht="15" thickBot="1" x14ac:dyDescent="0.4">
      <c r="A72" s="13" t="s">
        <v>76</v>
      </c>
      <c r="B72" s="12">
        <v>2</v>
      </c>
      <c r="C72" s="12">
        <f t="shared" si="10"/>
        <v>26</v>
      </c>
      <c r="D72" s="12">
        <v>34.5</v>
      </c>
      <c r="E72" s="13">
        <v>22.5</v>
      </c>
      <c r="F72" s="14">
        <v>1.813675E-2</v>
      </c>
      <c r="G72" s="13">
        <f t="shared" si="11"/>
        <v>8.4806099999999995E-3</v>
      </c>
      <c r="H72">
        <f t="shared" si="12"/>
        <v>384.38399999999996</v>
      </c>
      <c r="I72">
        <f t="shared" si="13"/>
        <v>753.17892000000006</v>
      </c>
      <c r="K72" s="6">
        <v>13</v>
      </c>
      <c r="N72" s="5" t="s">
        <v>76</v>
      </c>
      <c r="O72">
        <v>2</v>
      </c>
      <c r="P72">
        <v>70</v>
      </c>
      <c r="Q72">
        <v>0.75</v>
      </c>
      <c r="R72">
        <v>0.25</v>
      </c>
      <c r="S72">
        <v>0.92</v>
      </c>
      <c r="T72">
        <f t="shared" si="14"/>
        <v>96.600000000000009</v>
      </c>
      <c r="U72">
        <f t="shared" si="15"/>
        <v>35</v>
      </c>
    </row>
    <row r="73" spans="1:21" ht="15" thickBot="1" x14ac:dyDescent="0.4">
      <c r="A73" s="13" t="s">
        <v>77</v>
      </c>
      <c r="B73" s="12">
        <v>2</v>
      </c>
      <c r="C73" s="12">
        <f t="shared" si="10"/>
        <v>26</v>
      </c>
      <c r="D73" s="12">
        <v>34.5</v>
      </c>
      <c r="E73" s="13">
        <v>22.5</v>
      </c>
      <c r="F73" s="14">
        <v>1.813675E-2</v>
      </c>
      <c r="G73" s="13">
        <f t="shared" si="11"/>
        <v>8.4806099999999995E-3</v>
      </c>
      <c r="H73">
        <f t="shared" si="12"/>
        <v>384.38399999999996</v>
      </c>
      <c r="I73">
        <f t="shared" si="13"/>
        <v>753.17892000000006</v>
      </c>
      <c r="K73" s="6">
        <v>13</v>
      </c>
      <c r="N73" s="5" t="s">
        <v>77</v>
      </c>
      <c r="O73">
        <v>2</v>
      </c>
      <c r="P73">
        <v>70</v>
      </c>
      <c r="Q73">
        <v>0.75</v>
      </c>
      <c r="R73">
        <v>0.25</v>
      </c>
      <c r="S73">
        <v>0.92</v>
      </c>
      <c r="T73">
        <f t="shared" si="14"/>
        <v>96.600000000000009</v>
      </c>
      <c r="U73">
        <f t="shared" si="15"/>
        <v>35</v>
      </c>
    </row>
    <row r="74" spans="1:21" ht="15" thickBot="1" x14ac:dyDescent="0.4">
      <c r="A74" s="13" t="s">
        <v>78</v>
      </c>
      <c r="B74" s="12">
        <v>4</v>
      </c>
      <c r="C74" s="12">
        <f t="shared" si="10"/>
        <v>10</v>
      </c>
      <c r="D74" s="12">
        <v>34.5</v>
      </c>
      <c r="E74" s="13">
        <v>22.5</v>
      </c>
      <c r="F74" s="14">
        <v>1.813675E-2</v>
      </c>
      <c r="G74" s="13">
        <f t="shared" si="11"/>
        <v>8.4806099999999995E-3</v>
      </c>
      <c r="H74">
        <f t="shared" si="12"/>
        <v>147.84</v>
      </c>
      <c r="I74">
        <f t="shared" si="13"/>
        <v>289.68420000000003</v>
      </c>
      <c r="K74" s="6">
        <v>2.5</v>
      </c>
      <c r="N74" s="5" t="s">
        <v>78</v>
      </c>
      <c r="O74">
        <v>4</v>
      </c>
      <c r="P74">
        <v>150</v>
      </c>
      <c r="Q74">
        <v>0.55000000000000004</v>
      </c>
      <c r="R74">
        <v>0.45</v>
      </c>
      <c r="S74">
        <v>0.92</v>
      </c>
      <c r="T74">
        <f t="shared" si="14"/>
        <v>303.60000000000002</v>
      </c>
      <c r="U74">
        <f t="shared" si="15"/>
        <v>270</v>
      </c>
    </row>
    <row r="75" spans="1:21" ht="15" thickBot="1" x14ac:dyDescent="0.4">
      <c r="A75" s="14" t="s">
        <v>79</v>
      </c>
      <c r="B75" s="12">
        <v>5</v>
      </c>
      <c r="C75" s="12">
        <f t="shared" si="10"/>
        <v>40</v>
      </c>
      <c r="D75" s="12">
        <v>34.5</v>
      </c>
      <c r="E75" s="14">
        <v>22</v>
      </c>
      <c r="F75" s="14">
        <v>1.813675E-2</v>
      </c>
      <c r="G75" s="14">
        <f t="shared" si="11"/>
        <v>8.2197599999999996E-3</v>
      </c>
      <c r="H75">
        <f t="shared" si="12"/>
        <v>616</v>
      </c>
      <c r="I75">
        <f t="shared" si="13"/>
        <v>1190.0388</v>
      </c>
      <c r="K75" s="6">
        <v>8</v>
      </c>
      <c r="N75" s="3" t="s">
        <v>79</v>
      </c>
      <c r="O75">
        <v>5</v>
      </c>
      <c r="P75">
        <v>150</v>
      </c>
      <c r="Q75">
        <v>0.5</v>
      </c>
      <c r="R75">
        <v>0.5</v>
      </c>
      <c r="S75">
        <v>0.92</v>
      </c>
      <c r="T75">
        <f t="shared" si="14"/>
        <v>345</v>
      </c>
      <c r="U75">
        <f t="shared" si="15"/>
        <v>375</v>
      </c>
    </row>
    <row r="76" spans="1:21" ht="15" thickBot="1" x14ac:dyDescent="0.4">
      <c r="A76" s="13" t="s">
        <v>80</v>
      </c>
      <c r="B76" s="12">
        <v>2</v>
      </c>
      <c r="C76" s="12">
        <f t="shared" si="10"/>
        <v>5</v>
      </c>
      <c r="D76" s="12">
        <v>34.5</v>
      </c>
      <c r="E76" s="13">
        <v>24</v>
      </c>
      <c r="F76" s="14">
        <v>1.813675E-2</v>
      </c>
      <c r="G76" s="13">
        <f t="shared" si="11"/>
        <v>9.2932299999999995E-3</v>
      </c>
      <c r="H76">
        <f t="shared" si="12"/>
        <v>64.680000000000007</v>
      </c>
      <c r="I76">
        <f t="shared" si="13"/>
        <v>132.65280000000001</v>
      </c>
      <c r="K76" s="6">
        <v>2.5</v>
      </c>
      <c r="N76" s="5" t="s">
        <v>80</v>
      </c>
      <c r="O76">
        <v>2</v>
      </c>
      <c r="P76">
        <v>150</v>
      </c>
      <c r="Q76">
        <v>0.5</v>
      </c>
      <c r="R76">
        <v>0.5</v>
      </c>
      <c r="S76">
        <v>0.92</v>
      </c>
      <c r="T76">
        <f t="shared" si="14"/>
        <v>138</v>
      </c>
      <c r="U76">
        <f t="shared" si="15"/>
        <v>150</v>
      </c>
    </row>
    <row r="77" spans="1:21" ht="15" thickBot="1" x14ac:dyDescent="0.4">
      <c r="A77" s="14" t="s">
        <v>81</v>
      </c>
      <c r="B77" s="12">
        <v>3</v>
      </c>
      <c r="C77" s="12">
        <f t="shared" si="10"/>
        <v>24</v>
      </c>
      <c r="D77" s="12">
        <v>34.5</v>
      </c>
      <c r="E77" s="14">
        <v>22.5</v>
      </c>
      <c r="F77" s="14">
        <v>1.813675E-2</v>
      </c>
      <c r="G77" s="14">
        <f t="shared" si="11"/>
        <v>8.4806099999999995E-3</v>
      </c>
      <c r="H77">
        <f t="shared" si="12"/>
        <v>354.81599999999997</v>
      </c>
      <c r="I77">
        <f t="shared" si="13"/>
        <v>695.24207999999999</v>
      </c>
      <c r="K77" s="6">
        <v>8</v>
      </c>
      <c r="N77" s="3" t="s">
        <v>81</v>
      </c>
      <c r="O77">
        <v>3</v>
      </c>
      <c r="P77">
        <v>150</v>
      </c>
      <c r="Q77">
        <v>0.5</v>
      </c>
      <c r="R77">
        <v>0.5</v>
      </c>
      <c r="S77">
        <v>0.92</v>
      </c>
      <c r="T77">
        <f t="shared" si="14"/>
        <v>207</v>
      </c>
      <c r="U77">
        <f t="shared" si="15"/>
        <v>225</v>
      </c>
    </row>
    <row r="78" spans="1:21" ht="15" thickBot="1" x14ac:dyDescent="0.4">
      <c r="A78" s="14" t="s">
        <v>82</v>
      </c>
      <c r="B78" s="12">
        <v>4</v>
      </c>
      <c r="C78" s="12">
        <f>B78*K78</f>
        <v>10</v>
      </c>
      <c r="D78" s="12">
        <v>34.5</v>
      </c>
      <c r="E78" s="14">
        <v>22.5</v>
      </c>
      <c r="F78" s="14">
        <v>1.813675E-2</v>
      </c>
      <c r="G78" s="14">
        <f t="shared" si="11"/>
        <v>8.4806099999999995E-3</v>
      </c>
      <c r="H78">
        <f t="shared" si="12"/>
        <v>147.84</v>
      </c>
      <c r="I78">
        <f t="shared" si="13"/>
        <v>289.68420000000003</v>
      </c>
      <c r="K78" s="6">
        <v>2.5</v>
      </c>
      <c r="N78" s="3" t="s">
        <v>82</v>
      </c>
      <c r="O78">
        <v>4</v>
      </c>
      <c r="P78">
        <v>70</v>
      </c>
      <c r="Q78">
        <v>0.75</v>
      </c>
      <c r="R78">
        <v>0.25</v>
      </c>
      <c r="S78">
        <v>0.92</v>
      </c>
      <c r="T78">
        <f t="shared" si="14"/>
        <v>193.20000000000002</v>
      </c>
      <c r="U78">
        <f t="shared" si="15"/>
        <v>70</v>
      </c>
    </row>
    <row r="79" spans="1:21" ht="15" thickBot="1" x14ac:dyDescent="0.4">
      <c r="A79" s="13" t="s">
        <v>83</v>
      </c>
      <c r="B79" s="12">
        <v>10</v>
      </c>
      <c r="C79" s="12">
        <f t="shared" si="10"/>
        <v>25</v>
      </c>
      <c r="D79" s="12">
        <v>34.5</v>
      </c>
      <c r="E79" s="13">
        <v>22.5</v>
      </c>
      <c r="F79" s="14">
        <v>1.813675E-2</v>
      </c>
      <c r="G79" s="13">
        <f t="shared" si="11"/>
        <v>8.4806099999999995E-3</v>
      </c>
      <c r="H79">
        <f t="shared" si="12"/>
        <v>369.6</v>
      </c>
      <c r="I79">
        <f t="shared" si="13"/>
        <v>724.21050000000002</v>
      </c>
      <c r="K79" s="6">
        <v>2.5</v>
      </c>
      <c r="N79" s="5" t="s">
        <v>83</v>
      </c>
      <c r="O79">
        <v>10</v>
      </c>
      <c r="P79">
        <v>70</v>
      </c>
      <c r="Q79">
        <v>0.75</v>
      </c>
      <c r="R79">
        <v>0.25</v>
      </c>
      <c r="S79">
        <v>0.92</v>
      </c>
      <c r="T79">
        <f t="shared" si="14"/>
        <v>483</v>
      </c>
      <c r="U79">
        <f t="shared" si="15"/>
        <v>175</v>
      </c>
    </row>
    <row r="80" spans="1:21" ht="15" thickBot="1" x14ac:dyDescent="0.4">
      <c r="A80" s="14" t="s">
        <v>84</v>
      </c>
      <c r="B80" s="12">
        <v>3</v>
      </c>
      <c r="C80" s="12">
        <f t="shared" si="10"/>
        <v>7.5</v>
      </c>
      <c r="D80" s="12">
        <v>34.5</v>
      </c>
      <c r="E80" s="14">
        <v>22.5</v>
      </c>
      <c r="F80" s="14">
        <v>1.813675E-2</v>
      </c>
      <c r="G80" s="14">
        <f t="shared" si="11"/>
        <v>8.4806099999999995E-3</v>
      </c>
      <c r="H80">
        <f t="shared" si="12"/>
        <v>110.88</v>
      </c>
      <c r="I80">
        <f t="shared" si="13"/>
        <v>217.26315000000002</v>
      </c>
      <c r="K80" s="6">
        <v>2.5</v>
      </c>
      <c r="N80" s="3" t="s">
        <v>84</v>
      </c>
      <c r="O80">
        <v>3</v>
      </c>
      <c r="P80">
        <v>100</v>
      </c>
      <c r="Q80">
        <v>0.6</v>
      </c>
      <c r="R80">
        <v>0.4</v>
      </c>
      <c r="S80">
        <v>0.92</v>
      </c>
      <c r="T80">
        <f t="shared" si="14"/>
        <v>165.6</v>
      </c>
      <c r="U80">
        <f t="shared" si="15"/>
        <v>120</v>
      </c>
    </row>
    <row r="81" spans="1:21" ht="15" thickBot="1" x14ac:dyDescent="0.4">
      <c r="A81" s="13" t="s">
        <v>85</v>
      </c>
      <c r="B81" s="12">
        <v>4</v>
      </c>
      <c r="C81" s="12">
        <f t="shared" si="10"/>
        <v>60</v>
      </c>
      <c r="D81" s="12">
        <v>34.5</v>
      </c>
      <c r="E81" s="13">
        <v>22</v>
      </c>
      <c r="F81" s="14">
        <v>1.813675E-2</v>
      </c>
      <c r="G81" s="13">
        <f>_xlfn.IFS(E81=22.5,0.00848061,E81=22,0.00821976,E81=24,0.00929323)</f>
        <v>8.2197599999999996E-3</v>
      </c>
      <c r="H81">
        <f t="shared" si="12"/>
        <v>924</v>
      </c>
      <c r="I81">
        <f t="shared" si="13"/>
        <v>1785.0582000000002</v>
      </c>
      <c r="K81" s="6">
        <v>15</v>
      </c>
      <c r="N81" s="5" t="s">
        <v>85</v>
      </c>
      <c r="O81">
        <v>4</v>
      </c>
      <c r="P81">
        <v>150</v>
      </c>
      <c r="Q81">
        <v>0.5</v>
      </c>
      <c r="R81">
        <v>0.5</v>
      </c>
      <c r="S81">
        <v>0.92</v>
      </c>
      <c r="T81">
        <f t="shared" si="14"/>
        <v>276</v>
      </c>
      <c r="U81">
        <f t="shared" si="15"/>
        <v>300</v>
      </c>
    </row>
    <row r="82" spans="1:21" ht="15" thickBot="1" x14ac:dyDescent="0.4">
      <c r="A82" s="14" t="s">
        <v>86</v>
      </c>
      <c r="B82" s="12">
        <v>4</v>
      </c>
      <c r="C82" s="12">
        <f t="shared" si="10"/>
        <v>32</v>
      </c>
      <c r="D82" s="12">
        <v>34.5</v>
      </c>
      <c r="E82" s="14">
        <v>22.5</v>
      </c>
      <c r="F82" s="14">
        <v>1.813675E-2</v>
      </c>
      <c r="G82" s="14">
        <f t="shared" si="11"/>
        <v>8.4806099999999995E-3</v>
      </c>
      <c r="H82">
        <f t="shared" si="12"/>
        <v>473.08799999999997</v>
      </c>
      <c r="I82">
        <f t="shared" si="13"/>
        <v>926.98944000000006</v>
      </c>
      <c r="K82" s="6">
        <v>8</v>
      </c>
      <c r="N82" s="3" t="s">
        <v>86</v>
      </c>
      <c r="O82">
        <v>4</v>
      </c>
      <c r="P82">
        <v>100</v>
      </c>
      <c r="Q82">
        <v>0.6</v>
      </c>
      <c r="R82">
        <v>0.4</v>
      </c>
      <c r="S82">
        <v>0.92</v>
      </c>
      <c r="T82">
        <f t="shared" si="14"/>
        <v>220.8</v>
      </c>
      <c r="U82">
        <f t="shared" si="15"/>
        <v>160</v>
      </c>
    </row>
    <row r="83" spans="1:21" ht="15" thickBot="1" x14ac:dyDescent="0.4">
      <c r="A83" s="14" t="s">
        <v>87</v>
      </c>
      <c r="B83" s="12">
        <v>2</v>
      </c>
      <c r="C83" s="12">
        <f t="shared" ref="C83:C89" si="16">B83*K83</f>
        <v>5</v>
      </c>
      <c r="D83" s="12">
        <v>34.5</v>
      </c>
      <c r="E83" s="14">
        <v>24</v>
      </c>
      <c r="F83" s="14">
        <v>1.813675E-2</v>
      </c>
      <c r="G83" s="14">
        <f t="shared" ref="G83:G91" si="17">_xlfn.IFS(E83=22.5,0.00848061,E83=22,0.00821976,E83=24,0.00929323)</f>
        <v>9.2932299999999995E-3</v>
      </c>
      <c r="H83">
        <f t="shared" ref="H83:H91" si="18">1.232*C83*(D83-E83)</f>
        <v>64.680000000000007</v>
      </c>
      <c r="I83">
        <f t="shared" ref="I83:I91" si="19">3000*C83*(F83-G83)</f>
        <v>132.65280000000001</v>
      </c>
      <c r="K83" s="6">
        <v>2.5</v>
      </c>
      <c r="N83" s="3" t="s">
        <v>87</v>
      </c>
      <c r="O83">
        <v>2</v>
      </c>
      <c r="P83">
        <v>100</v>
      </c>
      <c r="Q83">
        <v>0.6</v>
      </c>
      <c r="R83">
        <v>0.4</v>
      </c>
      <c r="S83">
        <v>0.92</v>
      </c>
      <c r="T83">
        <f t="shared" ref="T83:T91" si="20">O83*P83*Q83*S83</f>
        <v>110.4</v>
      </c>
      <c r="U83">
        <f t="shared" ref="U83:U91" si="21">O83*P83*R83</f>
        <v>80</v>
      </c>
    </row>
    <row r="84" spans="1:21" ht="15" thickBot="1" x14ac:dyDescent="0.4">
      <c r="A84" s="14" t="s">
        <v>88</v>
      </c>
      <c r="B84" s="12">
        <v>5</v>
      </c>
      <c r="C84" s="12">
        <f t="shared" si="16"/>
        <v>75</v>
      </c>
      <c r="D84" s="12">
        <v>34.5</v>
      </c>
      <c r="E84" s="14">
        <v>22</v>
      </c>
      <c r="F84" s="14">
        <v>1.813675E-2</v>
      </c>
      <c r="G84" s="14">
        <f t="shared" si="17"/>
        <v>8.2197599999999996E-3</v>
      </c>
      <c r="H84">
        <f t="shared" si="18"/>
        <v>1155</v>
      </c>
      <c r="I84">
        <f t="shared" si="19"/>
        <v>2231.3227500000003</v>
      </c>
      <c r="K84" s="6">
        <v>15</v>
      </c>
      <c r="N84" s="3" t="s">
        <v>88</v>
      </c>
      <c r="O84">
        <v>5</v>
      </c>
      <c r="P84">
        <v>150</v>
      </c>
      <c r="Q84">
        <v>0.5</v>
      </c>
      <c r="R84">
        <v>0.5</v>
      </c>
      <c r="S84">
        <v>0.92</v>
      </c>
      <c r="T84">
        <f t="shared" si="20"/>
        <v>345</v>
      </c>
      <c r="U84">
        <f t="shared" si="21"/>
        <v>375</v>
      </c>
    </row>
    <row r="85" spans="1:21" ht="15" thickBot="1" x14ac:dyDescent="0.4">
      <c r="A85" s="13" t="s">
        <v>89</v>
      </c>
      <c r="B85" s="12">
        <v>2</v>
      </c>
      <c r="C85" s="12">
        <f t="shared" si="16"/>
        <v>5</v>
      </c>
      <c r="D85" s="12">
        <v>34.5</v>
      </c>
      <c r="E85" s="13">
        <v>24</v>
      </c>
      <c r="F85" s="14">
        <v>1.813675E-2</v>
      </c>
      <c r="G85" s="13">
        <f t="shared" si="17"/>
        <v>9.2932299999999995E-3</v>
      </c>
      <c r="H85">
        <f t="shared" si="18"/>
        <v>64.680000000000007</v>
      </c>
      <c r="I85">
        <f t="shared" si="19"/>
        <v>132.65280000000001</v>
      </c>
      <c r="K85" s="6">
        <v>2.5</v>
      </c>
      <c r="N85" s="5" t="s">
        <v>89</v>
      </c>
      <c r="O85">
        <v>2</v>
      </c>
      <c r="P85">
        <v>150</v>
      </c>
      <c r="Q85">
        <v>0.5</v>
      </c>
      <c r="R85">
        <v>0.5</v>
      </c>
      <c r="S85">
        <v>0.92</v>
      </c>
      <c r="T85">
        <f t="shared" si="20"/>
        <v>138</v>
      </c>
      <c r="U85">
        <f t="shared" si="21"/>
        <v>150</v>
      </c>
    </row>
    <row r="86" spans="1:21" ht="15" thickBot="1" x14ac:dyDescent="0.4">
      <c r="A86" s="14" t="s">
        <v>90</v>
      </c>
      <c r="B86" s="12">
        <v>2</v>
      </c>
      <c r="C86" s="12">
        <f t="shared" si="16"/>
        <v>5</v>
      </c>
      <c r="D86" s="12">
        <v>34.5</v>
      </c>
      <c r="E86" s="14">
        <v>24</v>
      </c>
      <c r="F86" s="14">
        <v>1.813675E-2</v>
      </c>
      <c r="G86" s="14">
        <f t="shared" si="17"/>
        <v>9.2932299999999995E-3</v>
      </c>
      <c r="H86">
        <f t="shared" si="18"/>
        <v>64.680000000000007</v>
      </c>
      <c r="I86">
        <f t="shared" si="19"/>
        <v>132.65280000000001</v>
      </c>
      <c r="K86" s="6">
        <v>2.5</v>
      </c>
      <c r="N86" s="3" t="s">
        <v>90</v>
      </c>
      <c r="O86">
        <v>2</v>
      </c>
      <c r="P86">
        <v>150</v>
      </c>
      <c r="Q86">
        <v>0.5</v>
      </c>
      <c r="R86">
        <v>0.5</v>
      </c>
      <c r="S86">
        <v>0.92</v>
      </c>
      <c r="T86">
        <f t="shared" si="20"/>
        <v>138</v>
      </c>
      <c r="U86">
        <f t="shared" si="21"/>
        <v>150</v>
      </c>
    </row>
    <row r="87" spans="1:21" ht="15" thickBot="1" x14ac:dyDescent="0.4">
      <c r="A87" s="13" t="s">
        <v>91</v>
      </c>
      <c r="B87" s="12">
        <v>2</v>
      </c>
      <c r="C87" s="12">
        <f t="shared" si="16"/>
        <v>5</v>
      </c>
      <c r="D87" s="12">
        <v>34.5</v>
      </c>
      <c r="E87" s="13">
        <v>24</v>
      </c>
      <c r="F87" s="14">
        <v>1.813675E-2</v>
      </c>
      <c r="G87" s="13">
        <f t="shared" si="17"/>
        <v>9.2932299999999995E-3</v>
      </c>
      <c r="H87">
        <f t="shared" si="18"/>
        <v>64.680000000000007</v>
      </c>
      <c r="I87">
        <f t="shared" si="19"/>
        <v>132.65280000000001</v>
      </c>
      <c r="K87" s="6">
        <v>2.5</v>
      </c>
      <c r="N87" s="5" t="s">
        <v>91</v>
      </c>
      <c r="O87">
        <v>2</v>
      </c>
      <c r="P87">
        <v>150</v>
      </c>
      <c r="Q87">
        <v>0.5</v>
      </c>
      <c r="R87">
        <v>0.5</v>
      </c>
      <c r="S87">
        <v>0.92</v>
      </c>
      <c r="T87">
        <f t="shared" si="20"/>
        <v>138</v>
      </c>
      <c r="U87">
        <f t="shared" si="21"/>
        <v>150</v>
      </c>
    </row>
    <row r="88" spans="1:21" ht="15" thickBot="1" x14ac:dyDescent="0.4">
      <c r="A88" s="14" t="s">
        <v>92</v>
      </c>
      <c r="B88" s="12">
        <v>5</v>
      </c>
      <c r="C88" s="12">
        <f t="shared" si="16"/>
        <v>12.5</v>
      </c>
      <c r="D88" s="12">
        <v>34.5</v>
      </c>
      <c r="E88" s="14">
        <v>24</v>
      </c>
      <c r="F88" s="14">
        <v>1.813675E-2</v>
      </c>
      <c r="G88" s="14">
        <f t="shared" si="17"/>
        <v>9.2932299999999995E-3</v>
      </c>
      <c r="H88">
        <f t="shared" si="18"/>
        <v>161.70000000000002</v>
      </c>
      <c r="I88">
        <f t="shared" si="19"/>
        <v>331.63200000000001</v>
      </c>
      <c r="K88" s="6">
        <v>2.5</v>
      </c>
      <c r="N88" s="3" t="s">
        <v>92</v>
      </c>
      <c r="O88">
        <v>5</v>
      </c>
      <c r="P88">
        <v>100</v>
      </c>
      <c r="Q88">
        <v>0.6</v>
      </c>
      <c r="R88">
        <v>0.4</v>
      </c>
      <c r="S88">
        <v>0.92</v>
      </c>
      <c r="T88">
        <f t="shared" si="20"/>
        <v>276</v>
      </c>
      <c r="U88">
        <f t="shared" si="21"/>
        <v>200</v>
      </c>
    </row>
    <row r="89" spans="1:21" ht="15" thickBot="1" x14ac:dyDescent="0.4">
      <c r="A89" s="13" t="s">
        <v>93</v>
      </c>
      <c r="B89" s="12">
        <v>2</v>
      </c>
      <c r="C89" s="12">
        <f t="shared" si="16"/>
        <v>5</v>
      </c>
      <c r="D89" s="12">
        <v>34.5</v>
      </c>
      <c r="E89" s="13">
        <v>24</v>
      </c>
      <c r="F89" s="14">
        <v>1.813675E-2</v>
      </c>
      <c r="G89" s="13">
        <f t="shared" si="17"/>
        <v>9.2932299999999995E-3</v>
      </c>
      <c r="H89">
        <f t="shared" si="18"/>
        <v>64.680000000000007</v>
      </c>
      <c r="I89">
        <f t="shared" si="19"/>
        <v>132.65280000000001</v>
      </c>
      <c r="K89" s="6">
        <v>2.5</v>
      </c>
      <c r="N89" s="5" t="s">
        <v>93</v>
      </c>
      <c r="O89">
        <v>2</v>
      </c>
      <c r="P89">
        <v>150</v>
      </c>
      <c r="Q89">
        <v>0.55000000000000004</v>
      </c>
      <c r="R89">
        <v>0.45</v>
      </c>
      <c r="S89">
        <v>0.92</v>
      </c>
      <c r="T89">
        <f t="shared" si="20"/>
        <v>151.80000000000001</v>
      </c>
      <c r="U89">
        <f t="shared" si="21"/>
        <v>135</v>
      </c>
    </row>
    <row r="90" spans="1:21" ht="15" thickBot="1" x14ac:dyDescent="0.4">
      <c r="A90" s="13" t="s">
        <v>94</v>
      </c>
      <c r="B90" s="12">
        <v>3</v>
      </c>
      <c r="C90" s="12">
        <f t="shared" ref="C90:C91" si="22">B90*K90</f>
        <v>24</v>
      </c>
      <c r="D90" s="12">
        <v>34.5</v>
      </c>
      <c r="E90" s="13">
        <v>22.5</v>
      </c>
      <c r="F90" s="14">
        <v>1.813675E-2</v>
      </c>
      <c r="G90" s="13">
        <f t="shared" si="17"/>
        <v>8.4806099999999995E-3</v>
      </c>
      <c r="H90">
        <f t="shared" si="18"/>
        <v>354.81599999999997</v>
      </c>
      <c r="I90">
        <f t="shared" si="19"/>
        <v>695.24207999999999</v>
      </c>
      <c r="K90" s="6">
        <v>8</v>
      </c>
      <c r="N90" s="5" t="s">
        <v>94</v>
      </c>
      <c r="O90">
        <v>3</v>
      </c>
      <c r="P90">
        <v>150</v>
      </c>
      <c r="Q90">
        <v>0.5</v>
      </c>
      <c r="R90">
        <v>0.5</v>
      </c>
      <c r="S90">
        <v>0.92</v>
      </c>
      <c r="T90">
        <f t="shared" si="20"/>
        <v>207</v>
      </c>
      <c r="U90">
        <f t="shared" si="21"/>
        <v>225</v>
      </c>
    </row>
    <row r="91" spans="1:21" ht="15" thickBot="1" x14ac:dyDescent="0.4">
      <c r="A91" s="14" t="s">
        <v>95</v>
      </c>
      <c r="B91" s="12">
        <v>3</v>
      </c>
      <c r="C91" s="12">
        <f t="shared" si="22"/>
        <v>24</v>
      </c>
      <c r="D91" s="12">
        <v>34.5</v>
      </c>
      <c r="E91" s="14">
        <v>22.5</v>
      </c>
      <c r="F91" s="14">
        <v>1.813675E-2</v>
      </c>
      <c r="G91" s="14">
        <f t="shared" si="17"/>
        <v>8.4806099999999995E-3</v>
      </c>
      <c r="H91">
        <f t="shared" si="18"/>
        <v>354.81599999999997</v>
      </c>
      <c r="I91">
        <f t="shared" si="19"/>
        <v>695.24207999999999</v>
      </c>
      <c r="K91" s="6">
        <v>8</v>
      </c>
      <c r="N91" s="3" t="s">
        <v>95</v>
      </c>
      <c r="O91">
        <v>3</v>
      </c>
      <c r="P91">
        <v>70</v>
      </c>
      <c r="Q91">
        <v>0.75</v>
      </c>
      <c r="R91">
        <v>0.25</v>
      </c>
      <c r="S91">
        <v>0.92</v>
      </c>
      <c r="T91">
        <f t="shared" si="20"/>
        <v>144.9</v>
      </c>
      <c r="U91">
        <f t="shared" si="21"/>
        <v>52.5</v>
      </c>
    </row>
    <row r="93" spans="1:21" x14ac:dyDescent="0.35">
      <c r="H93" s="7">
        <f>SUM(H47:H91)</f>
        <v>22255.155999999999</v>
      </c>
      <c r="I93" s="7">
        <f>SUM(I47:I91)</f>
        <v>43589.65158000002</v>
      </c>
      <c r="T93" s="7">
        <f>SUM(T47:T91)</f>
        <v>9641.6</v>
      </c>
      <c r="U93" s="7">
        <f>SUM(U47:U91)</f>
        <v>7100</v>
      </c>
    </row>
    <row r="96" spans="1:21" ht="15" thickBot="1" x14ac:dyDescent="0.4">
      <c r="A96" s="1" t="s">
        <v>96</v>
      </c>
      <c r="B96" s="1" t="s">
        <v>48</v>
      </c>
      <c r="C96" s="1" t="s">
        <v>3</v>
      </c>
      <c r="D96" s="1" t="s">
        <v>4</v>
      </c>
      <c r="E96" s="1" t="s">
        <v>5</v>
      </c>
      <c r="F96" s="1" t="s">
        <v>6</v>
      </c>
      <c r="G96" s="1" t="s">
        <v>7</v>
      </c>
      <c r="H96" s="1" t="s">
        <v>49</v>
      </c>
      <c r="I96" s="1" t="s">
        <v>50</v>
      </c>
      <c r="K96" s="1" t="s">
        <v>10</v>
      </c>
      <c r="N96" s="1" t="s">
        <v>1</v>
      </c>
      <c r="O96" s="1" t="s">
        <v>2</v>
      </c>
      <c r="P96" s="1" t="s">
        <v>115</v>
      </c>
      <c r="Q96" s="1" t="s">
        <v>118</v>
      </c>
      <c r="R96" s="1" t="s">
        <v>119</v>
      </c>
      <c r="S96" s="1" t="s">
        <v>111</v>
      </c>
      <c r="T96" s="1" t="s">
        <v>8</v>
      </c>
      <c r="U96" s="1" t="s">
        <v>110</v>
      </c>
    </row>
    <row r="97" spans="1:21" ht="15" thickBot="1" x14ac:dyDescent="0.4">
      <c r="A97" s="14" t="s">
        <v>51</v>
      </c>
      <c r="B97" s="12">
        <v>5</v>
      </c>
      <c r="C97" s="12">
        <f>B97*K97</f>
        <v>65</v>
      </c>
      <c r="D97" s="12">
        <v>34.5</v>
      </c>
      <c r="E97" s="14">
        <v>22.5</v>
      </c>
      <c r="F97" s="14">
        <v>1.813675E-2</v>
      </c>
      <c r="G97" s="14">
        <f>_xlfn.IFS(E97=22.5,0.00848031,E97=24,0.009293235,E97=22,0.00821976)</f>
        <v>8.4803099999999996E-3</v>
      </c>
      <c r="H97">
        <f>1.232*C97*(D97-E97)</f>
        <v>960.96</v>
      </c>
      <c r="I97">
        <f>3000*C97*(F97-G97)</f>
        <v>1883.0058000000001</v>
      </c>
      <c r="K97" s="6">
        <v>13</v>
      </c>
      <c r="N97" s="3" t="s">
        <v>51</v>
      </c>
      <c r="O97">
        <v>5</v>
      </c>
      <c r="P97">
        <v>70</v>
      </c>
      <c r="Q97">
        <v>0.75</v>
      </c>
      <c r="R97">
        <v>0.25</v>
      </c>
      <c r="S97">
        <v>0.92</v>
      </c>
      <c r="T97">
        <f>O97*P97*Q97*S97</f>
        <v>241.5</v>
      </c>
      <c r="U97">
        <f>O97*P97*R97*S97</f>
        <v>80.5</v>
      </c>
    </row>
    <row r="98" spans="1:21" ht="15" thickBot="1" x14ac:dyDescent="0.4">
      <c r="A98" s="14" t="s">
        <v>52</v>
      </c>
      <c r="B98" s="12">
        <v>5</v>
      </c>
      <c r="C98" s="12">
        <f t="shared" ref="C98:C123" si="23">B98*K98</f>
        <v>65</v>
      </c>
      <c r="D98" s="12">
        <v>34.5</v>
      </c>
      <c r="E98" s="14">
        <v>22.5</v>
      </c>
      <c r="F98" s="14">
        <v>1.813675E-2</v>
      </c>
      <c r="G98" s="14">
        <f t="shared" ref="G98:G100" si="24">_xlfn.IFS(E98=22.5,0.00848031,E98=24,0.009293235,E98=22,0.00821976)</f>
        <v>8.4803099999999996E-3</v>
      </c>
      <c r="H98">
        <f t="shared" ref="H98:H123" si="25">1.232*C98*(D98-E98)</f>
        <v>960.96</v>
      </c>
      <c r="I98">
        <f t="shared" ref="I98:I123" si="26">3000*C98*(F98-G98)</f>
        <v>1883.0058000000001</v>
      </c>
      <c r="K98" s="6">
        <v>13</v>
      </c>
      <c r="N98" s="3" t="s">
        <v>52</v>
      </c>
      <c r="O98">
        <v>5</v>
      </c>
      <c r="P98">
        <v>70</v>
      </c>
      <c r="Q98">
        <v>0.75</v>
      </c>
      <c r="R98">
        <v>0.25</v>
      </c>
      <c r="S98">
        <v>0.92</v>
      </c>
      <c r="T98">
        <f t="shared" ref="T98:T123" si="27">O98*P98*Q98*S98</f>
        <v>241.5</v>
      </c>
      <c r="U98">
        <f t="shared" ref="U98:U123" si="28">O98*P98*R98*S98</f>
        <v>80.5</v>
      </c>
    </row>
    <row r="99" spans="1:21" ht="15" thickBot="1" x14ac:dyDescent="0.4">
      <c r="A99" s="14" t="s">
        <v>53</v>
      </c>
      <c r="B99" s="12">
        <v>5</v>
      </c>
      <c r="C99" s="12">
        <f t="shared" si="23"/>
        <v>65</v>
      </c>
      <c r="D99" s="12">
        <v>34.5</v>
      </c>
      <c r="E99" s="14">
        <v>22.5</v>
      </c>
      <c r="F99" s="14">
        <v>1.813675E-2</v>
      </c>
      <c r="G99" s="14">
        <f t="shared" si="24"/>
        <v>8.4803099999999996E-3</v>
      </c>
      <c r="H99">
        <f t="shared" si="25"/>
        <v>960.96</v>
      </c>
      <c r="I99">
        <f t="shared" si="26"/>
        <v>1883.0058000000001</v>
      </c>
      <c r="K99" s="6">
        <v>13</v>
      </c>
      <c r="N99" s="3" t="s">
        <v>53</v>
      </c>
      <c r="O99">
        <v>5</v>
      </c>
      <c r="P99">
        <v>70</v>
      </c>
      <c r="Q99">
        <v>0.75</v>
      </c>
      <c r="R99">
        <v>0.25</v>
      </c>
      <c r="S99">
        <v>0.92</v>
      </c>
      <c r="T99">
        <f t="shared" si="27"/>
        <v>241.5</v>
      </c>
      <c r="U99">
        <f t="shared" si="28"/>
        <v>80.5</v>
      </c>
    </row>
    <row r="100" spans="1:21" ht="15" thickBot="1" x14ac:dyDescent="0.4">
      <c r="A100" s="14" t="s">
        <v>54</v>
      </c>
      <c r="B100" s="12">
        <v>5</v>
      </c>
      <c r="C100" s="12">
        <f t="shared" si="23"/>
        <v>65</v>
      </c>
      <c r="D100" s="12">
        <v>34.5</v>
      </c>
      <c r="E100" s="14">
        <v>22.5</v>
      </c>
      <c r="F100" s="14">
        <v>1.813675E-2</v>
      </c>
      <c r="G100" s="14">
        <f t="shared" si="24"/>
        <v>8.4803099999999996E-3</v>
      </c>
      <c r="H100">
        <f t="shared" si="25"/>
        <v>960.96</v>
      </c>
      <c r="I100">
        <f t="shared" si="26"/>
        <v>1883.0058000000001</v>
      </c>
      <c r="K100" s="6">
        <v>13</v>
      </c>
      <c r="N100" s="3" t="s">
        <v>54</v>
      </c>
      <c r="O100">
        <v>5</v>
      </c>
      <c r="P100">
        <v>70</v>
      </c>
      <c r="Q100">
        <v>0.75</v>
      </c>
      <c r="R100">
        <v>0.25</v>
      </c>
      <c r="S100">
        <v>0.92</v>
      </c>
      <c r="T100">
        <f t="shared" si="27"/>
        <v>241.5</v>
      </c>
      <c r="U100">
        <f t="shared" si="28"/>
        <v>80.5</v>
      </c>
    </row>
    <row r="101" spans="1:21" ht="15" thickBot="1" x14ac:dyDescent="0.4">
      <c r="A101" s="14" t="s">
        <v>55</v>
      </c>
      <c r="B101" s="12">
        <v>3</v>
      </c>
      <c r="C101" s="12">
        <f t="shared" si="23"/>
        <v>39</v>
      </c>
      <c r="D101" s="12">
        <v>34.5</v>
      </c>
      <c r="E101" s="14">
        <v>22.5</v>
      </c>
      <c r="F101" s="14">
        <v>1.813675E-2</v>
      </c>
      <c r="G101" s="14">
        <f>_xlfn.IFS(E101=22.5,0.00848031,E101=24,0.009293235,E101=22,0.00821976)</f>
        <v>8.4803099999999996E-3</v>
      </c>
      <c r="H101">
        <f t="shared" si="25"/>
        <v>576.57600000000002</v>
      </c>
      <c r="I101">
        <f t="shared" si="26"/>
        <v>1129.80348</v>
      </c>
      <c r="K101" s="6">
        <v>13</v>
      </c>
      <c r="N101" s="3" t="s">
        <v>55</v>
      </c>
      <c r="O101">
        <v>3</v>
      </c>
      <c r="P101">
        <v>70</v>
      </c>
      <c r="Q101">
        <v>0.75</v>
      </c>
      <c r="R101">
        <v>0.25</v>
      </c>
      <c r="S101">
        <v>0.92</v>
      </c>
      <c r="T101">
        <f t="shared" si="27"/>
        <v>144.9</v>
      </c>
      <c r="U101">
        <f t="shared" si="28"/>
        <v>48.300000000000004</v>
      </c>
    </row>
    <row r="102" spans="1:21" ht="15" thickBot="1" x14ac:dyDescent="0.4">
      <c r="A102" s="14" t="s">
        <v>56</v>
      </c>
      <c r="B102" s="12">
        <v>2</v>
      </c>
      <c r="C102" s="12">
        <f t="shared" si="23"/>
        <v>26</v>
      </c>
      <c r="D102" s="12">
        <v>34.5</v>
      </c>
      <c r="E102" s="14">
        <v>22.5</v>
      </c>
      <c r="F102" s="14">
        <v>1.813675E-2</v>
      </c>
      <c r="G102" s="14">
        <f t="shared" ref="G102:G126" si="29">_xlfn.IFS(E102=22.5,0.00848031,E102=24,0.009293235,E102=22,0.00821976)</f>
        <v>8.4803099999999996E-3</v>
      </c>
      <c r="H102">
        <f t="shared" si="25"/>
        <v>384.38399999999996</v>
      </c>
      <c r="I102">
        <f t="shared" si="26"/>
        <v>753.20231999999999</v>
      </c>
      <c r="K102" s="6">
        <v>13</v>
      </c>
      <c r="N102" s="3" t="s">
        <v>56</v>
      </c>
      <c r="O102">
        <v>2</v>
      </c>
      <c r="P102">
        <v>70</v>
      </c>
      <c r="Q102">
        <v>0.75</v>
      </c>
      <c r="R102">
        <v>0.25</v>
      </c>
      <c r="S102">
        <v>0.92</v>
      </c>
      <c r="T102">
        <f t="shared" si="27"/>
        <v>96.600000000000009</v>
      </c>
      <c r="U102">
        <f t="shared" si="28"/>
        <v>32.200000000000003</v>
      </c>
    </row>
    <row r="103" spans="1:21" ht="15" thickBot="1" x14ac:dyDescent="0.4">
      <c r="A103" s="14" t="s">
        <v>57</v>
      </c>
      <c r="B103" s="12">
        <v>2</v>
      </c>
      <c r="C103" s="12">
        <f t="shared" si="23"/>
        <v>26</v>
      </c>
      <c r="D103" s="12">
        <v>34.5</v>
      </c>
      <c r="E103" s="14">
        <v>22.5</v>
      </c>
      <c r="F103" s="14">
        <v>1.813675E-2</v>
      </c>
      <c r="G103" s="14">
        <f t="shared" si="29"/>
        <v>8.4803099999999996E-3</v>
      </c>
      <c r="H103">
        <f t="shared" si="25"/>
        <v>384.38399999999996</v>
      </c>
      <c r="I103">
        <f t="shared" si="26"/>
        <v>753.20231999999999</v>
      </c>
      <c r="K103" s="6">
        <v>13</v>
      </c>
      <c r="N103" s="3" t="s">
        <v>57</v>
      </c>
      <c r="O103">
        <v>2</v>
      </c>
      <c r="P103">
        <v>70</v>
      </c>
      <c r="Q103">
        <v>0.75</v>
      </c>
      <c r="R103">
        <v>0.25</v>
      </c>
      <c r="S103">
        <v>0.92</v>
      </c>
      <c r="T103">
        <f t="shared" si="27"/>
        <v>96.600000000000009</v>
      </c>
      <c r="U103">
        <f t="shared" si="28"/>
        <v>32.200000000000003</v>
      </c>
    </row>
    <row r="104" spans="1:21" ht="15" thickBot="1" x14ac:dyDescent="0.4">
      <c r="A104" s="14" t="s">
        <v>58</v>
      </c>
      <c r="B104" s="12">
        <v>4</v>
      </c>
      <c r="C104" s="12">
        <f t="shared" si="23"/>
        <v>10</v>
      </c>
      <c r="D104" s="12">
        <v>34.5</v>
      </c>
      <c r="E104" s="14">
        <v>22.5</v>
      </c>
      <c r="F104" s="14">
        <v>1.813675E-2</v>
      </c>
      <c r="G104" s="14">
        <f t="shared" si="29"/>
        <v>8.4803099999999996E-3</v>
      </c>
      <c r="H104">
        <f t="shared" si="25"/>
        <v>147.84</v>
      </c>
      <c r="I104">
        <f t="shared" si="26"/>
        <v>289.69319999999999</v>
      </c>
      <c r="K104" s="6">
        <v>2.5</v>
      </c>
      <c r="N104" s="3" t="s">
        <v>58</v>
      </c>
      <c r="O104">
        <v>4</v>
      </c>
      <c r="P104">
        <v>150</v>
      </c>
      <c r="Q104">
        <v>0.55000000000000004</v>
      </c>
      <c r="R104">
        <v>0.45</v>
      </c>
      <c r="S104">
        <v>0.92</v>
      </c>
      <c r="T104">
        <f t="shared" si="27"/>
        <v>303.60000000000002</v>
      </c>
      <c r="U104">
        <f t="shared" si="28"/>
        <v>248.4</v>
      </c>
    </row>
    <row r="105" spans="1:21" ht="15" thickBot="1" x14ac:dyDescent="0.4">
      <c r="A105" s="14" t="s">
        <v>59</v>
      </c>
      <c r="B105" s="12">
        <v>3</v>
      </c>
      <c r="C105" s="12">
        <f>B105*K105</f>
        <v>24</v>
      </c>
      <c r="D105" s="12">
        <v>34.5</v>
      </c>
      <c r="E105" s="14">
        <v>22.5</v>
      </c>
      <c r="F105" s="14">
        <v>1.813675E-2</v>
      </c>
      <c r="G105" s="14">
        <f t="shared" si="29"/>
        <v>8.4803099999999996E-3</v>
      </c>
      <c r="H105">
        <f t="shared" si="25"/>
        <v>354.81599999999997</v>
      </c>
      <c r="I105">
        <f t="shared" si="26"/>
        <v>695.26368000000002</v>
      </c>
      <c r="K105" s="6">
        <v>8</v>
      </c>
      <c r="N105" s="3" t="s">
        <v>59</v>
      </c>
      <c r="O105">
        <v>3</v>
      </c>
      <c r="P105">
        <v>100</v>
      </c>
      <c r="Q105">
        <v>0.6</v>
      </c>
      <c r="R105">
        <v>0.4</v>
      </c>
      <c r="S105">
        <v>0.92</v>
      </c>
      <c r="T105">
        <f t="shared" si="27"/>
        <v>165.6</v>
      </c>
      <c r="U105">
        <f t="shared" si="28"/>
        <v>110.4</v>
      </c>
    </row>
    <row r="106" spans="1:21" ht="15" thickBot="1" x14ac:dyDescent="0.4">
      <c r="A106" s="13" t="s">
        <v>63</v>
      </c>
      <c r="B106" s="12">
        <v>2</v>
      </c>
      <c r="C106" s="12">
        <f t="shared" si="23"/>
        <v>26</v>
      </c>
      <c r="D106" s="12">
        <v>34.5</v>
      </c>
      <c r="E106" s="13">
        <v>22.5</v>
      </c>
      <c r="F106" s="14">
        <v>1.813675E-2</v>
      </c>
      <c r="G106" s="13">
        <f t="shared" si="29"/>
        <v>8.4803099999999996E-3</v>
      </c>
      <c r="H106">
        <f t="shared" si="25"/>
        <v>384.38399999999996</v>
      </c>
      <c r="I106">
        <f t="shared" si="26"/>
        <v>753.20231999999999</v>
      </c>
      <c r="K106" s="6">
        <v>13</v>
      </c>
      <c r="N106" s="5" t="s">
        <v>63</v>
      </c>
      <c r="O106">
        <v>2</v>
      </c>
      <c r="P106">
        <v>70</v>
      </c>
      <c r="Q106">
        <v>0.75</v>
      </c>
      <c r="R106">
        <v>0.25</v>
      </c>
      <c r="S106">
        <v>0.92</v>
      </c>
      <c r="T106">
        <f t="shared" si="27"/>
        <v>96.600000000000009</v>
      </c>
      <c r="U106">
        <f t="shared" si="28"/>
        <v>32.200000000000003</v>
      </c>
    </row>
    <row r="107" spans="1:21" ht="15" thickBot="1" x14ac:dyDescent="0.4">
      <c r="A107" s="13" t="s">
        <v>64</v>
      </c>
      <c r="B107" s="12">
        <v>2</v>
      </c>
      <c r="C107" s="12">
        <f t="shared" si="23"/>
        <v>26</v>
      </c>
      <c r="D107" s="12">
        <v>34.5</v>
      </c>
      <c r="E107" s="13">
        <v>22.5</v>
      </c>
      <c r="F107" s="14">
        <v>1.813675E-2</v>
      </c>
      <c r="G107" s="13">
        <f t="shared" si="29"/>
        <v>8.4803099999999996E-3</v>
      </c>
      <c r="H107">
        <f t="shared" si="25"/>
        <v>384.38399999999996</v>
      </c>
      <c r="I107">
        <f t="shared" si="26"/>
        <v>753.20231999999999</v>
      </c>
      <c r="K107" s="6">
        <v>13</v>
      </c>
      <c r="N107" s="5" t="s">
        <v>64</v>
      </c>
      <c r="O107">
        <v>2</v>
      </c>
      <c r="P107">
        <v>70</v>
      </c>
      <c r="Q107">
        <v>0.75</v>
      </c>
      <c r="R107">
        <v>0.25</v>
      </c>
      <c r="S107">
        <v>0.92</v>
      </c>
      <c r="T107">
        <f t="shared" si="27"/>
        <v>96.600000000000009</v>
      </c>
      <c r="U107">
        <f t="shared" si="28"/>
        <v>32.200000000000003</v>
      </c>
    </row>
    <row r="108" spans="1:21" ht="15" thickBot="1" x14ac:dyDescent="0.4">
      <c r="A108" s="13" t="s">
        <v>65</v>
      </c>
      <c r="B108" s="12">
        <v>3</v>
      </c>
      <c r="C108" s="12">
        <f t="shared" si="23"/>
        <v>39</v>
      </c>
      <c r="D108" s="12">
        <v>34.5</v>
      </c>
      <c r="E108" s="13">
        <v>22.5</v>
      </c>
      <c r="F108" s="14">
        <v>1.813675E-2</v>
      </c>
      <c r="G108" s="13">
        <f t="shared" si="29"/>
        <v>8.4803099999999996E-3</v>
      </c>
      <c r="H108">
        <f t="shared" si="25"/>
        <v>576.57600000000002</v>
      </c>
      <c r="I108">
        <f t="shared" si="26"/>
        <v>1129.80348</v>
      </c>
      <c r="K108" s="6">
        <v>13</v>
      </c>
      <c r="N108" s="5" t="s">
        <v>65</v>
      </c>
      <c r="O108">
        <v>3</v>
      </c>
      <c r="P108">
        <v>70</v>
      </c>
      <c r="Q108">
        <v>0.75</v>
      </c>
      <c r="R108">
        <v>0.25</v>
      </c>
      <c r="S108">
        <v>0.92</v>
      </c>
      <c r="T108">
        <f t="shared" si="27"/>
        <v>144.9</v>
      </c>
      <c r="U108">
        <f t="shared" si="28"/>
        <v>48.300000000000004</v>
      </c>
    </row>
    <row r="109" spans="1:21" ht="15" thickBot="1" x14ac:dyDescent="0.4">
      <c r="A109" s="13" t="s">
        <v>67</v>
      </c>
      <c r="B109" s="12">
        <v>2</v>
      </c>
      <c r="C109" s="12">
        <f t="shared" si="23"/>
        <v>26</v>
      </c>
      <c r="D109" s="12">
        <v>34.5</v>
      </c>
      <c r="E109" s="13">
        <v>22.5</v>
      </c>
      <c r="F109" s="14">
        <v>1.813675E-2</v>
      </c>
      <c r="G109" s="13">
        <f t="shared" si="29"/>
        <v>8.4803099999999996E-3</v>
      </c>
      <c r="H109">
        <f t="shared" si="25"/>
        <v>384.38399999999996</v>
      </c>
      <c r="I109">
        <f t="shared" si="26"/>
        <v>753.20231999999999</v>
      </c>
      <c r="K109" s="6">
        <v>13</v>
      </c>
      <c r="N109" s="5" t="s">
        <v>67</v>
      </c>
      <c r="O109">
        <v>2</v>
      </c>
      <c r="P109">
        <v>70</v>
      </c>
      <c r="Q109">
        <v>0.75</v>
      </c>
      <c r="R109">
        <v>0.25</v>
      </c>
      <c r="S109">
        <v>0.92</v>
      </c>
      <c r="T109">
        <f t="shared" si="27"/>
        <v>96.600000000000009</v>
      </c>
      <c r="U109">
        <f t="shared" si="28"/>
        <v>32.200000000000003</v>
      </c>
    </row>
    <row r="110" spans="1:21" ht="15" thickBot="1" x14ac:dyDescent="0.4">
      <c r="A110" s="13" t="s">
        <v>71</v>
      </c>
      <c r="B110" s="12">
        <v>2</v>
      </c>
      <c r="C110" s="12">
        <f t="shared" si="23"/>
        <v>26</v>
      </c>
      <c r="D110" s="12">
        <v>34.5</v>
      </c>
      <c r="E110" s="13">
        <v>22.5</v>
      </c>
      <c r="F110" s="14">
        <v>1.813675E-2</v>
      </c>
      <c r="G110" s="13">
        <f t="shared" si="29"/>
        <v>8.4803099999999996E-3</v>
      </c>
      <c r="H110">
        <f t="shared" si="25"/>
        <v>384.38399999999996</v>
      </c>
      <c r="I110">
        <f t="shared" si="26"/>
        <v>753.20231999999999</v>
      </c>
      <c r="K110" s="6">
        <v>13</v>
      </c>
      <c r="N110" s="5" t="s">
        <v>71</v>
      </c>
      <c r="O110">
        <v>2</v>
      </c>
      <c r="P110">
        <v>70</v>
      </c>
      <c r="Q110">
        <v>0.75</v>
      </c>
      <c r="R110">
        <v>0.25</v>
      </c>
      <c r="S110">
        <v>0.92</v>
      </c>
      <c r="T110">
        <f t="shared" si="27"/>
        <v>96.600000000000009</v>
      </c>
      <c r="U110">
        <f t="shared" si="28"/>
        <v>32.200000000000003</v>
      </c>
    </row>
    <row r="111" spans="1:21" ht="15" thickBot="1" x14ac:dyDescent="0.4">
      <c r="A111" s="13" t="s">
        <v>69</v>
      </c>
      <c r="B111" s="12">
        <v>3</v>
      </c>
      <c r="C111" s="12">
        <f t="shared" si="23"/>
        <v>39</v>
      </c>
      <c r="D111" s="12">
        <v>34.5</v>
      </c>
      <c r="E111" s="13">
        <v>22.5</v>
      </c>
      <c r="F111" s="14">
        <v>1.813675E-2</v>
      </c>
      <c r="G111" s="13">
        <f t="shared" si="29"/>
        <v>8.4803099999999996E-3</v>
      </c>
      <c r="H111">
        <f t="shared" si="25"/>
        <v>576.57600000000002</v>
      </c>
      <c r="I111">
        <f t="shared" si="26"/>
        <v>1129.80348</v>
      </c>
      <c r="K111" s="6">
        <v>13</v>
      </c>
      <c r="N111" s="5" t="s">
        <v>69</v>
      </c>
      <c r="O111">
        <v>3</v>
      </c>
      <c r="P111">
        <v>70</v>
      </c>
      <c r="Q111">
        <v>0.75</v>
      </c>
      <c r="R111">
        <v>0.25</v>
      </c>
      <c r="S111">
        <v>0.92</v>
      </c>
      <c r="T111">
        <f t="shared" si="27"/>
        <v>144.9</v>
      </c>
      <c r="U111">
        <f t="shared" si="28"/>
        <v>48.300000000000004</v>
      </c>
    </row>
    <row r="112" spans="1:21" ht="15" thickBot="1" x14ac:dyDescent="0.4">
      <c r="A112" s="13" t="s">
        <v>70</v>
      </c>
      <c r="B112" s="12">
        <v>3</v>
      </c>
      <c r="C112" s="12">
        <f t="shared" si="23"/>
        <v>39</v>
      </c>
      <c r="D112" s="12">
        <v>34.5</v>
      </c>
      <c r="E112" s="13">
        <v>22.5</v>
      </c>
      <c r="F112" s="14">
        <v>1.813675E-2</v>
      </c>
      <c r="G112" s="13">
        <f t="shared" si="29"/>
        <v>8.4803099999999996E-3</v>
      </c>
      <c r="H112">
        <f t="shared" si="25"/>
        <v>576.57600000000002</v>
      </c>
      <c r="I112">
        <f t="shared" si="26"/>
        <v>1129.80348</v>
      </c>
      <c r="K112" s="6">
        <v>13</v>
      </c>
      <c r="N112" s="5" t="s">
        <v>70</v>
      </c>
      <c r="O112">
        <v>3</v>
      </c>
      <c r="P112">
        <v>70</v>
      </c>
      <c r="Q112">
        <v>0.75</v>
      </c>
      <c r="R112">
        <v>0.25</v>
      </c>
      <c r="S112">
        <v>0.92</v>
      </c>
      <c r="T112">
        <f t="shared" si="27"/>
        <v>144.9</v>
      </c>
      <c r="U112">
        <f t="shared" si="28"/>
        <v>48.300000000000004</v>
      </c>
    </row>
    <row r="113" spans="1:21" ht="15" thickBot="1" x14ac:dyDescent="0.4">
      <c r="A113" s="13" t="s">
        <v>76</v>
      </c>
      <c r="B113" s="12">
        <v>2</v>
      </c>
      <c r="C113" s="12">
        <f t="shared" si="23"/>
        <v>26</v>
      </c>
      <c r="D113" s="12">
        <v>34.5</v>
      </c>
      <c r="E113" s="13">
        <v>22.5</v>
      </c>
      <c r="F113" s="14">
        <v>1.813675E-2</v>
      </c>
      <c r="G113" s="13">
        <f t="shared" si="29"/>
        <v>8.4803099999999996E-3</v>
      </c>
      <c r="H113">
        <f t="shared" si="25"/>
        <v>384.38399999999996</v>
      </c>
      <c r="I113">
        <f t="shared" si="26"/>
        <v>753.20231999999999</v>
      </c>
      <c r="K113" s="6">
        <v>13</v>
      </c>
      <c r="N113" s="5" t="s">
        <v>76</v>
      </c>
      <c r="O113">
        <v>2</v>
      </c>
      <c r="P113">
        <v>70</v>
      </c>
      <c r="Q113">
        <v>0.75</v>
      </c>
      <c r="R113">
        <v>0.25</v>
      </c>
      <c r="S113">
        <v>0.92</v>
      </c>
      <c r="T113">
        <f t="shared" si="27"/>
        <v>96.600000000000009</v>
      </c>
      <c r="U113">
        <f t="shared" si="28"/>
        <v>32.200000000000003</v>
      </c>
    </row>
    <row r="114" spans="1:21" ht="15" thickBot="1" x14ac:dyDescent="0.4">
      <c r="A114" s="13" t="s">
        <v>77</v>
      </c>
      <c r="B114" s="12">
        <v>2</v>
      </c>
      <c r="C114" s="12">
        <f t="shared" si="23"/>
        <v>26</v>
      </c>
      <c r="D114" s="12">
        <v>34.5</v>
      </c>
      <c r="E114" s="13">
        <v>22.5</v>
      </c>
      <c r="F114" s="14">
        <v>1.813675E-2</v>
      </c>
      <c r="G114" s="13">
        <f t="shared" si="29"/>
        <v>8.4803099999999996E-3</v>
      </c>
      <c r="H114">
        <f t="shared" si="25"/>
        <v>384.38399999999996</v>
      </c>
      <c r="I114">
        <f t="shared" si="26"/>
        <v>753.20231999999999</v>
      </c>
      <c r="K114" s="6">
        <v>13</v>
      </c>
      <c r="N114" s="5" t="s">
        <v>77</v>
      </c>
      <c r="O114">
        <v>2</v>
      </c>
      <c r="P114">
        <v>70</v>
      </c>
      <c r="Q114">
        <v>0.75</v>
      </c>
      <c r="R114">
        <v>0.25</v>
      </c>
      <c r="S114">
        <v>0.92</v>
      </c>
      <c r="T114">
        <f t="shared" si="27"/>
        <v>96.600000000000009</v>
      </c>
      <c r="U114">
        <f t="shared" si="28"/>
        <v>32.200000000000003</v>
      </c>
    </row>
    <row r="115" spans="1:21" ht="15" thickBot="1" x14ac:dyDescent="0.4">
      <c r="A115" s="13" t="s">
        <v>97</v>
      </c>
      <c r="B115" s="12">
        <v>2</v>
      </c>
      <c r="C115" s="12">
        <f t="shared" si="23"/>
        <v>26</v>
      </c>
      <c r="D115" s="12">
        <v>34.5</v>
      </c>
      <c r="E115" s="13">
        <v>22.5</v>
      </c>
      <c r="F115" s="14">
        <v>1.813675E-2</v>
      </c>
      <c r="G115" s="13">
        <f t="shared" si="29"/>
        <v>8.4803099999999996E-3</v>
      </c>
      <c r="H115">
        <f t="shared" si="25"/>
        <v>384.38399999999996</v>
      </c>
      <c r="I115">
        <f t="shared" si="26"/>
        <v>753.20231999999999</v>
      </c>
      <c r="K115" s="6">
        <v>13</v>
      </c>
      <c r="N115" s="5" t="s">
        <v>97</v>
      </c>
      <c r="O115">
        <v>2</v>
      </c>
      <c r="P115">
        <v>70</v>
      </c>
      <c r="Q115">
        <v>0.75</v>
      </c>
      <c r="R115">
        <v>0.25</v>
      </c>
      <c r="S115">
        <v>0.92</v>
      </c>
      <c r="T115">
        <f t="shared" si="27"/>
        <v>96.600000000000009</v>
      </c>
      <c r="U115">
        <f t="shared" si="28"/>
        <v>32.200000000000003</v>
      </c>
    </row>
    <row r="116" spans="1:21" ht="15" thickBot="1" x14ac:dyDescent="0.4">
      <c r="A116" s="13" t="s">
        <v>98</v>
      </c>
      <c r="B116" s="12">
        <v>2</v>
      </c>
      <c r="C116" s="12">
        <f t="shared" si="23"/>
        <v>26</v>
      </c>
      <c r="D116" s="12">
        <v>34.5</v>
      </c>
      <c r="E116" s="13">
        <v>22.5</v>
      </c>
      <c r="F116" s="14">
        <v>1.813675E-2</v>
      </c>
      <c r="G116" s="13">
        <f t="shared" si="29"/>
        <v>8.4803099999999996E-3</v>
      </c>
      <c r="H116">
        <f t="shared" si="25"/>
        <v>384.38399999999996</v>
      </c>
      <c r="I116">
        <f t="shared" si="26"/>
        <v>753.20231999999999</v>
      </c>
      <c r="K116" s="6">
        <v>13</v>
      </c>
      <c r="N116" s="5" t="s">
        <v>98</v>
      </c>
      <c r="O116">
        <v>2</v>
      </c>
      <c r="P116">
        <v>70</v>
      </c>
      <c r="Q116">
        <v>0.75</v>
      </c>
      <c r="R116">
        <v>0.25</v>
      </c>
      <c r="S116">
        <v>0.92</v>
      </c>
      <c r="T116">
        <f t="shared" si="27"/>
        <v>96.600000000000009</v>
      </c>
      <c r="U116">
        <f t="shared" si="28"/>
        <v>32.200000000000003</v>
      </c>
    </row>
    <row r="117" spans="1:21" ht="15" thickBot="1" x14ac:dyDescent="0.4">
      <c r="A117" s="14" t="s">
        <v>99</v>
      </c>
      <c r="B117" s="12">
        <v>2</v>
      </c>
      <c r="C117" s="12">
        <f t="shared" si="23"/>
        <v>26</v>
      </c>
      <c r="D117" s="12">
        <v>34.5</v>
      </c>
      <c r="E117" s="14">
        <v>22.5</v>
      </c>
      <c r="F117" s="14">
        <v>1.813675E-2</v>
      </c>
      <c r="G117" s="14">
        <f t="shared" si="29"/>
        <v>8.4803099999999996E-3</v>
      </c>
      <c r="H117">
        <f t="shared" si="25"/>
        <v>384.38399999999996</v>
      </c>
      <c r="I117">
        <f t="shared" si="26"/>
        <v>753.20231999999999</v>
      </c>
      <c r="K117" s="6">
        <v>13</v>
      </c>
      <c r="N117" s="3" t="s">
        <v>99</v>
      </c>
      <c r="O117">
        <v>2</v>
      </c>
      <c r="P117">
        <v>70</v>
      </c>
      <c r="Q117">
        <v>0.75</v>
      </c>
      <c r="R117">
        <v>0.25</v>
      </c>
      <c r="S117">
        <v>0.92</v>
      </c>
      <c r="T117">
        <f t="shared" si="27"/>
        <v>96.600000000000009</v>
      </c>
      <c r="U117">
        <f t="shared" si="28"/>
        <v>32.200000000000003</v>
      </c>
    </row>
    <row r="118" spans="1:21" ht="15" thickBot="1" x14ac:dyDescent="0.4">
      <c r="A118" s="14" t="s">
        <v>100</v>
      </c>
      <c r="B118" s="12">
        <v>2</v>
      </c>
      <c r="C118" s="12">
        <f t="shared" si="23"/>
        <v>26</v>
      </c>
      <c r="D118" s="12">
        <v>34.5</v>
      </c>
      <c r="E118" s="14">
        <v>22.5</v>
      </c>
      <c r="F118" s="14">
        <v>1.813675E-2</v>
      </c>
      <c r="G118" s="14">
        <f t="shared" si="29"/>
        <v>8.4803099999999996E-3</v>
      </c>
      <c r="H118">
        <f t="shared" si="25"/>
        <v>384.38399999999996</v>
      </c>
      <c r="I118">
        <f t="shared" si="26"/>
        <v>753.20231999999999</v>
      </c>
      <c r="K118" s="6">
        <v>13</v>
      </c>
      <c r="N118" s="3" t="s">
        <v>100</v>
      </c>
      <c r="O118">
        <v>2</v>
      </c>
      <c r="P118">
        <v>70</v>
      </c>
      <c r="Q118">
        <v>0.75</v>
      </c>
      <c r="R118">
        <v>0.25</v>
      </c>
      <c r="S118">
        <v>0.92</v>
      </c>
      <c r="T118">
        <f t="shared" si="27"/>
        <v>96.600000000000009</v>
      </c>
      <c r="U118">
        <f t="shared" si="28"/>
        <v>32.200000000000003</v>
      </c>
    </row>
    <row r="119" spans="1:21" ht="15" thickBot="1" x14ac:dyDescent="0.4">
      <c r="A119" s="13" t="s">
        <v>101</v>
      </c>
      <c r="B119" s="12">
        <v>2</v>
      </c>
      <c r="C119" s="12">
        <f t="shared" si="23"/>
        <v>26</v>
      </c>
      <c r="D119" s="12">
        <v>34.5</v>
      </c>
      <c r="E119" s="13">
        <v>22.5</v>
      </c>
      <c r="F119" s="14">
        <v>1.813675E-2</v>
      </c>
      <c r="G119" s="13">
        <f t="shared" si="29"/>
        <v>8.4803099999999996E-3</v>
      </c>
      <c r="H119">
        <f t="shared" si="25"/>
        <v>384.38399999999996</v>
      </c>
      <c r="I119">
        <f t="shared" si="26"/>
        <v>753.20231999999999</v>
      </c>
      <c r="K119" s="6">
        <v>13</v>
      </c>
      <c r="N119" s="5" t="s">
        <v>101</v>
      </c>
      <c r="O119">
        <v>2</v>
      </c>
      <c r="P119">
        <v>70</v>
      </c>
      <c r="Q119">
        <v>0.75</v>
      </c>
      <c r="R119">
        <v>0.25</v>
      </c>
      <c r="S119">
        <v>0.92</v>
      </c>
      <c r="T119">
        <f t="shared" si="27"/>
        <v>96.600000000000009</v>
      </c>
      <c r="U119">
        <f t="shared" si="28"/>
        <v>32.200000000000003</v>
      </c>
    </row>
    <row r="120" spans="1:21" ht="15" thickBot="1" x14ac:dyDescent="0.4">
      <c r="A120" s="13" t="s">
        <v>102</v>
      </c>
      <c r="B120" s="12">
        <v>2</v>
      </c>
      <c r="C120" s="12">
        <f t="shared" si="23"/>
        <v>0</v>
      </c>
      <c r="D120" s="12">
        <v>34.5</v>
      </c>
      <c r="E120" s="13">
        <v>22.5</v>
      </c>
      <c r="F120" s="14">
        <v>1.813675E-2</v>
      </c>
      <c r="G120" s="13">
        <f t="shared" si="29"/>
        <v>8.4803099999999996E-3</v>
      </c>
      <c r="H120">
        <f t="shared" si="25"/>
        <v>0</v>
      </c>
      <c r="I120">
        <f t="shared" si="26"/>
        <v>0</v>
      </c>
      <c r="N120" s="5" t="s">
        <v>102</v>
      </c>
      <c r="O120">
        <v>2</v>
      </c>
      <c r="P120">
        <v>70</v>
      </c>
      <c r="Q120">
        <v>0.75</v>
      </c>
      <c r="R120">
        <v>0.25</v>
      </c>
      <c r="S120">
        <v>0.92</v>
      </c>
      <c r="T120">
        <f t="shared" si="27"/>
        <v>96.600000000000009</v>
      </c>
      <c r="U120">
        <f t="shared" si="28"/>
        <v>32.200000000000003</v>
      </c>
    </row>
    <row r="121" spans="1:21" ht="15" thickBot="1" x14ac:dyDescent="0.4">
      <c r="A121" s="13" t="s">
        <v>103</v>
      </c>
      <c r="B121" s="12">
        <v>2</v>
      </c>
      <c r="C121" s="12">
        <f t="shared" si="23"/>
        <v>5</v>
      </c>
      <c r="D121" s="12">
        <v>34.5</v>
      </c>
      <c r="E121" s="13">
        <v>22.5</v>
      </c>
      <c r="F121" s="14">
        <v>1.813675E-2</v>
      </c>
      <c r="G121" s="13">
        <f t="shared" si="29"/>
        <v>8.4803099999999996E-3</v>
      </c>
      <c r="H121">
        <f t="shared" si="25"/>
        <v>73.92</v>
      </c>
      <c r="I121">
        <f t="shared" si="26"/>
        <v>144.8466</v>
      </c>
      <c r="K121" s="6">
        <v>2.5</v>
      </c>
      <c r="N121" s="5" t="s">
        <v>103</v>
      </c>
      <c r="O121">
        <v>2</v>
      </c>
      <c r="P121">
        <v>70</v>
      </c>
      <c r="Q121">
        <v>0.75</v>
      </c>
      <c r="R121">
        <v>0.25</v>
      </c>
      <c r="S121">
        <v>0.92</v>
      </c>
      <c r="T121">
        <f t="shared" si="27"/>
        <v>96.600000000000009</v>
      </c>
      <c r="U121">
        <f t="shared" si="28"/>
        <v>32.200000000000003</v>
      </c>
    </row>
    <row r="122" spans="1:21" ht="15" thickBot="1" x14ac:dyDescent="0.4">
      <c r="A122" s="14" t="s">
        <v>104</v>
      </c>
      <c r="B122" s="12">
        <v>2</v>
      </c>
      <c r="C122" s="12">
        <f t="shared" si="23"/>
        <v>5</v>
      </c>
      <c r="D122" s="12">
        <v>34.5</v>
      </c>
      <c r="E122" s="14">
        <v>22.5</v>
      </c>
      <c r="F122" s="14">
        <v>1.813675E-2</v>
      </c>
      <c r="G122" s="14">
        <f t="shared" si="29"/>
        <v>8.4803099999999996E-3</v>
      </c>
      <c r="H122">
        <f t="shared" si="25"/>
        <v>73.92</v>
      </c>
      <c r="I122">
        <f t="shared" si="26"/>
        <v>144.8466</v>
      </c>
      <c r="K122" s="6">
        <v>2.5</v>
      </c>
      <c r="N122" s="3" t="s">
        <v>104</v>
      </c>
      <c r="O122">
        <v>2</v>
      </c>
      <c r="P122">
        <v>70</v>
      </c>
      <c r="Q122">
        <v>0.75</v>
      </c>
      <c r="R122">
        <v>0.25</v>
      </c>
      <c r="S122">
        <v>0.92</v>
      </c>
      <c r="T122">
        <f t="shared" si="27"/>
        <v>96.600000000000009</v>
      </c>
      <c r="U122">
        <f t="shared" si="28"/>
        <v>32.200000000000003</v>
      </c>
    </row>
    <row r="123" spans="1:21" ht="15" thickBot="1" x14ac:dyDescent="0.4">
      <c r="A123" s="14" t="s">
        <v>105</v>
      </c>
      <c r="B123" s="12">
        <v>1</v>
      </c>
      <c r="C123" s="12">
        <f t="shared" si="23"/>
        <v>2.5</v>
      </c>
      <c r="D123" s="12">
        <v>34.5</v>
      </c>
      <c r="E123" s="14">
        <v>22.5</v>
      </c>
      <c r="F123" s="14">
        <v>1.813675E-2</v>
      </c>
      <c r="G123" s="14">
        <f t="shared" si="29"/>
        <v>8.4803099999999996E-3</v>
      </c>
      <c r="H123">
        <f t="shared" si="25"/>
        <v>36.96</v>
      </c>
      <c r="I123">
        <f t="shared" si="26"/>
        <v>72.423299999999998</v>
      </c>
      <c r="K123" s="6">
        <v>2.5</v>
      </c>
      <c r="N123" s="3" t="s">
        <v>105</v>
      </c>
      <c r="O123">
        <v>1</v>
      </c>
      <c r="P123">
        <v>150</v>
      </c>
      <c r="Q123">
        <v>0.55000000000000004</v>
      </c>
      <c r="R123">
        <v>0.45</v>
      </c>
      <c r="S123">
        <v>0.92</v>
      </c>
      <c r="T123">
        <f t="shared" si="27"/>
        <v>75.900000000000006</v>
      </c>
      <c r="U123">
        <f t="shared" si="28"/>
        <v>62.1</v>
      </c>
    </row>
    <row r="124" spans="1:21" ht="15" thickBot="1" x14ac:dyDescent="0.4">
      <c r="A124" s="13" t="s">
        <v>106</v>
      </c>
      <c r="B124" s="12">
        <v>1</v>
      </c>
      <c r="C124" s="12">
        <f t="shared" ref="C124:C126" si="30">B124*K124</f>
        <v>2.5</v>
      </c>
      <c r="D124" s="12">
        <v>34.5</v>
      </c>
      <c r="E124" s="13">
        <v>22.5</v>
      </c>
      <c r="F124" s="14">
        <v>1.813675E-2</v>
      </c>
      <c r="G124" s="13">
        <f t="shared" si="29"/>
        <v>8.4803099999999996E-3</v>
      </c>
      <c r="H124">
        <f t="shared" ref="H124:H126" si="31">1.232*C124*(D124-E124)</f>
        <v>36.96</v>
      </c>
      <c r="I124">
        <f t="shared" ref="I124:I126" si="32">3000*C124*(F124-G124)</f>
        <v>72.423299999999998</v>
      </c>
      <c r="K124" s="6">
        <v>2.5</v>
      </c>
      <c r="N124" s="5" t="s">
        <v>106</v>
      </c>
      <c r="O124">
        <v>1</v>
      </c>
      <c r="P124">
        <v>150</v>
      </c>
      <c r="Q124">
        <v>0.55000000000000004</v>
      </c>
      <c r="R124">
        <v>0.45</v>
      </c>
      <c r="S124">
        <v>0.92</v>
      </c>
      <c r="T124">
        <f t="shared" ref="T124:T126" si="33">O124*P124*Q124*S124</f>
        <v>75.900000000000006</v>
      </c>
      <c r="U124">
        <f t="shared" ref="U124:U126" si="34">O124*P124*R124*S124</f>
        <v>62.1</v>
      </c>
    </row>
    <row r="125" spans="1:21" ht="15" thickBot="1" x14ac:dyDescent="0.4">
      <c r="A125" s="14" t="s">
        <v>107</v>
      </c>
      <c r="B125" s="12">
        <v>1</v>
      </c>
      <c r="C125" s="12">
        <f t="shared" si="30"/>
        <v>2.5</v>
      </c>
      <c r="D125" s="12">
        <v>34.5</v>
      </c>
      <c r="E125" s="14">
        <v>22.5</v>
      </c>
      <c r="F125" s="14">
        <v>1.813675E-2</v>
      </c>
      <c r="G125" s="14">
        <f t="shared" si="29"/>
        <v>8.4803099999999996E-3</v>
      </c>
      <c r="H125">
        <f t="shared" si="31"/>
        <v>36.96</v>
      </c>
      <c r="I125">
        <f t="shared" si="32"/>
        <v>72.423299999999998</v>
      </c>
      <c r="K125" s="6">
        <v>2.5</v>
      </c>
      <c r="N125" s="3" t="s">
        <v>107</v>
      </c>
      <c r="O125">
        <v>1</v>
      </c>
      <c r="P125">
        <v>150</v>
      </c>
      <c r="Q125">
        <v>0.55000000000000004</v>
      </c>
      <c r="R125">
        <v>0.45</v>
      </c>
      <c r="S125">
        <v>0.92</v>
      </c>
      <c r="T125">
        <f t="shared" si="33"/>
        <v>75.900000000000006</v>
      </c>
      <c r="U125">
        <f t="shared" si="34"/>
        <v>62.1</v>
      </c>
    </row>
    <row r="126" spans="1:21" ht="15" thickBot="1" x14ac:dyDescent="0.4">
      <c r="A126" s="13" t="s">
        <v>108</v>
      </c>
      <c r="B126" s="12">
        <v>10</v>
      </c>
      <c r="C126" s="12">
        <f t="shared" si="30"/>
        <v>80</v>
      </c>
      <c r="D126" s="12">
        <v>34.5</v>
      </c>
      <c r="E126" s="13">
        <v>22.5</v>
      </c>
      <c r="F126" s="14">
        <v>1.813675E-2</v>
      </c>
      <c r="G126" s="13">
        <f t="shared" si="29"/>
        <v>8.4803099999999996E-3</v>
      </c>
      <c r="H126">
        <f t="shared" si="31"/>
        <v>1182.72</v>
      </c>
      <c r="I126">
        <f t="shared" si="32"/>
        <v>2317.5455999999999</v>
      </c>
      <c r="K126" s="6">
        <v>8</v>
      </c>
      <c r="N126" s="5" t="s">
        <v>108</v>
      </c>
      <c r="O126">
        <v>10</v>
      </c>
      <c r="P126">
        <v>100</v>
      </c>
      <c r="Q126">
        <v>0.6</v>
      </c>
      <c r="R126">
        <v>0.4</v>
      </c>
      <c r="S126">
        <v>0.92</v>
      </c>
      <c r="T126">
        <f t="shared" si="33"/>
        <v>552</v>
      </c>
      <c r="U126">
        <f t="shared" si="34"/>
        <v>368</v>
      </c>
    </row>
    <row r="128" spans="1:21" x14ac:dyDescent="0.35">
      <c r="H128" s="7">
        <f>SUM(H97:H126)</f>
        <v>13091.231999999996</v>
      </c>
      <c r="I128" s="7">
        <f>SUM(I97:I126)</f>
        <v>25652.332860000002</v>
      </c>
      <c r="T128" s="7">
        <f>SUM(T97:T126)</f>
        <v>4340.0999999999985</v>
      </c>
      <c r="U128" s="7">
        <f>SUM(U97:U126)</f>
        <v>1943.5000000000002</v>
      </c>
    </row>
    <row r="129" spans="20:21" x14ac:dyDescent="0.35">
      <c r="T129" s="7"/>
      <c r="U129" s="7"/>
    </row>
  </sheetData>
  <mergeCells count="2">
    <mergeCell ref="A2:I2"/>
    <mergeCell ref="N2:U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Kervin</dc:creator>
  <cp:lastModifiedBy>Mark Kervin</cp:lastModifiedBy>
  <dcterms:created xsi:type="dcterms:W3CDTF">2019-11-04T01:15:21Z</dcterms:created>
  <dcterms:modified xsi:type="dcterms:W3CDTF">2019-11-04T12:51:14Z</dcterms:modified>
</cp:coreProperties>
</file>